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266" windowWidth="7305" windowHeight="7320" activeTab="0"/>
  </bookViews>
  <sheets>
    <sheet name="dem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0" hidden="1">'dem29'!$A$17:$AF$183</definedName>
    <definedName name="ahcap">#REF!</definedName>
    <definedName name="censusrec">#REF!</definedName>
    <definedName name="ch" localSheetId="0">'dem29'!#REF!</definedName>
    <definedName name="charged">#REF!</definedName>
    <definedName name="css" localSheetId="0">'dem29'!$D$118:$L$118</definedName>
    <definedName name="cssrec" localSheetId="0">'dem29'!$D$142:$L$142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'dem29'!$K$135</definedName>
    <definedName name="np">#REF!</definedName>
    <definedName name="Nutrition">#REF!</definedName>
    <definedName name="oges">#REF!</definedName>
    <definedName name="osap" localSheetId="0">'dem29'!$D$31:$L$31</definedName>
    <definedName name="osapcap" localSheetId="0">'dem29'!$D$134:$L$134</definedName>
    <definedName name="pension">#REF!</definedName>
    <definedName name="_xlnm.Print_Area" localSheetId="0">'dem29'!$A$1:$L$143</definedName>
    <definedName name="_xlnm.Print_Titles" localSheetId="0">'dem29'!$13:$16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'dem29'!$D$156:$I$156</definedName>
    <definedName name="scst">#REF!</definedName>
    <definedName name="ses" localSheetId="0">'dem29'!$D$59:$L$59</definedName>
    <definedName name="sesrec" localSheetId="0">'dem29'!$D$138:$L$138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'dem29'!$D$146:$I$146</definedName>
    <definedName name="swc">#REF!</definedName>
    <definedName name="tax">#REF!</definedName>
    <definedName name="udhd">#REF!</definedName>
    <definedName name="urbancap">#REF!</definedName>
    <definedName name="Voted" localSheetId="0">'dem29'!$E$11:$G$11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'dem29'!$N:$N</definedName>
    <definedName name="Z_239EE218_578E_4317_BEED_14D5D7089E27_.wvu.FilterData" localSheetId="0" hidden="1">'dem29'!$A$1:$L$144</definedName>
    <definedName name="Z_239EE218_578E_4317_BEED_14D5D7089E27_.wvu.PrintArea" localSheetId="0" hidden="1">'dem29'!$A$1:$L$143</definedName>
    <definedName name="Z_239EE218_578E_4317_BEED_14D5D7089E27_.wvu.PrintTitles" localSheetId="0" hidden="1">'dem29'!$13:$16</definedName>
    <definedName name="Z_302A3EA3_AE96_11D5_A646_0050BA3D7AFD_.wvu.Cols" localSheetId="0" hidden="1">'dem29'!$N:$N</definedName>
    <definedName name="Z_302A3EA3_AE96_11D5_A646_0050BA3D7AFD_.wvu.FilterData" localSheetId="0" hidden="1">'dem29'!$A$1:$L$144</definedName>
    <definedName name="Z_302A3EA3_AE96_11D5_A646_0050BA3D7AFD_.wvu.PrintArea" localSheetId="0" hidden="1">'dem29'!$A$1:$L$143</definedName>
    <definedName name="Z_302A3EA3_AE96_11D5_A646_0050BA3D7AFD_.wvu.PrintTitles" localSheetId="0" hidden="1">'dem29'!$13:$16</definedName>
    <definedName name="Z_36DBA021_0ECB_11D4_8064_004005726899_.wvu.Cols" localSheetId="0" hidden="1">'dem29'!$N:$N</definedName>
    <definedName name="Z_36DBA021_0ECB_11D4_8064_004005726899_.wvu.FilterData" localSheetId="0" hidden="1">'dem29'!$C$19:$C$135</definedName>
    <definedName name="Z_36DBA021_0ECB_11D4_8064_004005726899_.wvu.PrintArea" localSheetId="0" hidden="1">'dem29'!$A$1:$L$143</definedName>
    <definedName name="Z_36DBA021_0ECB_11D4_8064_004005726899_.wvu.PrintTitles" localSheetId="0" hidden="1">'dem29'!$13:$16</definedName>
    <definedName name="Z_93EBE921_AE91_11D5_8685_004005726899_.wvu.Cols" localSheetId="0" hidden="1">'dem29'!$N:$N</definedName>
    <definedName name="Z_93EBE921_AE91_11D5_8685_004005726899_.wvu.FilterData" localSheetId="0" hidden="1">'dem29'!$C$19:$C$135</definedName>
    <definedName name="Z_93EBE921_AE91_11D5_8685_004005726899_.wvu.PrintArea" localSheetId="0" hidden="1">'dem29'!$A$1:$L$143</definedName>
    <definedName name="Z_93EBE921_AE91_11D5_8685_004005726899_.wvu.PrintTitles" localSheetId="0" hidden="1">'dem29'!$13:$16</definedName>
    <definedName name="Z_94DA79C1_0FDE_11D5_9579_000021DAEEA2_.wvu.Cols" localSheetId="0" hidden="1">'dem29'!$N:$N</definedName>
    <definedName name="Z_94DA79C1_0FDE_11D5_9579_000021DAEEA2_.wvu.FilterData" localSheetId="0" hidden="1">'dem29'!$C$19:$C$135</definedName>
    <definedName name="Z_94DA79C1_0FDE_11D5_9579_000021DAEEA2_.wvu.PrintArea" localSheetId="0" hidden="1">'dem29'!$A$1:$L$143</definedName>
    <definedName name="Z_94DA79C1_0FDE_11D5_9579_000021DAEEA2_.wvu.PrintTitles" localSheetId="0" hidden="1">'dem29'!$13:$16</definedName>
    <definedName name="Z_B4CB098E_161F_11D5_8064_004005726899_.wvu.FilterData" localSheetId="0" hidden="1">'dem29'!$C$19:$C$135</definedName>
    <definedName name="Z_B4CB099B_161F_11D5_8064_004005726899_.wvu.FilterData" localSheetId="0" hidden="1">'dem29'!$C$19:$C$135</definedName>
    <definedName name="Z_C868F8C3_16D7_11D5_A68D_81D6213F5331_.wvu.Cols" localSheetId="0" hidden="1">'dem29'!$N:$N</definedName>
    <definedName name="Z_C868F8C3_16D7_11D5_A68D_81D6213F5331_.wvu.FilterData" localSheetId="0" hidden="1">'dem29'!$C$19:$C$135</definedName>
    <definedName name="Z_C868F8C3_16D7_11D5_A68D_81D6213F5331_.wvu.PrintArea" localSheetId="0" hidden="1">'dem29'!$A$1:$L$143</definedName>
    <definedName name="Z_C868F8C3_16D7_11D5_A68D_81D6213F5331_.wvu.PrintTitles" localSheetId="0" hidden="1">'dem29'!$13:$16</definedName>
    <definedName name="Z_E5DF37BD_125C_11D5_8DC4_D0F5D88B3549_.wvu.Cols" localSheetId="0" hidden="1">'dem29'!$N:$N</definedName>
    <definedName name="Z_E5DF37BD_125C_11D5_8DC4_D0F5D88B3549_.wvu.FilterData" localSheetId="0" hidden="1">'dem29'!$C$19:$C$135</definedName>
    <definedName name="Z_E5DF37BD_125C_11D5_8DC4_D0F5D88B3549_.wvu.PrintArea" localSheetId="0" hidden="1">'dem29'!$A$1:$L$143</definedName>
    <definedName name="Z_E5DF37BD_125C_11D5_8DC4_D0F5D88B3549_.wvu.PrintTitles" localSheetId="0" hidden="1">'dem29'!$13:$16</definedName>
    <definedName name="Z_F8ADACC1_164E_11D6_B603_000021DAEEA2_.wvu.Cols" localSheetId="0" hidden="1">'dem29'!$N:$N</definedName>
    <definedName name="Z_F8ADACC1_164E_11D6_B603_000021DAEEA2_.wvu.FilterData" localSheetId="0" hidden="1">'dem29'!$C$19:$C$135</definedName>
    <definedName name="Z_F8ADACC1_164E_11D6_B603_000021DAEEA2_.wvu.PrintArea" localSheetId="0" hidden="1">'dem29'!$A$1:$L$143</definedName>
    <definedName name="Z_F8ADACC1_164E_11D6_B603_000021DAEEA2_.wvu.PrintTitles" localSheetId="0" hidden="1">'dem29'!$13:$16</definedName>
  </definedNames>
  <calcPr fullCalcOnLoad="1"/>
</workbook>
</file>

<file path=xl/comments1.xml><?xml version="1.0" encoding="utf-8"?>
<comments xmlns="http://schemas.openxmlformats.org/spreadsheetml/2006/main">
  <authors>
    <author>BUDGET SECTION</author>
  </authors>
  <commentList>
    <comment ref="I64" authorId="0">
      <text>
        <r>
          <rPr>
            <b/>
            <sz val="8"/>
            <rFont val="Tahoma"/>
            <family val="0"/>
          </rPr>
          <t>BUDGET SECTION:
18 EMPLOYEES. +9 ADDITIONAL STAFF.</t>
        </r>
      </text>
    </comment>
    <comment ref="I65" authorId="0">
      <text>
        <r>
          <rPr>
            <b/>
            <sz val="8"/>
            <rFont val="Tahoma"/>
            <family val="0"/>
          </rPr>
          <t>BUDGET SECTION:
NOT ASKED BY THE DEPT.</t>
        </r>
      </text>
    </comment>
  </commentList>
</comments>
</file>

<file path=xl/sharedStrings.xml><?xml version="1.0" encoding="utf-8"?>
<sst xmlns="http://schemas.openxmlformats.org/spreadsheetml/2006/main" count="224" uniqueCount="115">
  <si>
    <t>DEVELOPMENT PLANNING, ECONOMIC REFORMS AND NORTH EASTERN COUNCIL AFFAIRS</t>
  </si>
  <si>
    <t>Other Special Area Programmes</t>
  </si>
  <si>
    <t>Secretariat - Economic Services</t>
  </si>
  <si>
    <t>Capital Outlay on Other Special Area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</si>
  <si>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</si>
  <si>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</si>
  <si>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</si>
  <si>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</si>
  <si>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</si>
  <si>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</si>
  <si>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</si>
  <si>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</si>
  <si>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</si>
  <si>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</si>
  <si>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</si>
  <si>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</si>
  <si>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</si>
  <si>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</si>
  <si>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</si>
  <si>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</si>
  <si>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</si>
  <si>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</si>
  <si>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</si>
  <si>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00.00.60</t>
  </si>
  <si>
    <t>00.00.71</t>
  </si>
  <si>
    <t>Others</t>
  </si>
  <si>
    <t>Secretariat</t>
  </si>
  <si>
    <t>30.00.01</t>
  </si>
  <si>
    <t>30.00.11</t>
  </si>
  <si>
    <t>30.00.13</t>
  </si>
  <si>
    <t>30.00.27</t>
  </si>
  <si>
    <t>Minor Works</t>
  </si>
  <si>
    <t>30.00.31</t>
  </si>
  <si>
    <t>Grants-in-Aid to State Planning Board</t>
  </si>
  <si>
    <t>30.00.50</t>
  </si>
  <si>
    <t>Other Charges</t>
  </si>
  <si>
    <t>00.00.11</t>
  </si>
  <si>
    <t>00.00.13</t>
  </si>
  <si>
    <t>Economic Advice and Statistics</t>
  </si>
  <si>
    <t>00.00.01</t>
  </si>
  <si>
    <t>00.00.81</t>
  </si>
  <si>
    <t>Other Expenditure</t>
  </si>
  <si>
    <t>State Income Unit</t>
  </si>
  <si>
    <t>District Statistical Offices</t>
  </si>
  <si>
    <t>Public Finance Unit</t>
  </si>
  <si>
    <t>62.00.01</t>
  </si>
  <si>
    <t>62.00.11</t>
  </si>
  <si>
    <t>62.00.13</t>
  </si>
  <si>
    <t>Monitoring and Evaluation Cell</t>
  </si>
  <si>
    <t>63.00.01</t>
  </si>
  <si>
    <t>63.00.11</t>
  </si>
  <si>
    <t>63.00.13</t>
  </si>
  <si>
    <t>Surveys and Statistics</t>
  </si>
  <si>
    <t>CAPITAL SECTION</t>
  </si>
  <si>
    <t>Construction in Border Areas</t>
  </si>
  <si>
    <t>DEMAND NO. 29</t>
  </si>
  <si>
    <t>30.00.82</t>
  </si>
  <si>
    <t>Attached Offices</t>
  </si>
  <si>
    <t>44.00.01</t>
  </si>
  <si>
    <t>44.00.11</t>
  </si>
  <si>
    <t>44.00.13</t>
  </si>
  <si>
    <t>44.00.50</t>
  </si>
  <si>
    <t>00.00.82</t>
  </si>
  <si>
    <t>Socio Economic Census 2005</t>
  </si>
  <si>
    <t>63.00.71</t>
  </si>
  <si>
    <t>00.091</t>
  </si>
  <si>
    <t>Capacity Building/Training</t>
  </si>
  <si>
    <t>30.00.71</t>
  </si>
  <si>
    <t>National Sample Survey Organisation                         (50:50% CSS)</t>
  </si>
  <si>
    <t>National Sample Survey Organisation (50:50% CSS)</t>
  </si>
  <si>
    <t>00.00.83</t>
  </si>
  <si>
    <t>C - Capital Accounts of Economic Services</t>
  </si>
  <si>
    <t>Capital</t>
  </si>
  <si>
    <t>Revenue</t>
  </si>
  <si>
    <t>Research and Development Programmes 
(NEC)</t>
  </si>
  <si>
    <t>II. Details of the estimates and the heads under which this grant will be accounted for:</t>
  </si>
  <si>
    <t>00.00.84</t>
  </si>
  <si>
    <t>(j) General Economic Services</t>
  </si>
  <si>
    <t>(Rs. in thousand)</t>
  </si>
  <si>
    <t>2008-09</t>
  </si>
  <si>
    <t>2009-10</t>
  </si>
  <si>
    <t>Border Area Development</t>
  </si>
  <si>
    <t>44.00.71</t>
  </si>
  <si>
    <t>Population census</t>
  </si>
  <si>
    <t>30.00.42</t>
  </si>
  <si>
    <t>Rastriya Shram Vikas Yojana</t>
  </si>
  <si>
    <t>Accelerated Development of Less 
Developed Areas</t>
  </si>
  <si>
    <t>Conduct of Survey of Non Profit 
Institutions in India (100% CSS)</t>
  </si>
  <si>
    <t>Urban Statistics for HR and Assessment Scheme (USHA) (100% CSS)</t>
  </si>
  <si>
    <t>Pilot Survey in Sikkim on Basic Statistics 
for Local Level Development (100% CSS)</t>
  </si>
  <si>
    <t>Border Area Development 
Programmes</t>
  </si>
  <si>
    <t>Development Activities in Border 
Areas</t>
  </si>
  <si>
    <t>Conduct of Economic Census 
(100% CSS)</t>
  </si>
  <si>
    <t>Training  on Monitoring and 
Evaluation</t>
  </si>
  <si>
    <t>Programme Implementation, Monitoring 
and Evaluation, Development of North-
Eastern Region (DONER), North Eastern 
Council Affairs and Central Sector 
Schemes</t>
  </si>
  <si>
    <t>2010-11</t>
  </si>
  <si>
    <t>I.  Estimate of the amount required in the year ending 31st March, 2011 to defray the charges in respect of Development Planning, Economic  Reforms and 
    North Eastern Council Affairs</t>
  </si>
  <si>
    <t>Unique Identification Scheme</t>
  </si>
  <si>
    <t>Improvement in Statistical System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</si>
  <si>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</si>
  <si>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</si>
  <si>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</si>
  <si>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</si>
  <si>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</si>
  <si>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</si>
  <si>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Lumpsum Provision for Revision of Pay</t>
  </si>
  <si>
    <t>Capital Outlay on Other Special Areas Programme</t>
  </si>
  <si>
    <t>Deduct Recoveries of Over Payments</t>
  </si>
  <si>
    <t>Survey and Statistics</t>
  </si>
  <si>
    <t>Other Charges (Grant under 13th Finance Commission)</t>
  </si>
  <si>
    <t>Incentive for Issuing UID (Grant under 13th Finance Commission)</t>
  </si>
  <si>
    <t>30.00.83</t>
  </si>
  <si>
    <t>30.00.84</t>
  </si>
  <si>
    <t>Area Specific Development Fund (ACA)</t>
  </si>
  <si>
    <t>Poverty Free Sikkim (ACA)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</si>
</sst>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_-* #,##0.00\ _k_r_-;\-* #,##0.00\ _k_r_-;_-* &quot;-&quot;??\ _k_r_-;_-@_-"/>
    <numFmt numFmtId="187" formatCode="0_)"/>
    <numFmt numFmtId="188" formatCode="00#"/>
    <numFmt numFmtId="189" formatCode="0#"/>
    <numFmt numFmtId="190" formatCode="00000#"/>
    <numFmt numFmtId="191" formatCode="00.00.##"/>
    <numFmt numFmtId="192" formatCode="00.000"/>
    <numFmt numFmtId="193" formatCode="0#.#00"/>
    <numFmt numFmtId="194" formatCode="0#.000"/>
    <numFmt numFmtId="195" formatCode="0#.0#0"/>
    <numFmt numFmtId="196" formatCode="00"/>
    <numFmt numFmtId="197" formatCode="##.##.##"/>
    <numFmt numFmtId="198" formatCode="000"/>
    <numFmt numFmtId="199" formatCode="##.00.#0"/>
    <numFmt numFmtId="200" formatCode="00.00.00"/>
  </numFmts>
  <fonts count="45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7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87" fontId="5" fillId="0" borderId="0" xfId="61" applyFont="1" applyFill="1" applyBorder="1" applyAlignment="1">
      <alignment horizontal="left" vertical="top" wrapText="1"/>
      <protection/>
    </xf>
    <xf numFmtId="187" fontId="5" fillId="0" borderId="0" xfId="61" applyFont="1" applyFill="1" applyBorder="1" applyAlignment="1">
      <alignment horizontal="right" vertical="top" wrapText="1"/>
      <protection/>
    </xf>
    <xf numFmtId="187" fontId="5" fillId="0" borderId="0" xfId="61" applyFont="1" applyFill="1" applyBorder="1">
      <alignment/>
      <protection/>
    </xf>
    <xf numFmtId="187" fontId="5" fillId="0" borderId="0" xfId="61" applyFont="1" applyFill="1" applyAlignment="1">
      <alignment/>
      <protection/>
    </xf>
    <xf numFmtId="187" fontId="5" fillId="0" borderId="0" xfId="61" applyFont="1" applyFill="1">
      <alignment/>
      <protection/>
    </xf>
    <xf numFmtId="187" fontId="6" fillId="0" borderId="0" xfId="61" applyNumberFormat="1" applyFont="1" applyFill="1" applyBorder="1" applyAlignment="1" applyProtection="1">
      <alignment horizontal="center"/>
      <protection/>
    </xf>
    <xf numFmtId="187" fontId="6" fillId="0" borderId="0" xfId="61" applyNumberFormat="1" applyFont="1" applyFill="1" applyBorder="1" applyAlignment="1" applyProtection="1">
      <alignment horizontal="left"/>
      <protection/>
    </xf>
    <xf numFmtId="0" fontId="6" fillId="0" borderId="0" xfId="61" applyNumberFormat="1" applyFont="1" applyFill="1" applyBorder="1" applyAlignment="1" applyProtection="1">
      <alignment horizontal="center"/>
      <protection/>
    </xf>
    <xf numFmtId="187" fontId="5" fillId="0" borderId="0" xfId="61" applyFont="1" applyFill="1" applyAlignment="1">
      <alignment horizontal="left" vertical="top" wrapText="1"/>
      <protection/>
    </xf>
    <xf numFmtId="187" fontId="5" fillId="0" borderId="0" xfId="61" applyFont="1" applyFill="1" applyAlignment="1">
      <alignment horizontal="right" vertical="top" wrapText="1"/>
      <protection/>
    </xf>
    <xf numFmtId="0" fontId="5" fillId="0" borderId="0" xfId="61" applyNumberFormat="1" applyFont="1" applyFill="1" applyAlignment="1" applyProtection="1">
      <alignment horizontal="right"/>
      <protection/>
    </xf>
    <xf numFmtId="0" fontId="6" fillId="0" borderId="0" xfId="61" applyNumberFormat="1" applyFont="1" applyFill="1" applyAlignment="1">
      <alignment horizontal="center"/>
      <protection/>
    </xf>
    <xf numFmtId="187" fontId="5" fillId="0" borderId="0" xfId="61" applyNumberFormat="1" applyFont="1" applyFill="1" applyAlignment="1" applyProtection="1">
      <alignment horizontal="left"/>
      <protection/>
    </xf>
    <xf numFmtId="187" fontId="5" fillId="0" borderId="0" xfId="61" applyNumberFormat="1" applyFont="1" applyFill="1" applyAlignment="1" applyProtection="1">
      <alignment horizontal="center"/>
      <protection/>
    </xf>
    <xf numFmtId="0" fontId="5" fillId="0" borderId="0" xfId="61" applyNumberFormat="1" applyFont="1" applyFill="1" applyAlignment="1" applyProtection="1">
      <alignment horizontal="center"/>
      <protection/>
    </xf>
    <xf numFmtId="0" fontId="5" fillId="0" borderId="0" xfId="61" applyNumberFormat="1" applyFont="1" applyFill="1">
      <alignment/>
      <protection/>
    </xf>
    <xf numFmtId="0" fontId="6" fillId="0" borderId="0" xfId="61" applyNumberFormat="1" applyFont="1" applyFill="1" applyBorder="1">
      <alignment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/>
      <protection/>
    </xf>
    <xf numFmtId="0" fontId="5" fillId="0" borderId="10" xfId="59" applyFont="1" applyFill="1" applyBorder="1">
      <alignment/>
      <protection/>
    </xf>
    <xf numFmtId="0" fontId="5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>
      <alignment/>
      <protection/>
    </xf>
    <xf numFmtId="0" fontId="8" fillId="0" borderId="10" xfId="59" applyNumberFormat="1" applyFont="1" applyFill="1" applyBorder="1" applyAlignment="1" applyProtection="1">
      <alignment horizontal="right"/>
      <protection/>
    </xf>
    <xf numFmtId="0" fontId="5" fillId="0" borderId="11" xfId="60" applyFont="1" applyFill="1" applyBorder="1" applyAlignment="1" applyProtection="1">
      <alignment horizontal="left" vertical="top" wrapText="1"/>
      <protection/>
    </xf>
    <xf numFmtId="0" fontId="5" fillId="0" borderId="11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Protection="1">
      <alignment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187" fontId="6" fillId="0" borderId="0" xfId="61" applyNumberFormat="1" applyFont="1" applyFill="1" applyAlignment="1" applyProtection="1">
      <alignment horizontal="left" vertical="top" wrapText="1"/>
      <protection/>
    </xf>
    <xf numFmtId="0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NumberFormat="1" applyFont="1" applyFill="1" applyBorder="1" applyAlignment="1" applyProtection="1">
      <alignment horizontal="left"/>
      <protection/>
    </xf>
    <xf numFmtId="187" fontId="6" fillId="0" borderId="0" xfId="61" applyFont="1" applyFill="1" applyAlignment="1">
      <alignment horizontal="right" vertical="top" wrapText="1"/>
      <protection/>
    </xf>
    <xf numFmtId="0" fontId="5" fillId="0" borderId="0" xfId="58" applyFont="1" applyFill="1" applyAlignment="1">
      <alignment/>
      <protection/>
    </xf>
    <xf numFmtId="189" fontId="5" fillId="0" borderId="0" xfId="61" applyNumberFormat="1" applyFont="1" applyFill="1" applyAlignment="1">
      <alignment horizontal="right" vertical="top" wrapText="1"/>
      <protection/>
    </xf>
    <xf numFmtId="187" fontId="5" fillId="0" borderId="0" xfId="61" applyNumberFormat="1" applyFont="1" applyFill="1" applyAlignment="1" applyProtection="1">
      <alignment horizontal="left" vertical="top" wrapText="1"/>
      <protection/>
    </xf>
    <xf numFmtId="192" fontId="6" fillId="0" borderId="0" xfId="61" applyNumberFormat="1" applyFont="1" applyFill="1" applyAlignment="1">
      <alignment horizontal="right" vertical="top" wrapText="1"/>
      <protection/>
    </xf>
    <xf numFmtId="190" fontId="5" fillId="0" borderId="0" xfId="61" applyNumberFormat="1" applyFont="1" applyFill="1" applyBorder="1" applyAlignment="1">
      <alignment horizontal="right" vertical="top" wrapText="1"/>
      <protection/>
    </xf>
    <xf numFmtId="187" fontId="5" fillId="0" borderId="0" xfId="61" applyFont="1" applyFill="1" applyAlignment="1">
      <alignment vertical="top" wrapText="1"/>
      <protection/>
    </xf>
    <xf numFmtId="171" fontId="5" fillId="0" borderId="0" xfId="42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171" fontId="5" fillId="0" borderId="12" xfId="42" applyFont="1" applyFill="1" applyBorder="1" applyAlignment="1" applyProtection="1">
      <alignment horizontal="right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171" fontId="5" fillId="0" borderId="11" xfId="42" applyFont="1" applyFill="1" applyBorder="1" applyAlignment="1" applyProtection="1">
      <alignment horizontal="right" wrapText="1"/>
      <protection/>
    </xf>
    <xf numFmtId="0" fontId="5" fillId="0" borderId="11" xfId="61" applyNumberFormat="1" applyFont="1" applyFill="1" applyBorder="1">
      <alignment/>
      <protection/>
    </xf>
    <xf numFmtId="0" fontId="5" fillId="0" borderId="11" xfId="61" applyNumberFormat="1" applyFont="1" applyFill="1" applyBorder="1" applyAlignment="1" applyProtection="1">
      <alignment horizontal="right"/>
      <protection/>
    </xf>
    <xf numFmtId="0" fontId="5" fillId="0" borderId="0" xfId="61" applyNumberFormat="1" applyFont="1" applyFill="1" applyAlignment="1">
      <alignment horizontal="right" vertical="top" wrapText="1"/>
      <protection/>
    </xf>
    <xf numFmtId="192" fontId="6" fillId="0" borderId="0" xfId="61" applyNumberFormat="1" applyFont="1" applyFill="1" applyBorder="1" applyAlignment="1">
      <alignment horizontal="right" vertical="top" wrapText="1"/>
      <protection/>
    </xf>
    <xf numFmtId="187" fontId="6" fillId="0" borderId="0" xfId="61" applyNumberFormat="1" applyFont="1" applyFill="1" applyBorder="1" applyAlignment="1" applyProtection="1">
      <alignment horizontal="left" vertical="top" wrapText="1"/>
      <protection/>
    </xf>
    <xf numFmtId="187" fontId="5" fillId="0" borderId="0" xfId="61" applyFont="1" applyFill="1" applyBorder="1" applyAlignment="1">
      <alignment/>
      <protection/>
    </xf>
    <xf numFmtId="49" fontId="5" fillId="0" borderId="0" xfId="61" applyNumberFormat="1" applyFont="1" applyFill="1" applyBorder="1" applyAlignment="1">
      <alignment horizontal="right" vertical="top" wrapText="1"/>
      <protection/>
    </xf>
    <xf numFmtId="187" fontId="5" fillId="0" borderId="0" xfId="61" applyNumberFormat="1" applyFont="1" applyFill="1" applyBorder="1" applyAlignment="1" applyProtection="1">
      <alignment horizontal="left" vertical="top" wrapText="1"/>
      <protection/>
    </xf>
    <xf numFmtId="171" fontId="5" fillId="0" borderId="0" xfId="42" applyFont="1" applyFill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 applyProtection="1">
      <alignment horizontal="right" wrapText="1"/>
      <protection/>
    </xf>
    <xf numFmtId="187" fontId="5" fillId="0" borderId="10" xfId="61" applyFont="1" applyFill="1" applyBorder="1" applyAlignment="1">
      <alignment horizontal="left" vertical="top" wrapText="1"/>
      <protection/>
    </xf>
    <xf numFmtId="187" fontId="6" fillId="0" borderId="10" xfId="61" applyFont="1" applyFill="1" applyBorder="1" applyAlignment="1">
      <alignment horizontal="right" vertical="top" wrapText="1"/>
      <protection/>
    </xf>
    <xf numFmtId="187" fontId="6" fillId="0" borderId="10" xfId="61" applyNumberFormat="1" applyFont="1" applyFill="1" applyBorder="1" applyAlignment="1" applyProtection="1">
      <alignment horizontal="left" vertical="top" wrapText="1"/>
      <protection/>
    </xf>
    <xf numFmtId="187" fontId="6" fillId="0" borderId="0" xfId="6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87" fontId="5" fillId="0" borderId="0" xfId="61" applyNumberFormat="1" applyFont="1" applyFill="1" applyAlignment="1" applyProtection="1">
      <alignment horizontal="right"/>
      <protection/>
    </xf>
    <xf numFmtId="49" fontId="5" fillId="0" borderId="0" xfId="61" applyNumberFormat="1" applyFont="1" applyFill="1" applyAlignment="1">
      <alignment horizontal="right" vertical="top" wrapText="1"/>
      <protection/>
    </xf>
    <xf numFmtId="0" fontId="5" fillId="0" borderId="12" xfId="61" applyNumberFormat="1" applyFont="1" applyFill="1" applyBorder="1" applyAlignment="1" applyProtection="1">
      <alignment horizontal="right"/>
      <protection/>
    </xf>
    <xf numFmtId="188" fontId="6" fillId="0" borderId="0" xfId="61" applyNumberFormat="1" applyFont="1" applyFill="1" applyBorder="1" applyAlignment="1">
      <alignment horizontal="right" vertical="top" wrapText="1"/>
      <protection/>
    </xf>
    <xf numFmtId="198" fontId="5" fillId="0" borderId="0" xfId="61" applyNumberFormat="1" applyFont="1" applyFill="1" applyAlignment="1">
      <alignment horizontal="left" vertical="top" wrapText="1"/>
      <protection/>
    </xf>
    <xf numFmtId="49" fontId="6" fillId="0" borderId="0" xfId="61" applyNumberFormat="1" applyFont="1" applyFill="1" applyAlignment="1">
      <alignment horizontal="right" vertical="top" wrapText="1"/>
      <protection/>
    </xf>
    <xf numFmtId="198" fontId="6" fillId="0" borderId="0" xfId="61" applyNumberFormat="1" applyFont="1" applyFill="1" applyAlignment="1" applyProtection="1">
      <alignment horizontal="left" vertical="top" wrapText="1"/>
      <protection/>
    </xf>
    <xf numFmtId="197" fontId="5" fillId="0" borderId="0" xfId="61" applyNumberFormat="1" applyFont="1" applyFill="1" applyAlignment="1">
      <alignment horizontal="right" vertical="top" wrapText="1"/>
      <protection/>
    </xf>
    <xf numFmtId="187" fontId="5" fillId="0" borderId="10" xfId="61" applyFont="1" applyFill="1" applyBorder="1" applyAlignment="1">
      <alignment horizontal="right" vertical="top" wrapText="1"/>
      <protection/>
    </xf>
    <xf numFmtId="187" fontId="5" fillId="0" borderId="10" xfId="61" applyNumberFormat="1" applyFont="1" applyFill="1" applyBorder="1" applyAlignment="1" applyProtection="1">
      <alignment horizontal="left" vertical="top" wrapText="1"/>
      <protection/>
    </xf>
    <xf numFmtId="49" fontId="6" fillId="0" borderId="0" xfId="61" applyNumberFormat="1" applyFont="1" applyFill="1" applyBorder="1" applyAlignment="1">
      <alignment horizontal="right" vertical="top" wrapText="1"/>
      <protection/>
    </xf>
    <xf numFmtId="198" fontId="6" fillId="0" borderId="0" xfId="61" applyNumberFormat="1" applyFont="1" applyFill="1" applyBorder="1" applyAlignment="1" applyProtection="1">
      <alignment horizontal="left" vertical="top" wrapText="1"/>
      <protection/>
    </xf>
    <xf numFmtId="0" fontId="5" fillId="0" borderId="12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Alignment="1">
      <alignment horizontal="right" wrapText="1"/>
      <protection/>
    </xf>
    <xf numFmtId="189" fontId="5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61" applyNumberFormat="1" applyFont="1" applyFill="1" applyBorder="1" applyAlignment="1">
      <alignment horizontal="right" wrapText="1"/>
      <protection/>
    </xf>
    <xf numFmtId="195" fontId="6" fillId="0" borderId="0" xfId="61" applyNumberFormat="1" applyFont="1" applyFill="1" applyBorder="1" applyAlignment="1" applyProtection="1">
      <alignment horizontal="right" vertical="top" wrapText="1"/>
      <protection/>
    </xf>
    <xf numFmtId="200" fontId="5" fillId="0" borderId="0" xfId="61" applyNumberFormat="1" applyFont="1" applyFill="1" applyBorder="1" applyAlignment="1">
      <alignment horizontal="right" vertical="top" wrapText="1"/>
      <protection/>
    </xf>
    <xf numFmtId="191" fontId="5" fillId="0" borderId="0" xfId="61" applyNumberFormat="1" applyFont="1" applyFill="1" applyBorder="1" applyAlignment="1">
      <alignment horizontal="right" vertical="top" wrapText="1"/>
      <protection/>
    </xf>
    <xf numFmtId="193" fontId="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61" applyNumberFormat="1" applyFont="1" applyFill="1" applyAlignment="1" applyProtection="1">
      <alignment horizontal="right" wrapText="1"/>
      <protection/>
    </xf>
    <xf numFmtId="190" fontId="5" fillId="0" borderId="0" xfId="61" applyNumberFormat="1" applyFont="1" applyFill="1" applyAlignment="1">
      <alignment horizontal="right" vertical="top" wrapText="1"/>
      <protection/>
    </xf>
    <xf numFmtId="199" fontId="5" fillId="0" borderId="0" xfId="61" applyNumberFormat="1" applyFont="1" applyFill="1" applyBorder="1" applyAlignment="1">
      <alignment horizontal="right" vertical="top" wrapText="1"/>
      <protection/>
    </xf>
    <xf numFmtId="193" fontId="6" fillId="0" borderId="10" xfId="61" applyNumberFormat="1" applyFont="1" applyFill="1" applyBorder="1" applyAlignment="1" applyProtection="1">
      <alignment horizontal="right" vertical="top" wrapText="1"/>
      <protection/>
    </xf>
    <xf numFmtId="194" fontId="6" fillId="0" borderId="0" xfId="58" applyNumberFormat="1" applyFont="1" applyFill="1" applyAlignment="1">
      <alignment horizontal="right" vertical="top" wrapText="1"/>
      <protection/>
    </xf>
    <xf numFmtId="0" fontId="5" fillId="0" borderId="0" xfId="42" applyNumberFormat="1" applyFont="1" applyFill="1" applyAlignment="1">
      <alignment horizontal="right" wrapText="1"/>
    </xf>
    <xf numFmtId="171" fontId="5" fillId="0" borderId="0" xfId="42" applyFont="1" applyFill="1" applyAlignment="1">
      <alignment horizontal="right" wrapText="1"/>
    </xf>
    <xf numFmtId="199" fontId="5" fillId="0" borderId="0" xfId="58" applyNumberFormat="1" applyFont="1" applyFill="1" applyAlignment="1">
      <alignment horizontal="right" vertical="top" wrapText="1"/>
      <protection/>
    </xf>
    <xf numFmtId="171" fontId="5" fillId="0" borderId="12" xfId="42" applyFont="1" applyFill="1" applyBorder="1" applyAlignment="1">
      <alignment horizontal="right" wrapText="1"/>
    </xf>
    <xf numFmtId="0" fontId="5" fillId="0" borderId="12" xfId="42" applyNumberFormat="1" applyFont="1" applyFill="1" applyBorder="1" applyAlignment="1">
      <alignment horizontal="right" wrapText="1"/>
    </xf>
    <xf numFmtId="197" fontId="5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Border="1" applyAlignment="1">
      <alignment horizontal="right" wrapText="1"/>
    </xf>
    <xf numFmtId="171" fontId="5" fillId="0" borderId="0" xfId="42" applyFont="1" applyFill="1" applyBorder="1" applyAlignment="1">
      <alignment horizontal="right" wrapText="1"/>
    </xf>
    <xf numFmtId="0" fontId="5" fillId="0" borderId="10" xfId="61" applyNumberFormat="1" applyFont="1" applyFill="1" applyBorder="1" applyAlignment="1" applyProtection="1">
      <alignment horizontal="right" wrapText="1"/>
      <protection/>
    </xf>
    <xf numFmtId="194" fontId="6" fillId="0" borderId="0" xfId="58" applyNumberFormat="1" applyFont="1" applyFill="1" applyBorder="1" applyAlignment="1">
      <alignment horizontal="right" vertical="top" wrapText="1"/>
      <protection/>
    </xf>
    <xf numFmtId="187" fontId="5" fillId="0" borderId="12" xfId="61" applyFont="1" applyFill="1" applyBorder="1" applyAlignment="1">
      <alignment horizontal="left" vertical="top" wrapText="1"/>
      <protection/>
    </xf>
    <xf numFmtId="187" fontId="5" fillId="0" borderId="12" xfId="61" applyFont="1" applyFill="1" applyBorder="1" applyAlignment="1">
      <alignment horizontal="right" vertical="top" wrapText="1"/>
      <protection/>
    </xf>
    <xf numFmtId="187" fontId="6" fillId="0" borderId="12" xfId="61" applyNumberFormat="1" applyFont="1" applyFill="1" applyBorder="1" applyAlignment="1" applyProtection="1">
      <alignment horizontal="left" vertical="top" wrapText="1"/>
      <protection/>
    </xf>
    <xf numFmtId="187" fontId="5" fillId="0" borderId="0" xfId="61" applyFont="1" applyFill="1" applyBorder="1" applyAlignment="1">
      <alignment vertical="top" wrapText="1"/>
      <protection/>
    </xf>
    <xf numFmtId="187" fontId="6" fillId="0" borderId="0" xfId="61" applyFont="1" applyFill="1" applyBorder="1" applyAlignment="1">
      <alignment vertical="top" wrapText="1"/>
      <protection/>
    </xf>
    <xf numFmtId="187" fontId="5" fillId="0" borderId="0" xfId="61" applyFont="1" applyFill="1" applyBorder="1" applyAlignment="1">
      <alignment horizontal="justify" vertical="justify" wrapText="1"/>
      <protection/>
    </xf>
    <xf numFmtId="0" fontId="5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Border="1" applyAlignment="1">
      <alignment wrapText="1"/>
      <protection/>
    </xf>
    <xf numFmtId="171" fontId="5" fillId="0" borderId="0" xfId="42" applyFont="1" applyFill="1" applyBorder="1" applyAlignment="1">
      <alignment wrapText="1"/>
    </xf>
    <xf numFmtId="194" fontId="6" fillId="0" borderId="0" xfId="61" applyNumberFormat="1" applyFont="1" applyFill="1" applyAlignment="1">
      <alignment horizontal="right" vertical="top" wrapText="1"/>
      <protection/>
    </xf>
    <xf numFmtId="187" fontId="5" fillId="0" borderId="10" xfId="61" applyFont="1" applyFill="1" applyBorder="1">
      <alignment/>
      <protection/>
    </xf>
    <xf numFmtId="0" fontId="5" fillId="0" borderId="10" xfId="61" applyNumberFormat="1" applyFont="1" applyFill="1" applyBorder="1" applyAlignment="1">
      <alignment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Protection="1">
      <alignment/>
      <protection/>
    </xf>
    <xf numFmtId="187" fontId="5" fillId="0" borderId="0" xfId="61" applyFont="1" applyFill="1" applyAlignment="1">
      <alignment horizontal="right"/>
      <protection/>
    </xf>
    <xf numFmtId="0" fontId="5" fillId="0" borderId="0" xfId="60" applyNumberFormat="1" applyFont="1" applyFill="1" applyAlignment="1" applyProtection="1">
      <alignment horizontal="right"/>
      <protection/>
    </xf>
    <xf numFmtId="179" fontId="5" fillId="0" borderId="0" xfId="60" applyNumberFormat="1" applyFont="1" applyFill="1" applyAlignment="1" applyProtection="1">
      <alignment horizontal="right"/>
      <protection/>
    </xf>
    <xf numFmtId="0" fontId="6" fillId="0" borderId="0" xfId="57" applyFont="1" applyFill="1" applyBorder="1" applyAlignment="1">
      <alignment vertical="top" wrapText="1"/>
      <protection/>
    </xf>
    <xf numFmtId="0" fontId="5" fillId="0" borderId="0" xfId="59" applyNumberFormat="1" applyFont="1" applyFill="1" applyAlignment="1" applyProtection="1">
      <alignment horizontal="center"/>
      <protection/>
    </xf>
    <xf numFmtId="187" fontId="5" fillId="0" borderId="0" xfId="61" applyFont="1" applyFill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187" fontId="6" fillId="0" borderId="0" xfId="61" applyNumberFormat="1" applyFont="1" applyFill="1" applyBorder="1" applyAlignment="1" applyProtection="1">
      <alignment horizontal="center"/>
      <protection/>
    </xf>
    <xf numFmtId="0" fontId="5" fillId="0" borderId="11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..." xfId="57"/>
    <cellStyle name="Normal_budget for 03-04" xfId="58"/>
    <cellStyle name="Normal_BUDGET-2000" xfId="59"/>
    <cellStyle name="Normal_budgetDocNIC02-03" xfId="60"/>
    <cellStyle name="Normal_DEMAND5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183"/>
  <sheetViews>
    <sheetView tabSelected="1" view="pageBreakPreview" zoomScaleSheetLayoutView="100" zoomScalePageLayoutView="0" workbookViewId="0" topLeftCell="A131">
      <selection activeCell="C144" sqref="C144:K177"/>
    </sheetView>
  </sheetViews>
  <sheetFormatPr defaultColWidth="11.00390625" defaultRowHeight="12.75"/>
  <cols>
    <col min="1" max="1" width="6.421875" style="9" customWidth="1"/>
    <col min="2" max="2" width="8.140625" style="10" customWidth="1"/>
    <col min="3" max="3" width="34.57421875" style="5" customWidth="1"/>
    <col min="4" max="4" width="8.57421875" style="16" customWidth="1"/>
    <col min="5" max="5" width="9.421875" style="16" customWidth="1"/>
    <col min="6" max="6" width="8.421875" style="5" customWidth="1"/>
    <col min="7" max="7" width="8.57421875" style="5" customWidth="1"/>
    <col min="8" max="8" width="8.57421875" style="16" customWidth="1"/>
    <col min="9" max="9" width="8.421875" style="16" customWidth="1"/>
    <col min="10" max="10" width="8.57421875" style="16" customWidth="1"/>
    <col min="11" max="11" width="9.140625" style="5" customWidth="1"/>
    <col min="12" max="12" width="8.421875" style="5" customWidth="1"/>
    <col min="13" max="43" width="11.00390625" style="4" customWidth="1"/>
    <col min="44" max="16384" width="11.00390625" style="5" customWidth="1"/>
  </cols>
  <sheetData>
    <row r="1" spans="1:12" ht="13.5" customHeight="1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3.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pans="1:12" ht="13.5" customHeight="1">
      <c r="A3" s="1"/>
      <c r="B3" s="2"/>
      <c r="C3" s="7"/>
      <c r="D3" s="8"/>
      <c r="E3" s="8"/>
      <c r="F3" s="6"/>
      <c r="G3" s="6"/>
      <c r="H3" s="8"/>
      <c r="I3" s="8"/>
      <c r="J3" s="8"/>
      <c r="K3" s="6"/>
      <c r="L3" s="6"/>
    </row>
    <row r="4" spans="4:12" ht="13.5" customHeight="1">
      <c r="D4" s="11" t="s">
        <v>101</v>
      </c>
      <c r="E4" s="12">
        <v>2575</v>
      </c>
      <c r="F4" s="13" t="s">
        <v>102</v>
      </c>
      <c r="G4" s="14"/>
      <c r="H4" s="15"/>
      <c r="I4" s="15"/>
      <c r="J4" s="15"/>
      <c r="K4" s="14"/>
      <c r="L4" s="14"/>
    </row>
    <row r="5" spans="4:12" ht="13.5" customHeight="1">
      <c r="D5" s="11" t="s">
        <v>77</v>
      </c>
      <c r="E5" s="12">
        <v>3451</v>
      </c>
      <c r="F5" s="13" t="s">
        <v>2</v>
      </c>
      <c r="G5" s="14"/>
      <c r="H5" s="15"/>
      <c r="I5" s="15"/>
      <c r="J5" s="15"/>
      <c r="K5" s="14"/>
      <c r="L5" s="14"/>
    </row>
    <row r="6" spans="4:12" ht="13.5" customHeight="1">
      <c r="D6" s="11"/>
      <c r="E6" s="12">
        <v>3454</v>
      </c>
      <c r="F6" s="13" t="s">
        <v>103</v>
      </c>
      <c r="G6" s="14"/>
      <c r="H6" s="15"/>
      <c r="I6" s="15"/>
      <c r="J6" s="15"/>
      <c r="K6" s="14"/>
      <c r="L6" s="14"/>
    </row>
    <row r="7" spans="4:12" ht="13.5" customHeight="1">
      <c r="D7" s="11" t="s">
        <v>71</v>
      </c>
      <c r="J7" s="15"/>
      <c r="K7" s="14"/>
      <c r="L7" s="14"/>
    </row>
    <row r="8" spans="4:12" ht="13.5" customHeight="1">
      <c r="D8" s="11" t="s">
        <v>104</v>
      </c>
      <c r="E8" s="12">
        <v>4575</v>
      </c>
      <c r="F8" s="13" t="s">
        <v>3</v>
      </c>
      <c r="G8" s="14"/>
      <c r="H8" s="15"/>
      <c r="I8" s="15"/>
      <c r="J8" s="15"/>
      <c r="K8" s="15"/>
      <c r="L8" s="15"/>
    </row>
    <row r="9" spans="1:12" ht="25.5" customHeight="1">
      <c r="A9" s="129" t="s">
        <v>96</v>
      </c>
      <c r="B9" s="130"/>
      <c r="C9" s="130"/>
      <c r="D9" s="131"/>
      <c r="E9" s="131"/>
      <c r="F9" s="131"/>
      <c r="G9" s="131"/>
      <c r="H9" s="131"/>
      <c r="I9" s="131"/>
      <c r="J9" s="131"/>
      <c r="K9" s="131"/>
      <c r="L9" s="131"/>
    </row>
    <row r="10" spans="4:12" ht="13.5" customHeight="1">
      <c r="D10" s="17"/>
      <c r="E10" s="8" t="s">
        <v>73</v>
      </c>
      <c r="F10" s="8" t="s">
        <v>72</v>
      </c>
      <c r="G10" s="8" t="s">
        <v>11</v>
      </c>
      <c r="K10" s="16"/>
      <c r="L10" s="16"/>
    </row>
    <row r="11" spans="4:12" ht="13.5" customHeight="1">
      <c r="D11" s="18" t="s">
        <v>4</v>
      </c>
      <c r="E11" s="8">
        <f>L119</f>
        <v>943143</v>
      </c>
      <c r="F11" s="8">
        <f>L134</f>
        <v>190000</v>
      </c>
      <c r="G11" s="19">
        <f>F11+E11</f>
        <v>1133143</v>
      </c>
      <c r="K11" s="16"/>
      <c r="L11" s="16"/>
    </row>
    <row r="12" spans="1:12" ht="13.5" customHeight="1">
      <c r="A12" s="13" t="s">
        <v>75</v>
      </c>
      <c r="C12" s="13"/>
      <c r="F12" s="16"/>
      <c r="G12" s="16"/>
      <c r="K12" s="16"/>
      <c r="L12" s="16"/>
    </row>
    <row r="13" spans="3:12" ht="13.5" customHeight="1">
      <c r="C13" s="20"/>
      <c r="D13" s="21"/>
      <c r="E13" s="21"/>
      <c r="F13" s="21"/>
      <c r="G13" s="21"/>
      <c r="H13" s="21"/>
      <c r="I13" s="22"/>
      <c r="J13" s="23"/>
      <c r="K13" s="24"/>
      <c r="L13" s="25" t="s">
        <v>78</v>
      </c>
    </row>
    <row r="14" spans="1:43" s="30" customFormat="1" ht="13.5" customHeight="1">
      <c r="A14" s="26"/>
      <c r="B14" s="27"/>
      <c r="C14" s="28"/>
      <c r="D14" s="133" t="s">
        <v>5</v>
      </c>
      <c r="E14" s="133"/>
      <c r="F14" s="128" t="s">
        <v>6</v>
      </c>
      <c r="G14" s="128"/>
      <c r="H14" s="128" t="s">
        <v>7</v>
      </c>
      <c r="I14" s="128"/>
      <c r="J14" s="128" t="s">
        <v>6</v>
      </c>
      <c r="K14" s="128"/>
      <c r="L14" s="1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30" customFormat="1" ht="13.5" customHeight="1">
      <c r="A15" s="31"/>
      <c r="B15" s="32"/>
      <c r="C15" s="33" t="s">
        <v>8</v>
      </c>
      <c r="D15" s="128" t="s">
        <v>79</v>
      </c>
      <c r="E15" s="128"/>
      <c r="F15" s="128" t="s">
        <v>80</v>
      </c>
      <c r="G15" s="128"/>
      <c r="H15" s="128" t="s">
        <v>80</v>
      </c>
      <c r="I15" s="128"/>
      <c r="J15" s="128" t="s">
        <v>95</v>
      </c>
      <c r="K15" s="128"/>
      <c r="L15" s="1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30" customFormat="1" ht="13.5" customHeight="1">
      <c r="A16" s="34"/>
      <c r="B16" s="35"/>
      <c r="C16" s="36"/>
      <c r="D16" s="37" t="s">
        <v>9</v>
      </c>
      <c r="E16" s="37" t="s">
        <v>10</v>
      </c>
      <c r="F16" s="37" t="s">
        <v>9</v>
      </c>
      <c r="G16" s="37" t="s">
        <v>10</v>
      </c>
      <c r="H16" s="37" t="s">
        <v>9</v>
      </c>
      <c r="I16" s="37" t="s">
        <v>10</v>
      </c>
      <c r="J16" s="37" t="s">
        <v>9</v>
      </c>
      <c r="K16" s="37" t="s">
        <v>10</v>
      </c>
      <c r="L16" s="37" t="s">
        <v>11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30" customFormat="1" ht="13.5" customHeight="1">
      <c r="A17" s="31"/>
      <c r="B17" s="32"/>
      <c r="C17" s="28"/>
      <c r="D17" s="38"/>
      <c r="E17" s="38"/>
      <c r="F17" s="38"/>
      <c r="G17" s="38"/>
      <c r="H17" s="38"/>
      <c r="I17" s="38"/>
      <c r="J17" s="38"/>
      <c r="K17" s="38"/>
      <c r="L17" s="3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3:12" ht="13.5" customHeight="1">
      <c r="C18" s="39" t="s">
        <v>12</v>
      </c>
      <c r="D18" s="40"/>
      <c r="E18" s="40"/>
      <c r="F18" s="40"/>
      <c r="G18" s="41"/>
      <c r="H18" s="40"/>
      <c r="I18" s="40"/>
      <c r="J18" s="40"/>
      <c r="K18" s="40"/>
      <c r="L18" s="40"/>
    </row>
    <row r="19" spans="1:15" ht="13.5" customHeight="1">
      <c r="A19" s="9" t="s">
        <v>13</v>
      </c>
      <c r="B19" s="42">
        <v>2575</v>
      </c>
      <c r="C19" s="39" t="s">
        <v>1</v>
      </c>
      <c r="D19" s="40"/>
      <c r="E19" s="40"/>
      <c r="F19" s="40"/>
      <c r="G19" s="40"/>
      <c r="H19" s="40"/>
      <c r="I19" s="40"/>
      <c r="J19" s="40"/>
      <c r="K19" s="40"/>
      <c r="L19" s="40"/>
      <c r="M19" s="43"/>
      <c r="N19" s="43"/>
      <c r="O19" s="43"/>
    </row>
    <row r="20" spans="2:15" ht="13.5" customHeight="1">
      <c r="B20" s="44">
        <v>6</v>
      </c>
      <c r="C20" s="45" t="s">
        <v>81</v>
      </c>
      <c r="D20" s="40"/>
      <c r="E20" s="40"/>
      <c r="F20" s="40"/>
      <c r="G20" s="40"/>
      <c r="H20" s="40"/>
      <c r="I20" s="40"/>
      <c r="J20" s="40"/>
      <c r="K20" s="40"/>
      <c r="L20" s="40"/>
      <c r="M20" s="43"/>
      <c r="N20" s="43"/>
      <c r="O20" s="43"/>
    </row>
    <row r="21" spans="2:15" ht="25.5">
      <c r="B21" s="46">
        <v>6.101</v>
      </c>
      <c r="C21" s="39" t="s">
        <v>90</v>
      </c>
      <c r="D21" s="40"/>
      <c r="E21" s="40"/>
      <c r="F21" s="40"/>
      <c r="G21" s="40"/>
      <c r="H21" s="40"/>
      <c r="I21" s="40"/>
      <c r="J21" s="40"/>
      <c r="K21" s="40"/>
      <c r="L21" s="40"/>
      <c r="M21" s="43"/>
      <c r="N21" s="43"/>
      <c r="O21" s="43"/>
    </row>
    <row r="22" spans="2:15" ht="25.5">
      <c r="B22" s="47" t="s">
        <v>23</v>
      </c>
      <c r="C22" s="48" t="s">
        <v>91</v>
      </c>
      <c r="D22" s="40">
        <v>2665</v>
      </c>
      <c r="E22" s="49">
        <v>0</v>
      </c>
      <c r="F22" s="40">
        <v>15000</v>
      </c>
      <c r="G22" s="49">
        <v>0</v>
      </c>
      <c r="H22" s="40">
        <v>15000</v>
      </c>
      <c r="I22" s="49">
        <v>0</v>
      </c>
      <c r="J22" s="50">
        <v>10000</v>
      </c>
      <c r="K22" s="49">
        <v>0</v>
      </c>
      <c r="L22" s="51">
        <f>SUM(J22:K22)</f>
        <v>10000</v>
      </c>
      <c r="M22" s="43"/>
      <c r="N22" s="43"/>
      <c r="O22" s="43"/>
    </row>
    <row r="23" spans="1:15" ht="25.5">
      <c r="A23" s="9" t="s">
        <v>11</v>
      </c>
      <c r="B23" s="46">
        <v>6.101</v>
      </c>
      <c r="C23" s="39" t="s">
        <v>90</v>
      </c>
      <c r="D23" s="52">
        <f aca="true" t="shared" si="0" ref="D23:L24">D22</f>
        <v>2665</v>
      </c>
      <c r="E23" s="53">
        <f t="shared" si="0"/>
        <v>0</v>
      </c>
      <c r="F23" s="52">
        <f t="shared" si="0"/>
        <v>15000</v>
      </c>
      <c r="G23" s="53">
        <f t="shared" si="0"/>
        <v>0</v>
      </c>
      <c r="H23" s="52">
        <f t="shared" si="0"/>
        <v>15000</v>
      </c>
      <c r="I23" s="53">
        <f t="shared" si="0"/>
        <v>0</v>
      </c>
      <c r="J23" s="52">
        <f t="shared" si="0"/>
        <v>10000</v>
      </c>
      <c r="K23" s="53">
        <f t="shared" si="0"/>
        <v>0</v>
      </c>
      <c r="L23" s="52">
        <f t="shared" si="0"/>
        <v>10000</v>
      </c>
      <c r="M23" s="43"/>
      <c r="N23" s="43"/>
      <c r="O23" s="43"/>
    </row>
    <row r="24" spans="1:15" ht="13.5" customHeight="1">
      <c r="A24" s="1" t="s">
        <v>11</v>
      </c>
      <c r="B24" s="44">
        <v>6</v>
      </c>
      <c r="C24" s="45" t="s">
        <v>81</v>
      </c>
      <c r="D24" s="54">
        <f t="shared" si="0"/>
        <v>2665</v>
      </c>
      <c r="E24" s="55">
        <f t="shared" si="0"/>
        <v>0</v>
      </c>
      <c r="F24" s="54">
        <f t="shared" si="0"/>
        <v>15000</v>
      </c>
      <c r="G24" s="55">
        <f t="shared" si="0"/>
        <v>0</v>
      </c>
      <c r="H24" s="54">
        <f t="shared" si="0"/>
        <v>15000</v>
      </c>
      <c r="I24" s="55">
        <f t="shared" si="0"/>
        <v>0</v>
      </c>
      <c r="J24" s="54">
        <f t="shared" si="0"/>
        <v>10000</v>
      </c>
      <c r="K24" s="55">
        <f t="shared" si="0"/>
        <v>0</v>
      </c>
      <c r="L24" s="54">
        <f t="shared" si="0"/>
        <v>10000</v>
      </c>
      <c r="M24" s="43"/>
      <c r="N24" s="43"/>
      <c r="O24" s="43"/>
    </row>
    <row r="25" spans="2:15" ht="13.5" customHeight="1">
      <c r="B25" s="46"/>
      <c r="C25" s="39"/>
      <c r="D25" s="56"/>
      <c r="E25" s="57"/>
      <c r="F25" s="57"/>
      <c r="G25" s="57"/>
      <c r="H25" s="57"/>
      <c r="I25" s="57"/>
      <c r="J25" s="57"/>
      <c r="K25" s="57"/>
      <c r="L25" s="57"/>
      <c r="M25" s="43"/>
      <c r="N25" s="43"/>
      <c r="O25" s="43"/>
    </row>
    <row r="26" spans="2:15" ht="13.5" customHeight="1">
      <c r="B26" s="58">
        <v>60</v>
      </c>
      <c r="C26" s="45" t="s">
        <v>25</v>
      </c>
      <c r="D26" s="40"/>
      <c r="E26" s="40"/>
      <c r="F26" s="40"/>
      <c r="G26" s="40"/>
      <c r="H26" s="40"/>
      <c r="I26" s="40"/>
      <c r="J26" s="40"/>
      <c r="K26" s="40"/>
      <c r="L26" s="40"/>
      <c r="M26" s="43"/>
      <c r="N26" s="43"/>
      <c r="O26" s="43"/>
    </row>
    <row r="27" spans="1:43" s="3" customFormat="1" ht="13.5" customHeight="1">
      <c r="A27" s="1"/>
      <c r="B27" s="59">
        <v>60.102</v>
      </c>
      <c r="C27" s="60" t="s">
        <v>85</v>
      </c>
      <c r="D27" s="40"/>
      <c r="E27" s="40"/>
      <c r="F27" s="40"/>
      <c r="G27" s="40"/>
      <c r="H27" s="40"/>
      <c r="I27" s="40"/>
      <c r="J27" s="40"/>
      <c r="K27" s="40"/>
      <c r="L27" s="40"/>
      <c r="M27" s="43"/>
      <c r="N27" s="43"/>
      <c r="O27" s="43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</row>
    <row r="28" spans="1:43" s="3" customFormat="1" ht="25.5">
      <c r="A28" s="1"/>
      <c r="B28" s="62" t="s">
        <v>24</v>
      </c>
      <c r="C28" s="63" t="s">
        <v>86</v>
      </c>
      <c r="D28" s="40">
        <v>268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64">
        <f>SUM(J28:K28)</f>
        <v>0</v>
      </c>
      <c r="M28" s="43"/>
      <c r="N28" s="43"/>
      <c r="O28" s="43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43" s="3" customFormat="1" ht="13.5" customHeight="1">
      <c r="A29" s="9" t="s">
        <v>11</v>
      </c>
      <c r="B29" s="59">
        <v>60.102</v>
      </c>
      <c r="C29" s="60" t="s">
        <v>85</v>
      </c>
      <c r="D29" s="52">
        <f aca="true" t="shared" si="1" ref="D29:L30">D28</f>
        <v>268</v>
      </c>
      <c r="E29" s="53">
        <f t="shared" si="1"/>
        <v>0</v>
      </c>
      <c r="F29" s="53">
        <f t="shared" si="1"/>
        <v>0</v>
      </c>
      <c r="G29" s="53">
        <f t="shared" si="1"/>
        <v>0</v>
      </c>
      <c r="H29" s="53">
        <f t="shared" si="1"/>
        <v>0</v>
      </c>
      <c r="I29" s="53">
        <f t="shared" si="1"/>
        <v>0</v>
      </c>
      <c r="J29" s="53">
        <f t="shared" si="1"/>
        <v>0</v>
      </c>
      <c r="K29" s="53">
        <f t="shared" si="1"/>
        <v>0</v>
      </c>
      <c r="L29" s="53">
        <f t="shared" si="1"/>
        <v>0</v>
      </c>
      <c r="M29" s="43"/>
      <c r="N29" s="43"/>
      <c r="O29" s="43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</row>
    <row r="30" spans="1:15" ht="13.5" customHeight="1">
      <c r="A30" s="1" t="s">
        <v>11</v>
      </c>
      <c r="B30" s="2">
        <v>60</v>
      </c>
      <c r="C30" s="63" t="s">
        <v>25</v>
      </c>
      <c r="D30" s="65">
        <f t="shared" si="1"/>
        <v>268</v>
      </c>
      <c r="E30" s="66">
        <f t="shared" si="1"/>
        <v>0</v>
      </c>
      <c r="F30" s="66">
        <f t="shared" si="1"/>
        <v>0</v>
      </c>
      <c r="G30" s="66">
        <f t="shared" si="1"/>
        <v>0</v>
      </c>
      <c r="H30" s="66">
        <f t="shared" si="1"/>
        <v>0</v>
      </c>
      <c r="I30" s="66">
        <f t="shared" si="1"/>
        <v>0</v>
      </c>
      <c r="J30" s="66">
        <f t="shared" si="1"/>
        <v>0</v>
      </c>
      <c r="K30" s="66">
        <f t="shared" si="1"/>
        <v>0</v>
      </c>
      <c r="L30" s="66">
        <f t="shared" si="1"/>
        <v>0</v>
      </c>
      <c r="M30" s="43"/>
      <c r="N30" s="43"/>
      <c r="O30" s="43"/>
    </row>
    <row r="31" spans="1:15" ht="13.5" customHeight="1">
      <c r="A31" s="67" t="s">
        <v>11</v>
      </c>
      <c r="B31" s="68">
        <v>2575</v>
      </c>
      <c r="C31" s="69" t="s">
        <v>1</v>
      </c>
      <c r="D31" s="52">
        <f aca="true" t="shared" si="2" ref="D31:L31">D30+D24</f>
        <v>2933</v>
      </c>
      <c r="E31" s="53">
        <f t="shared" si="2"/>
        <v>0</v>
      </c>
      <c r="F31" s="52">
        <f t="shared" si="2"/>
        <v>15000</v>
      </c>
      <c r="G31" s="53">
        <f t="shared" si="2"/>
        <v>0</v>
      </c>
      <c r="H31" s="52">
        <f t="shared" si="2"/>
        <v>15000</v>
      </c>
      <c r="I31" s="53">
        <f t="shared" si="2"/>
        <v>0</v>
      </c>
      <c r="J31" s="52">
        <f t="shared" si="2"/>
        <v>10000</v>
      </c>
      <c r="K31" s="53">
        <f t="shared" si="2"/>
        <v>0</v>
      </c>
      <c r="L31" s="52">
        <f t="shared" si="2"/>
        <v>10000</v>
      </c>
      <c r="M31" s="43"/>
      <c r="N31" s="43"/>
      <c r="O31" s="43"/>
    </row>
    <row r="32" spans="1:15" ht="12.75">
      <c r="A32" s="1"/>
      <c r="B32" s="70"/>
      <c r="C32" s="71"/>
      <c r="D32" s="40"/>
      <c r="E32" s="40"/>
      <c r="F32" s="40"/>
      <c r="G32" s="40"/>
      <c r="H32" s="40"/>
      <c r="I32" s="40"/>
      <c r="J32" s="40"/>
      <c r="K32" s="40"/>
      <c r="L32" s="40"/>
      <c r="M32" s="43"/>
      <c r="N32" s="43"/>
      <c r="O32" s="43"/>
    </row>
    <row r="33" spans="1:15" ht="12.75" customHeight="1">
      <c r="A33" s="9" t="s">
        <v>13</v>
      </c>
      <c r="B33" s="42">
        <v>3451</v>
      </c>
      <c r="C33" s="39" t="s">
        <v>2</v>
      </c>
      <c r="D33" s="72"/>
      <c r="E33" s="72"/>
      <c r="F33" s="72"/>
      <c r="G33" s="72"/>
      <c r="H33" s="72"/>
      <c r="I33" s="72"/>
      <c r="J33" s="72"/>
      <c r="K33" s="72"/>
      <c r="L33" s="72"/>
      <c r="M33" s="43"/>
      <c r="N33" s="43"/>
      <c r="O33" s="43"/>
    </row>
    <row r="34" spans="2:15" ht="12.75" customHeight="1">
      <c r="B34" s="46">
        <v>0.09</v>
      </c>
      <c r="C34" s="39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43"/>
      <c r="N34" s="43"/>
      <c r="O34" s="43"/>
    </row>
    <row r="35" spans="1:15" ht="12.75" customHeight="1">
      <c r="A35" s="1"/>
      <c r="B35" s="2">
        <v>30</v>
      </c>
      <c r="C35" s="63" t="s">
        <v>100</v>
      </c>
      <c r="D35" s="73"/>
      <c r="E35" s="73"/>
      <c r="F35" s="73"/>
      <c r="G35" s="73"/>
      <c r="H35" s="73"/>
      <c r="I35" s="73"/>
      <c r="J35" s="73"/>
      <c r="K35" s="73"/>
      <c r="L35" s="73"/>
      <c r="M35" s="43"/>
      <c r="N35" s="43"/>
      <c r="O35" s="43"/>
    </row>
    <row r="36" spans="1:15" ht="12.75" customHeight="1">
      <c r="A36" s="1"/>
      <c r="B36" s="47" t="s">
        <v>27</v>
      </c>
      <c r="C36" s="63" t="s">
        <v>15</v>
      </c>
      <c r="D36" s="40">
        <v>12780</v>
      </c>
      <c r="E36" s="40">
        <v>2150</v>
      </c>
      <c r="F36" s="40">
        <v>10903</v>
      </c>
      <c r="G36" s="40">
        <v>2409</v>
      </c>
      <c r="H36" s="40">
        <v>10903</v>
      </c>
      <c r="I36" s="40">
        <v>3494</v>
      </c>
      <c r="J36" s="50">
        <v>7000</v>
      </c>
      <c r="K36" s="40">
        <v>3862</v>
      </c>
      <c r="L36" s="40">
        <f aca="true" t="shared" si="3" ref="L36:L46">SUM(J36:K36)</f>
        <v>10862</v>
      </c>
      <c r="M36" s="43"/>
      <c r="N36" s="43"/>
      <c r="O36" s="43"/>
    </row>
    <row r="37" spans="1:15" ht="12.75" customHeight="1">
      <c r="A37" s="1"/>
      <c r="B37" s="47" t="s">
        <v>28</v>
      </c>
      <c r="C37" s="63" t="s">
        <v>17</v>
      </c>
      <c r="D37" s="40">
        <v>1027</v>
      </c>
      <c r="E37" s="49">
        <v>0</v>
      </c>
      <c r="F37" s="40">
        <v>950</v>
      </c>
      <c r="G37" s="40">
        <v>50</v>
      </c>
      <c r="H37" s="40">
        <v>950</v>
      </c>
      <c r="I37" s="40">
        <v>50</v>
      </c>
      <c r="J37" s="50">
        <v>1000</v>
      </c>
      <c r="K37" s="40">
        <v>45</v>
      </c>
      <c r="L37" s="40">
        <f t="shared" si="3"/>
        <v>1045</v>
      </c>
      <c r="M37" s="43"/>
      <c r="N37" s="43"/>
      <c r="O37" s="43"/>
    </row>
    <row r="38" spans="1:15" ht="12.75" customHeight="1">
      <c r="A38" s="1"/>
      <c r="B38" s="47" t="s">
        <v>29</v>
      </c>
      <c r="C38" s="63" t="s">
        <v>19</v>
      </c>
      <c r="D38" s="40">
        <v>13021</v>
      </c>
      <c r="E38" s="40">
        <v>1</v>
      </c>
      <c r="F38" s="40">
        <v>9947</v>
      </c>
      <c r="G38" s="40">
        <v>144</v>
      </c>
      <c r="H38" s="40">
        <v>9947</v>
      </c>
      <c r="I38" s="40">
        <v>144</v>
      </c>
      <c r="J38" s="50">
        <v>2500</v>
      </c>
      <c r="K38" s="40">
        <v>130</v>
      </c>
      <c r="L38" s="40">
        <f t="shared" si="3"/>
        <v>2630</v>
      </c>
      <c r="M38" s="43"/>
      <c r="N38" s="43"/>
      <c r="O38" s="43"/>
    </row>
    <row r="39" spans="1:15" ht="12.75" customHeight="1">
      <c r="A39" s="1"/>
      <c r="B39" s="47" t="s">
        <v>30</v>
      </c>
      <c r="C39" s="63" t="s">
        <v>31</v>
      </c>
      <c r="D39" s="49">
        <v>0</v>
      </c>
      <c r="E39" s="49">
        <v>0</v>
      </c>
      <c r="F39" s="40">
        <v>14</v>
      </c>
      <c r="G39" s="49">
        <v>0</v>
      </c>
      <c r="H39" s="50">
        <v>14</v>
      </c>
      <c r="I39" s="49">
        <v>0</v>
      </c>
      <c r="J39" s="49">
        <v>0</v>
      </c>
      <c r="K39" s="49">
        <v>0</v>
      </c>
      <c r="L39" s="49">
        <f t="shared" si="3"/>
        <v>0</v>
      </c>
      <c r="M39" s="43"/>
      <c r="N39" s="43"/>
      <c r="O39" s="43"/>
    </row>
    <row r="40" spans="1:15" ht="12.75" customHeight="1">
      <c r="A40" s="1"/>
      <c r="B40" s="47" t="s">
        <v>32</v>
      </c>
      <c r="C40" s="63" t="s">
        <v>33</v>
      </c>
      <c r="D40" s="40">
        <v>7636</v>
      </c>
      <c r="E40" s="49">
        <v>0</v>
      </c>
      <c r="F40" s="40">
        <v>3000</v>
      </c>
      <c r="G40" s="49">
        <v>0</v>
      </c>
      <c r="H40" s="40">
        <v>3000</v>
      </c>
      <c r="I40" s="49">
        <v>0</v>
      </c>
      <c r="J40" s="50">
        <v>2500</v>
      </c>
      <c r="K40" s="49">
        <v>0</v>
      </c>
      <c r="L40" s="50">
        <f t="shared" si="3"/>
        <v>2500</v>
      </c>
      <c r="M40" s="43"/>
      <c r="N40" s="43"/>
      <c r="O40" s="43"/>
    </row>
    <row r="41" spans="1:15" ht="12.75" customHeight="1">
      <c r="A41" s="1"/>
      <c r="B41" s="62" t="s">
        <v>84</v>
      </c>
      <c r="C41" s="31" t="s">
        <v>105</v>
      </c>
      <c r="D41" s="49">
        <v>0</v>
      </c>
      <c r="E41" s="49">
        <v>0</v>
      </c>
      <c r="F41" s="50">
        <v>6284</v>
      </c>
      <c r="G41" s="50">
        <v>3440</v>
      </c>
      <c r="H41" s="50">
        <v>6284</v>
      </c>
      <c r="I41" s="50">
        <v>3440</v>
      </c>
      <c r="J41" s="49">
        <v>0</v>
      </c>
      <c r="K41" s="49">
        <v>0</v>
      </c>
      <c r="L41" s="49">
        <f t="shared" si="3"/>
        <v>0</v>
      </c>
      <c r="M41" s="43"/>
      <c r="N41" s="43"/>
      <c r="O41" s="43"/>
    </row>
    <row r="42" spans="2:16" ht="12.75" customHeight="1">
      <c r="B42" s="47" t="s">
        <v>34</v>
      </c>
      <c r="C42" s="63" t="s">
        <v>35</v>
      </c>
      <c r="D42" s="40">
        <v>560</v>
      </c>
      <c r="E42" s="49">
        <v>0</v>
      </c>
      <c r="F42" s="40">
        <v>150000</v>
      </c>
      <c r="G42" s="49">
        <v>0</v>
      </c>
      <c r="H42" s="40">
        <v>14255</v>
      </c>
      <c r="I42" s="49">
        <v>0</v>
      </c>
      <c r="J42" s="50">
        <v>349100</v>
      </c>
      <c r="K42" s="49">
        <v>0</v>
      </c>
      <c r="L42" s="50">
        <f t="shared" si="3"/>
        <v>349100</v>
      </c>
      <c r="M42" s="43"/>
      <c r="N42" s="43"/>
      <c r="O42" s="43"/>
      <c r="P42" s="74"/>
    </row>
    <row r="43" spans="2:16" ht="12.75" customHeight="1">
      <c r="B43" s="75" t="s">
        <v>67</v>
      </c>
      <c r="C43" s="45" t="s">
        <v>66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49">
        <f t="shared" si="3"/>
        <v>0</v>
      </c>
      <c r="M43" s="43"/>
      <c r="N43" s="43"/>
      <c r="O43" s="43"/>
      <c r="P43" s="74"/>
    </row>
    <row r="44" spans="2:15" ht="38.25">
      <c r="B44" s="75" t="s">
        <v>56</v>
      </c>
      <c r="C44" s="45" t="s">
        <v>74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49">
        <f t="shared" si="3"/>
        <v>0</v>
      </c>
      <c r="M44" s="43"/>
      <c r="N44" s="43"/>
      <c r="O44" s="43"/>
    </row>
    <row r="45" spans="2:15" ht="25.5">
      <c r="B45" s="75" t="s">
        <v>111</v>
      </c>
      <c r="C45" s="45" t="s">
        <v>113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51">
        <v>80000</v>
      </c>
      <c r="K45" s="64">
        <v>0</v>
      </c>
      <c r="L45" s="50">
        <f t="shared" si="3"/>
        <v>80000</v>
      </c>
      <c r="M45" s="43"/>
      <c r="N45" s="43"/>
      <c r="O45" s="43"/>
    </row>
    <row r="46" spans="2:15" ht="25.5">
      <c r="B46" s="75" t="s">
        <v>112</v>
      </c>
      <c r="C46" s="45" t="s">
        <v>114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51">
        <v>436100</v>
      </c>
      <c r="K46" s="64">
        <v>0</v>
      </c>
      <c r="L46" s="50">
        <f t="shared" si="3"/>
        <v>436100</v>
      </c>
      <c r="M46" s="43"/>
      <c r="N46" s="43"/>
      <c r="O46" s="43"/>
    </row>
    <row r="47" spans="1:15" ht="12.75" customHeight="1">
      <c r="A47" s="9" t="s">
        <v>11</v>
      </c>
      <c r="B47" s="10">
        <v>30</v>
      </c>
      <c r="C47" s="45" t="s">
        <v>100</v>
      </c>
      <c r="D47" s="76">
        <f aca="true" t="shared" si="4" ref="D47:I47">SUM(D36:D44)</f>
        <v>35024</v>
      </c>
      <c r="E47" s="76">
        <f t="shared" si="4"/>
        <v>2151</v>
      </c>
      <c r="F47" s="76">
        <f t="shared" si="4"/>
        <v>181098</v>
      </c>
      <c r="G47" s="76">
        <f t="shared" si="4"/>
        <v>6043</v>
      </c>
      <c r="H47" s="76">
        <f t="shared" si="4"/>
        <v>45353</v>
      </c>
      <c r="I47" s="76">
        <f t="shared" si="4"/>
        <v>7128</v>
      </c>
      <c r="J47" s="52">
        <f>SUM(J36:J46)</f>
        <v>878200</v>
      </c>
      <c r="K47" s="52">
        <f>SUM(K36:K46)</f>
        <v>4037</v>
      </c>
      <c r="L47" s="52">
        <f>SUM(L36:L46)</f>
        <v>882237</v>
      </c>
      <c r="M47" s="43"/>
      <c r="N47" s="43"/>
      <c r="O47" s="43"/>
    </row>
    <row r="48" spans="1:15" ht="12.75" customHeight="1">
      <c r="A48" s="1" t="s">
        <v>11</v>
      </c>
      <c r="B48" s="46">
        <v>0.09</v>
      </c>
      <c r="C48" s="60" t="s">
        <v>26</v>
      </c>
      <c r="D48" s="76">
        <f aca="true" t="shared" si="5" ref="D48:L48">D47</f>
        <v>35024</v>
      </c>
      <c r="E48" s="76">
        <f t="shared" si="5"/>
        <v>2151</v>
      </c>
      <c r="F48" s="76">
        <f t="shared" si="5"/>
        <v>181098</v>
      </c>
      <c r="G48" s="76">
        <f t="shared" si="5"/>
        <v>6043</v>
      </c>
      <c r="H48" s="76">
        <f t="shared" si="5"/>
        <v>45353</v>
      </c>
      <c r="I48" s="76">
        <f t="shared" si="5"/>
        <v>7128</v>
      </c>
      <c r="J48" s="52">
        <f t="shared" si="5"/>
        <v>878200</v>
      </c>
      <c r="K48" s="76">
        <f t="shared" si="5"/>
        <v>4037</v>
      </c>
      <c r="L48" s="76">
        <f t="shared" si="5"/>
        <v>882237</v>
      </c>
      <c r="M48" s="43"/>
      <c r="N48" s="43"/>
      <c r="O48" s="43"/>
    </row>
    <row r="49" spans="1:15" ht="9" customHeight="1">
      <c r="A49" s="1"/>
      <c r="B49" s="77"/>
      <c r="C49" s="60"/>
      <c r="D49" s="40"/>
      <c r="E49" s="40"/>
      <c r="F49" s="40"/>
      <c r="G49" s="40"/>
      <c r="H49" s="40"/>
      <c r="I49" s="40"/>
      <c r="J49" s="40"/>
      <c r="K49" s="40"/>
      <c r="L49" s="40"/>
      <c r="M49" s="43"/>
      <c r="N49" s="43"/>
      <c r="O49" s="43"/>
    </row>
    <row r="50" spans="1:15" ht="12.75" customHeight="1">
      <c r="A50" s="78"/>
      <c r="B50" s="79" t="s">
        <v>65</v>
      </c>
      <c r="C50" s="80" t="s">
        <v>57</v>
      </c>
      <c r="D50" s="40"/>
      <c r="E50" s="40"/>
      <c r="F50" s="40"/>
      <c r="G50" s="40"/>
      <c r="H50" s="40"/>
      <c r="I50" s="40"/>
      <c r="J50" s="40"/>
      <c r="K50" s="40"/>
      <c r="L50" s="40"/>
      <c r="M50" s="43"/>
      <c r="N50" s="43"/>
      <c r="O50" s="43"/>
    </row>
    <row r="51" spans="2:15" ht="102">
      <c r="B51" s="10">
        <v>44</v>
      </c>
      <c r="C51" s="45" t="s">
        <v>94</v>
      </c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43"/>
      <c r="O51" s="43"/>
    </row>
    <row r="52" spans="2:15" ht="12.75" customHeight="1">
      <c r="B52" s="10" t="s">
        <v>58</v>
      </c>
      <c r="C52" s="45" t="s">
        <v>15</v>
      </c>
      <c r="D52" s="40">
        <v>875</v>
      </c>
      <c r="E52" s="49">
        <v>0</v>
      </c>
      <c r="F52" s="40">
        <v>1750</v>
      </c>
      <c r="G52" s="49">
        <v>0</v>
      </c>
      <c r="H52" s="40">
        <v>1750</v>
      </c>
      <c r="I52" s="49">
        <v>0</v>
      </c>
      <c r="J52" s="49">
        <v>0</v>
      </c>
      <c r="K52" s="49">
        <v>0</v>
      </c>
      <c r="L52" s="49">
        <f>SUM(J52:K52)</f>
        <v>0</v>
      </c>
      <c r="M52" s="43"/>
      <c r="N52" s="43"/>
      <c r="O52" s="43"/>
    </row>
    <row r="53" spans="2:15" ht="12.75" customHeight="1">
      <c r="B53" s="10" t="s">
        <v>59</v>
      </c>
      <c r="C53" s="45" t="s">
        <v>17</v>
      </c>
      <c r="D53" s="40">
        <v>250</v>
      </c>
      <c r="E53" s="49">
        <v>0</v>
      </c>
      <c r="F53" s="40">
        <v>300</v>
      </c>
      <c r="G53" s="49">
        <v>0</v>
      </c>
      <c r="H53" s="40">
        <v>300</v>
      </c>
      <c r="I53" s="49">
        <v>0</v>
      </c>
      <c r="J53" s="49">
        <v>0</v>
      </c>
      <c r="K53" s="49">
        <v>0</v>
      </c>
      <c r="L53" s="49">
        <f>SUM(J53:K53)</f>
        <v>0</v>
      </c>
      <c r="M53" s="43"/>
      <c r="N53" s="43"/>
      <c r="O53" s="43"/>
    </row>
    <row r="54" spans="2:15" ht="12.75" customHeight="1">
      <c r="B54" s="10" t="s">
        <v>60</v>
      </c>
      <c r="C54" s="45" t="s">
        <v>19</v>
      </c>
      <c r="D54" s="40">
        <v>375</v>
      </c>
      <c r="E54" s="49">
        <v>0</v>
      </c>
      <c r="F54" s="40">
        <v>650</v>
      </c>
      <c r="G54" s="49">
        <v>0</v>
      </c>
      <c r="H54" s="40">
        <v>650</v>
      </c>
      <c r="I54" s="49">
        <v>0</v>
      </c>
      <c r="J54" s="49">
        <v>0</v>
      </c>
      <c r="K54" s="49">
        <v>0</v>
      </c>
      <c r="L54" s="49">
        <f>SUM(J54:K54)</f>
        <v>0</v>
      </c>
      <c r="M54" s="43"/>
      <c r="N54" s="43"/>
      <c r="O54" s="43"/>
    </row>
    <row r="55" spans="2:15" ht="12.75" customHeight="1">
      <c r="B55" s="10" t="s">
        <v>61</v>
      </c>
      <c r="C55" s="45" t="s">
        <v>35</v>
      </c>
      <c r="D55" s="40">
        <v>460</v>
      </c>
      <c r="E55" s="49">
        <v>0</v>
      </c>
      <c r="F55" s="40">
        <v>402</v>
      </c>
      <c r="G55" s="49">
        <v>0</v>
      </c>
      <c r="H55" s="40">
        <v>402</v>
      </c>
      <c r="I55" s="49">
        <v>0</v>
      </c>
      <c r="J55" s="49">
        <v>0</v>
      </c>
      <c r="K55" s="49">
        <v>0</v>
      </c>
      <c r="L55" s="49">
        <f>SUM(J55:K55)</f>
        <v>0</v>
      </c>
      <c r="M55" s="43"/>
      <c r="N55" s="43"/>
      <c r="O55" s="43"/>
    </row>
    <row r="56" spans="2:15" ht="12.75" customHeight="1">
      <c r="B56" s="81" t="s">
        <v>82</v>
      </c>
      <c r="C56" s="45" t="s">
        <v>66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f>SUM(J56:K56)</f>
        <v>0</v>
      </c>
      <c r="M56" s="43"/>
      <c r="N56" s="43"/>
      <c r="O56" s="43"/>
    </row>
    <row r="57" spans="1:15" ht="102">
      <c r="A57" s="67" t="s">
        <v>11</v>
      </c>
      <c r="B57" s="82">
        <v>44</v>
      </c>
      <c r="C57" s="83" t="s">
        <v>94</v>
      </c>
      <c r="D57" s="52">
        <f aca="true" t="shared" si="6" ref="D57:L57">SUM(D52:D56)</f>
        <v>1960</v>
      </c>
      <c r="E57" s="53">
        <f t="shared" si="6"/>
        <v>0</v>
      </c>
      <c r="F57" s="52">
        <f t="shared" si="6"/>
        <v>3102</v>
      </c>
      <c r="G57" s="53">
        <f t="shared" si="6"/>
        <v>0</v>
      </c>
      <c r="H57" s="52">
        <f t="shared" si="6"/>
        <v>3102</v>
      </c>
      <c r="I57" s="53">
        <f t="shared" si="6"/>
        <v>0</v>
      </c>
      <c r="J57" s="53">
        <f t="shared" si="6"/>
        <v>0</v>
      </c>
      <c r="K57" s="53">
        <f t="shared" si="6"/>
        <v>0</v>
      </c>
      <c r="L57" s="53">
        <f t="shared" si="6"/>
        <v>0</v>
      </c>
      <c r="M57" s="43"/>
      <c r="N57" s="43"/>
      <c r="O57" s="43"/>
    </row>
    <row r="58" spans="1:15" ht="12.75" customHeight="1">
      <c r="A58" s="1" t="s">
        <v>11</v>
      </c>
      <c r="B58" s="84" t="s">
        <v>65</v>
      </c>
      <c r="C58" s="85" t="s">
        <v>57</v>
      </c>
      <c r="D58" s="65">
        <f aca="true" t="shared" si="7" ref="D58:L58">D57</f>
        <v>1960</v>
      </c>
      <c r="E58" s="66">
        <f t="shared" si="7"/>
        <v>0</v>
      </c>
      <c r="F58" s="65">
        <f t="shared" si="7"/>
        <v>3102</v>
      </c>
      <c r="G58" s="66">
        <f t="shared" si="7"/>
        <v>0</v>
      </c>
      <c r="H58" s="65">
        <f t="shared" si="7"/>
        <v>3102</v>
      </c>
      <c r="I58" s="66">
        <f t="shared" si="7"/>
        <v>0</v>
      </c>
      <c r="J58" s="66">
        <f t="shared" si="7"/>
        <v>0</v>
      </c>
      <c r="K58" s="66">
        <f t="shared" si="7"/>
        <v>0</v>
      </c>
      <c r="L58" s="66">
        <f t="shared" si="7"/>
        <v>0</v>
      </c>
      <c r="M58" s="43"/>
      <c r="N58" s="43"/>
      <c r="O58" s="43"/>
    </row>
    <row r="59" spans="1:15" ht="12.75" customHeight="1">
      <c r="A59" s="1" t="s">
        <v>11</v>
      </c>
      <c r="B59" s="70">
        <v>3451</v>
      </c>
      <c r="C59" s="60" t="s">
        <v>2</v>
      </c>
      <c r="D59" s="86">
        <f aca="true" t="shared" si="8" ref="D59:L59">D48+D58-D144</f>
        <v>36984</v>
      </c>
      <c r="E59" s="86">
        <f t="shared" si="8"/>
        <v>2151</v>
      </c>
      <c r="F59" s="86">
        <f t="shared" si="8"/>
        <v>184200</v>
      </c>
      <c r="G59" s="86">
        <f t="shared" si="8"/>
        <v>6043</v>
      </c>
      <c r="H59" s="86">
        <f t="shared" si="8"/>
        <v>48455</v>
      </c>
      <c r="I59" s="86">
        <f t="shared" si="8"/>
        <v>7128</v>
      </c>
      <c r="J59" s="52">
        <f t="shared" si="8"/>
        <v>878200</v>
      </c>
      <c r="K59" s="86">
        <f t="shared" si="8"/>
        <v>4037</v>
      </c>
      <c r="L59" s="86">
        <f t="shared" si="8"/>
        <v>882237</v>
      </c>
      <c r="M59" s="43"/>
      <c r="N59" s="43"/>
      <c r="O59" s="43"/>
    </row>
    <row r="60" spans="1:15" ht="12.75">
      <c r="A60" s="1"/>
      <c r="B60" s="70"/>
      <c r="C60" s="63"/>
      <c r="D60" s="87"/>
      <c r="E60" s="87"/>
      <c r="F60" s="87"/>
      <c r="G60" s="87"/>
      <c r="H60" s="87"/>
      <c r="I60" s="87"/>
      <c r="J60" s="87"/>
      <c r="K60" s="87"/>
      <c r="L60" s="87"/>
      <c r="M60" s="43"/>
      <c r="N60" s="43"/>
      <c r="O60" s="43"/>
    </row>
    <row r="61" spans="1:15" ht="12.75" customHeight="1">
      <c r="A61" s="9" t="s">
        <v>13</v>
      </c>
      <c r="B61" s="42">
        <v>3454</v>
      </c>
      <c r="C61" s="39" t="s">
        <v>99</v>
      </c>
      <c r="D61" s="88"/>
      <c r="E61" s="88"/>
      <c r="F61" s="88"/>
      <c r="G61" s="88"/>
      <c r="H61" s="88"/>
      <c r="I61" s="88"/>
      <c r="J61" s="88"/>
      <c r="K61" s="88"/>
      <c r="L61" s="88"/>
      <c r="M61" s="43"/>
      <c r="N61" s="43"/>
      <c r="O61" s="43"/>
    </row>
    <row r="62" spans="1:15" ht="12.75" customHeight="1">
      <c r="A62" s="1"/>
      <c r="B62" s="89">
        <v>2</v>
      </c>
      <c r="C62" s="63" t="s">
        <v>52</v>
      </c>
      <c r="D62" s="90"/>
      <c r="E62" s="90"/>
      <c r="F62" s="90"/>
      <c r="G62" s="90"/>
      <c r="H62" s="90"/>
      <c r="I62" s="90"/>
      <c r="J62" s="90"/>
      <c r="K62" s="90"/>
      <c r="L62" s="90"/>
      <c r="M62" s="43"/>
      <c r="N62" s="43"/>
      <c r="O62" s="43"/>
    </row>
    <row r="63" spans="1:15" ht="12.75" customHeight="1">
      <c r="A63" s="1"/>
      <c r="B63" s="91">
        <v>2.112</v>
      </c>
      <c r="C63" s="60" t="s">
        <v>38</v>
      </c>
      <c r="D63" s="90"/>
      <c r="E63" s="90"/>
      <c r="F63" s="90"/>
      <c r="G63" s="90"/>
      <c r="H63" s="90"/>
      <c r="I63" s="90"/>
      <c r="J63" s="90"/>
      <c r="K63" s="90"/>
      <c r="L63" s="90"/>
      <c r="M63" s="43"/>
      <c r="N63" s="43"/>
      <c r="O63" s="43"/>
    </row>
    <row r="64" spans="1:15" ht="12.75" customHeight="1">
      <c r="A64" s="1"/>
      <c r="B64" s="47" t="s">
        <v>39</v>
      </c>
      <c r="C64" s="63" t="s">
        <v>15</v>
      </c>
      <c r="D64" s="87">
        <v>3257</v>
      </c>
      <c r="E64" s="87">
        <v>5511</v>
      </c>
      <c r="F64" s="87">
        <v>2600</v>
      </c>
      <c r="G64" s="87">
        <v>5330</v>
      </c>
      <c r="H64" s="87">
        <v>5600</v>
      </c>
      <c r="I64" s="87">
        <v>10830</v>
      </c>
      <c r="J64" s="50">
        <v>9238</v>
      </c>
      <c r="K64" s="87">
        <v>7851</v>
      </c>
      <c r="L64" s="87">
        <f aca="true" t="shared" si="9" ref="L64:L72">SUM(J64:K64)</f>
        <v>17089</v>
      </c>
      <c r="M64" s="43"/>
      <c r="N64" s="43"/>
      <c r="O64" s="43"/>
    </row>
    <row r="65" spans="1:15" ht="12.75" customHeight="1">
      <c r="A65" s="1"/>
      <c r="B65" s="47" t="s">
        <v>36</v>
      </c>
      <c r="C65" s="63" t="s">
        <v>17</v>
      </c>
      <c r="D65" s="87">
        <v>402</v>
      </c>
      <c r="E65" s="87">
        <v>80</v>
      </c>
      <c r="F65" s="87">
        <v>300</v>
      </c>
      <c r="G65" s="87">
        <v>99</v>
      </c>
      <c r="H65" s="87">
        <v>300</v>
      </c>
      <c r="I65" s="87">
        <v>99</v>
      </c>
      <c r="J65" s="50">
        <v>400</v>
      </c>
      <c r="K65" s="40">
        <v>89</v>
      </c>
      <c r="L65" s="87">
        <f t="shared" si="9"/>
        <v>489</v>
      </c>
      <c r="M65" s="43"/>
      <c r="N65" s="43"/>
      <c r="O65" s="43"/>
    </row>
    <row r="66" spans="1:15" ht="12.75" customHeight="1">
      <c r="A66" s="1"/>
      <c r="B66" s="47" t="s">
        <v>37</v>
      </c>
      <c r="C66" s="63" t="s">
        <v>19</v>
      </c>
      <c r="D66" s="87">
        <v>2041</v>
      </c>
      <c r="E66" s="87">
        <v>9</v>
      </c>
      <c r="F66" s="87">
        <v>2000</v>
      </c>
      <c r="G66" s="87">
        <v>162</v>
      </c>
      <c r="H66" s="87">
        <v>2000</v>
      </c>
      <c r="I66" s="87">
        <v>162</v>
      </c>
      <c r="J66" s="50">
        <v>2000</v>
      </c>
      <c r="K66" s="40">
        <v>146</v>
      </c>
      <c r="L66" s="87">
        <f t="shared" si="9"/>
        <v>2146</v>
      </c>
      <c r="M66" s="43"/>
      <c r="N66" s="43"/>
      <c r="O66" s="43"/>
    </row>
    <row r="67" spans="1:15" ht="12.75" customHeight="1">
      <c r="A67" s="1"/>
      <c r="B67" s="92">
        <v>0.0042</v>
      </c>
      <c r="C67" s="31" t="s">
        <v>105</v>
      </c>
      <c r="D67" s="49">
        <v>0</v>
      </c>
      <c r="E67" s="49">
        <v>0</v>
      </c>
      <c r="F67" s="50">
        <v>3000</v>
      </c>
      <c r="G67" s="49">
        <v>0</v>
      </c>
      <c r="H67" s="50">
        <v>3000</v>
      </c>
      <c r="I67" s="49">
        <v>0</v>
      </c>
      <c r="J67" s="49">
        <v>0</v>
      </c>
      <c r="K67" s="49">
        <v>0</v>
      </c>
      <c r="L67" s="49">
        <f t="shared" si="9"/>
        <v>0</v>
      </c>
      <c r="M67" s="43"/>
      <c r="N67" s="43"/>
      <c r="O67" s="43"/>
    </row>
    <row r="68" spans="1:15" ht="12.75" customHeight="1">
      <c r="A68" s="1"/>
      <c r="B68" s="93">
        <v>0.0071</v>
      </c>
      <c r="C68" s="63" t="s">
        <v>83</v>
      </c>
      <c r="D68" s="49">
        <v>0</v>
      </c>
      <c r="E68" s="50">
        <v>5000</v>
      </c>
      <c r="F68" s="49">
        <v>0</v>
      </c>
      <c r="G68" s="49">
        <v>0</v>
      </c>
      <c r="H68" s="49">
        <v>0</v>
      </c>
      <c r="I68" s="87"/>
      <c r="J68" s="49">
        <v>0</v>
      </c>
      <c r="K68" s="49">
        <v>0</v>
      </c>
      <c r="L68" s="49">
        <f t="shared" si="9"/>
        <v>0</v>
      </c>
      <c r="M68" s="43"/>
      <c r="N68" s="43"/>
      <c r="O68" s="43"/>
    </row>
    <row r="69" spans="1:15" ht="25.5">
      <c r="A69" s="1"/>
      <c r="B69" s="47" t="s">
        <v>40</v>
      </c>
      <c r="C69" s="63" t="s">
        <v>92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f t="shared" si="9"/>
        <v>0</v>
      </c>
      <c r="M69" s="43"/>
      <c r="N69" s="43"/>
      <c r="O69" s="43"/>
    </row>
    <row r="70" spans="1:15" ht="12.75" customHeight="1">
      <c r="A70" s="1"/>
      <c r="B70" s="62" t="s">
        <v>62</v>
      </c>
      <c r="C70" s="63" t="s">
        <v>63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f t="shared" si="9"/>
        <v>0</v>
      </c>
      <c r="M70" s="43"/>
      <c r="N70" s="43"/>
      <c r="O70" s="43"/>
    </row>
    <row r="71" spans="1:15" ht="25.5">
      <c r="A71" s="1"/>
      <c r="B71" s="62" t="s">
        <v>70</v>
      </c>
      <c r="C71" s="63" t="s">
        <v>88</v>
      </c>
      <c r="D71" s="64">
        <v>0</v>
      </c>
      <c r="E71" s="64">
        <v>0</v>
      </c>
      <c r="F71" s="51">
        <v>300</v>
      </c>
      <c r="G71" s="64">
        <v>0</v>
      </c>
      <c r="H71" s="51">
        <v>300</v>
      </c>
      <c r="I71" s="64">
        <v>0</v>
      </c>
      <c r="J71" s="64">
        <v>0</v>
      </c>
      <c r="K71" s="64">
        <v>0</v>
      </c>
      <c r="L71" s="64">
        <f t="shared" si="9"/>
        <v>0</v>
      </c>
      <c r="M71" s="43"/>
      <c r="N71" s="43"/>
      <c r="O71" s="43"/>
    </row>
    <row r="72" spans="1:15" ht="25.5">
      <c r="A72" s="1"/>
      <c r="B72" s="62" t="s">
        <v>76</v>
      </c>
      <c r="C72" s="63" t="s">
        <v>89</v>
      </c>
      <c r="D72" s="64">
        <v>0</v>
      </c>
      <c r="E72" s="64">
        <v>0</v>
      </c>
      <c r="F72" s="51">
        <v>568</v>
      </c>
      <c r="G72" s="64">
        <v>0</v>
      </c>
      <c r="H72" s="51">
        <v>568</v>
      </c>
      <c r="I72" s="64">
        <v>0</v>
      </c>
      <c r="J72" s="64">
        <v>0</v>
      </c>
      <c r="K72" s="64">
        <v>0</v>
      </c>
      <c r="L72" s="64">
        <f t="shared" si="9"/>
        <v>0</v>
      </c>
      <c r="M72" s="43"/>
      <c r="N72" s="43"/>
      <c r="O72" s="43"/>
    </row>
    <row r="73" spans="1:15" ht="12.75" customHeight="1">
      <c r="A73" s="1" t="s">
        <v>11</v>
      </c>
      <c r="B73" s="91">
        <v>2.112</v>
      </c>
      <c r="C73" s="60" t="s">
        <v>38</v>
      </c>
      <c r="D73" s="86">
        <f aca="true" t="shared" si="10" ref="D73:J73">SUM(D64:D72)</f>
        <v>5700</v>
      </c>
      <c r="E73" s="86">
        <f t="shared" si="10"/>
        <v>10600</v>
      </c>
      <c r="F73" s="86">
        <f t="shared" si="10"/>
        <v>8768</v>
      </c>
      <c r="G73" s="86">
        <f t="shared" si="10"/>
        <v>5591</v>
      </c>
      <c r="H73" s="86">
        <f t="shared" si="10"/>
        <v>11768</v>
      </c>
      <c r="I73" s="86">
        <f t="shared" si="10"/>
        <v>11091</v>
      </c>
      <c r="J73" s="52">
        <f t="shared" si="10"/>
        <v>11638</v>
      </c>
      <c r="K73" s="86">
        <f>SUM(K64:K72)</f>
        <v>8086</v>
      </c>
      <c r="L73" s="86">
        <f>SUM(L64:L72)</f>
        <v>19724</v>
      </c>
      <c r="M73" s="43"/>
      <c r="N73" s="43"/>
      <c r="O73" s="43"/>
    </row>
    <row r="74" spans="1:15" ht="12.75" customHeight="1">
      <c r="A74" s="1"/>
      <c r="B74" s="70"/>
      <c r="C74" s="60"/>
      <c r="D74" s="87"/>
      <c r="E74" s="87"/>
      <c r="F74" s="87"/>
      <c r="G74" s="87"/>
      <c r="H74" s="87"/>
      <c r="I74" s="87"/>
      <c r="J74" s="87"/>
      <c r="K74" s="87"/>
      <c r="L74" s="87"/>
      <c r="M74" s="43"/>
      <c r="N74" s="43"/>
      <c r="O74" s="43"/>
    </row>
    <row r="75" spans="1:15" ht="25.5">
      <c r="A75" s="1"/>
      <c r="B75" s="94">
        <v>2.201</v>
      </c>
      <c r="C75" s="60" t="s">
        <v>69</v>
      </c>
      <c r="D75" s="88"/>
      <c r="E75" s="88"/>
      <c r="F75" s="88"/>
      <c r="G75" s="88"/>
      <c r="H75" s="88"/>
      <c r="I75" s="88"/>
      <c r="J75" s="88"/>
      <c r="K75" s="88"/>
      <c r="L75" s="88"/>
      <c r="M75" s="43"/>
      <c r="N75" s="43"/>
      <c r="O75" s="43"/>
    </row>
    <row r="76" spans="2:15" ht="12.75" customHeight="1">
      <c r="B76" s="47" t="s">
        <v>39</v>
      </c>
      <c r="C76" s="63" t="s">
        <v>15</v>
      </c>
      <c r="D76" s="95">
        <v>4184</v>
      </c>
      <c r="E76" s="64">
        <v>0</v>
      </c>
      <c r="F76" s="95">
        <v>4000</v>
      </c>
      <c r="G76" s="64">
        <v>0</v>
      </c>
      <c r="H76" s="95">
        <v>4000</v>
      </c>
      <c r="I76" s="64">
        <v>0</v>
      </c>
      <c r="J76" s="95">
        <v>5200</v>
      </c>
      <c r="K76" s="64">
        <v>0</v>
      </c>
      <c r="L76" s="51">
        <f>SUM(J76:K76)</f>
        <v>5200</v>
      </c>
      <c r="M76" s="43"/>
      <c r="N76" s="43"/>
      <c r="O76" s="43"/>
    </row>
    <row r="77" spans="2:15" ht="12.75" customHeight="1">
      <c r="B77" s="96" t="s">
        <v>36</v>
      </c>
      <c r="C77" s="45" t="s">
        <v>17</v>
      </c>
      <c r="D77" s="95">
        <v>791</v>
      </c>
      <c r="E77" s="64">
        <v>0</v>
      </c>
      <c r="F77" s="95">
        <v>600</v>
      </c>
      <c r="G77" s="64">
        <v>0</v>
      </c>
      <c r="H77" s="95">
        <v>600</v>
      </c>
      <c r="I77" s="64">
        <v>0</v>
      </c>
      <c r="J77" s="95">
        <v>600</v>
      </c>
      <c r="K77" s="64">
        <v>0</v>
      </c>
      <c r="L77" s="51">
        <f>SUM(J77:K77)</f>
        <v>600</v>
      </c>
      <c r="M77" s="43"/>
      <c r="N77" s="43"/>
      <c r="O77" s="43"/>
    </row>
    <row r="78" spans="2:15" ht="12.75" customHeight="1">
      <c r="B78" s="96" t="s">
        <v>37</v>
      </c>
      <c r="C78" s="45" t="s">
        <v>19</v>
      </c>
      <c r="D78" s="95">
        <v>414</v>
      </c>
      <c r="E78" s="64">
        <v>0</v>
      </c>
      <c r="F78" s="95">
        <v>1400</v>
      </c>
      <c r="G78" s="64">
        <v>0</v>
      </c>
      <c r="H78" s="95">
        <v>1400</v>
      </c>
      <c r="I78" s="64">
        <v>0</v>
      </c>
      <c r="J78" s="95">
        <v>1400</v>
      </c>
      <c r="K78" s="64">
        <v>0</v>
      </c>
      <c r="L78" s="51">
        <f>SUM(J78:K78)</f>
        <v>1400</v>
      </c>
      <c r="M78" s="43"/>
      <c r="N78" s="43"/>
      <c r="O78" s="43"/>
    </row>
    <row r="79" spans="1:15" ht="25.5">
      <c r="A79" s="1" t="s">
        <v>11</v>
      </c>
      <c r="B79" s="94">
        <v>2.201</v>
      </c>
      <c r="C79" s="60" t="s">
        <v>68</v>
      </c>
      <c r="D79" s="52">
        <f aca="true" t="shared" si="11" ref="D79:L79">SUM(D76:D78)</f>
        <v>5389</v>
      </c>
      <c r="E79" s="53">
        <f t="shared" si="11"/>
        <v>0</v>
      </c>
      <c r="F79" s="52">
        <f t="shared" si="11"/>
        <v>6000</v>
      </c>
      <c r="G79" s="53">
        <f t="shared" si="11"/>
        <v>0</v>
      </c>
      <c r="H79" s="52">
        <f t="shared" si="11"/>
        <v>6000</v>
      </c>
      <c r="I79" s="53">
        <f t="shared" si="11"/>
        <v>0</v>
      </c>
      <c r="J79" s="52">
        <f t="shared" si="11"/>
        <v>7200</v>
      </c>
      <c r="K79" s="53">
        <f t="shared" si="11"/>
        <v>0</v>
      </c>
      <c r="L79" s="52">
        <f t="shared" si="11"/>
        <v>7200</v>
      </c>
      <c r="M79" s="43"/>
      <c r="N79" s="43"/>
      <c r="O79" s="43"/>
    </row>
    <row r="80" spans="3:15" ht="12.75" customHeight="1">
      <c r="C80" s="39"/>
      <c r="D80" s="87"/>
      <c r="E80" s="50"/>
      <c r="F80" s="87"/>
      <c r="G80" s="50"/>
      <c r="H80" s="87"/>
      <c r="I80" s="50"/>
      <c r="J80" s="87"/>
      <c r="K80" s="49"/>
      <c r="L80" s="87"/>
      <c r="M80" s="43"/>
      <c r="N80" s="43"/>
      <c r="O80" s="43"/>
    </row>
    <row r="81" spans="2:15" ht="12.75" customHeight="1">
      <c r="B81" s="94">
        <v>2.206</v>
      </c>
      <c r="C81" s="39" t="s">
        <v>97</v>
      </c>
      <c r="D81" s="87"/>
      <c r="E81" s="50"/>
      <c r="F81" s="87"/>
      <c r="G81" s="50"/>
      <c r="H81" s="87"/>
      <c r="I81" s="50"/>
      <c r="J81" s="87"/>
      <c r="K81" s="49"/>
      <c r="L81" s="87"/>
      <c r="M81" s="43"/>
      <c r="N81" s="43"/>
      <c r="O81" s="43"/>
    </row>
    <row r="82" spans="1:15" ht="27" customHeight="1">
      <c r="A82" s="1"/>
      <c r="B82" s="2">
        <v>64</v>
      </c>
      <c r="C82" s="63" t="s">
        <v>110</v>
      </c>
      <c r="D82" s="87"/>
      <c r="E82" s="50"/>
      <c r="F82" s="87"/>
      <c r="G82" s="50"/>
      <c r="H82" s="87"/>
      <c r="I82" s="50"/>
      <c r="J82" s="87"/>
      <c r="K82" s="49"/>
      <c r="L82" s="87"/>
      <c r="M82" s="43"/>
      <c r="N82" s="43"/>
      <c r="O82" s="43"/>
    </row>
    <row r="83" spans="1:15" ht="12.75" customHeight="1">
      <c r="A83" s="1"/>
      <c r="B83" s="97">
        <v>64.005</v>
      </c>
      <c r="C83" s="63" t="s">
        <v>35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50">
        <v>2200</v>
      </c>
      <c r="K83" s="49"/>
      <c r="L83" s="87">
        <f>J83</f>
        <v>2200</v>
      </c>
      <c r="M83" s="43"/>
      <c r="N83" s="43"/>
      <c r="O83" s="43"/>
    </row>
    <row r="84" spans="1:15" ht="12.75" customHeight="1">
      <c r="A84" s="67" t="s">
        <v>11</v>
      </c>
      <c r="B84" s="98">
        <v>2.206</v>
      </c>
      <c r="C84" s="69" t="s">
        <v>97</v>
      </c>
      <c r="D84" s="53">
        <f aca="true" t="shared" si="12" ref="D84:L84">D83</f>
        <v>0</v>
      </c>
      <c r="E84" s="53">
        <f t="shared" si="12"/>
        <v>0</v>
      </c>
      <c r="F84" s="53">
        <f t="shared" si="12"/>
        <v>0</v>
      </c>
      <c r="G84" s="53">
        <f t="shared" si="12"/>
        <v>0</v>
      </c>
      <c r="H84" s="53">
        <f t="shared" si="12"/>
        <v>0</v>
      </c>
      <c r="I84" s="53">
        <f t="shared" si="12"/>
        <v>0</v>
      </c>
      <c r="J84" s="52">
        <f t="shared" si="12"/>
        <v>2200</v>
      </c>
      <c r="K84" s="53">
        <f t="shared" si="12"/>
        <v>0</v>
      </c>
      <c r="L84" s="52">
        <f t="shared" si="12"/>
        <v>2200</v>
      </c>
      <c r="M84" s="43"/>
      <c r="N84" s="43"/>
      <c r="O84" s="43"/>
    </row>
    <row r="85" spans="3:15" ht="3" customHeight="1">
      <c r="C85" s="39"/>
      <c r="D85" s="87"/>
      <c r="E85" s="50"/>
      <c r="F85" s="87"/>
      <c r="G85" s="50"/>
      <c r="H85" s="87"/>
      <c r="I85" s="50"/>
      <c r="J85" s="87"/>
      <c r="K85" s="49"/>
      <c r="L85" s="87"/>
      <c r="M85" s="43"/>
      <c r="N85" s="43"/>
      <c r="O85" s="43"/>
    </row>
    <row r="86" spans="2:15" ht="12.75" customHeight="1">
      <c r="B86" s="99">
        <v>2.8</v>
      </c>
      <c r="C86" s="39" t="s">
        <v>41</v>
      </c>
      <c r="D86" s="88"/>
      <c r="E86" s="100"/>
      <c r="F86" s="88"/>
      <c r="G86" s="100"/>
      <c r="H86" s="88"/>
      <c r="I86" s="100"/>
      <c r="J86" s="88"/>
      <c r="K86" s="101"/>
      <c r="L86" s="88"/>
      <c r="M86" s="43"/>
      <c r="N86" s="43"/>
      <c r="O86" s="43"/>
    </row>
    <row r="87" spans="2:15" ht="12.75" customHeight="1">
      <c r="B87" s="10">
        <v>41</v>
      </c>
      <c r="C87" s="45" t="s">
        <v>98</v>
      </c>
      <c r="D87" s="88"/>
      <c r="E87" s="100"/>
      <c r="F87" s="88"/>
      <c r="G87" s="100"/>
      <c r="H87" s="88"/>
      <c r="I87" s="100"/>
      <c r="J87" s="88"/>
      <c r="K87" s="101"/>
      <c r="L87" s="88"/>
      <c r="M87" s="43"/>
      <c r="N87" s="43"/>
      <c r="O87" s="43"/>
    </row>
    <row r="88" spans="2:15" ht="24" customHeight="1">
      <c r="B88" s="102">
        <v>41.005</v>
      </c>
      <c r="C88" s="45" t="s">
        <v>109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0">
        <v>8000</v>
      </c>
      <c r="K88" s="101">
        <v>0</v>
      </c>
      <c r="L88" s="88">
        <f>J88</f>
        <v>8000</v>
      </c>
      <c r="M88" s="43"/>
      <c r="N88" s="43"/>
      <c r="O88" s="43"/>
    </row>
    <row r="89" spans="1:15" ht="12.75" customHeight="1">
      <c r="A89" s="9" t="s">
        <v>11</v>
      </c>
      <c r="B89" s="10">
        <v>41</v>
      </c>
      <c r="C89" s="45" t="s">
        <v>98</v>
      </c>
      <c r="D89" s="103">
        <f aca="true" t="shared" si="13" ref="D89:J89">D88</f>
        <v>0</v>
      </c>
      <c r="E89" s="103">
        <f t="shared" si="13"/>
        <v>0</v>
      </c>
      <c r="F89" s="103">
        <f t="shared" si="13"/>
        <v>0</v>
      </c>
      <c r="G89" s="103">
        <f t="shared" si="13"/>
        <v>0</v>
      </c>
      <c r="H89" s="103">
        <f t="shared" si="13"/>
        <v>0</v>
      </c>
      <c r="I89" s="103">
        <f t="shared" si="13"/>
        <v>0</v>
      </c>
      <c r="J89" s="104">
        <f t="shared" si="13"/>
        <v>8000</v>
      </c>
      <c r="K89" s="103">
        <f>K88</f>
        <v>0</v>
      </c>
      <c r="L89" s="104">
        <f>L88</f>
        <v>8000</v>
      </c>
      <c r="M89" s="43"/>
      <c r="N89" s="43"/>
      <c r="O89" s="43"/>
    </row>
    <row r="90" spans="3:15" ht="12.75" customHeight="1">
      <c r="C90" s="45"/>
      <c r="D90" s="88"/>
      <c r="E90" s="100"/>
      <c r="F90" s="88"/>
      <c r="G90" s="100"/>
      <c r="H90" s="88"/>
      <c r="I90" s="100"/>
      <c r="J90" s="88"/>
      <c r="K90" s="101"/>
      <c r="L90" s="88"/>
      <c r="M90" s="43"/>
      <c r="N90" s="43"/>
      <c r="O90" s="43"/>
    </row>
    <row r="91" spans="2:15" ht="12.75" customHeight="1">
      <c r="B91" s="10">
        <v>60</v>
      </c>
      <c r="C91" s="45" t="s">
        <v>42</v>
      </c>
      <c r="D91" s="88"/>
      <c r="E91" s="100"/>
      <c r="F91" s="88"/>
      <c r="G91" s="100"/>
      <c r="H91" s="88"/>
      <c r="I91" s="100"/>
      <c r="J91" s="88"/>
      <c r="K91" s="101"/>
      <c r="L91" s="88"/>
      <c r="M91" s="43"/>
      <c r="N91" s="43"/>
      <c r="O91" s="43"/>
    </row>
    <row r="92" spans="2:15" ht="12.75" customHeight="1">
      <c r="B92" s="96" t="s">
        <v>14</v>
      </c>
      <c r="C92" s="45" t="s">
        <v>15</v>
      </c>
      <c r="D92" s="95">
        <v>1638</v>
      </c>
      <c r="E92" s="64">
        <v>0</v>
      </c>
      <c r="F92" s="95">
        <v>1500</v>
      </c>
      <c r="G92" s="64">
        <v>0</v>
      </c>
      <c r="H92" s="95">
        <v>1500</v>
      </c>
      <c r="I92" s="64">
        <v>0</v>
      </c>
      <c r="J92" s="95">
        <v>2500</v>
      </c>
      <c r="K92" s="64">
        <v>0</v>
      </c>
      <c r="L92" s="51">
        <f>SUM(J92:K92)</f>
        <v>2500</v>
      </c>
      <c r="M92" s="43"/>
      <c r="N92" s="43"/>
      <c r="O92" s="43"/>
    </row>
    <row r="93" spans="2:15" ht="12.75" customHeight="1">
      <c r="B93" s="96" t="s">
        <v>16</v>
      </c>
      <c r="C93" s="45" t="s">
        <v>17</v>
      </c>
      <c r="D93" s="95">
        <v>240</v>
      </c>
      <c r="E93" s="64">
        <v>0</v>
      </c>
      <c r="F93" s="95">
        <v>200</v>
      </c>
      <c r="G93" s="64">
        <v>0</v>
      </c>
      <c r="H93" s="95">
        <v>200</v>
      </c>
      <c r="I93" s="64">
        <v>0</v>
      </c>
      <c r="J93" s="95">
        <v>200</v>
      </c>
      <c r="K93" s="64">
        <v>0</v>
      </c>
      <c r="L93" s="51">
        <f>SUM(J93:K93)</f>
        <v>200</v>
      </c>
      <c r="M93" s="43"/>
      <c r="N93" s="43"/>
      <c r="O93" s="43"/>
    </row>
    <row r="94" spans="2:15" ht="12.75" customHeight="1">
      <c r="B94" s="96" t="s">
        <v>18</v>
      </c>
      <c r="C94" s="45" t="s">
        <v>19</v>
      </c>
      <c r="D94" s="95">
        <v>3244</v>
      </c>
      <c r="E94" s="64">
        <v>0</v>
      </c>
      <c r="F94" s="95">
        <v>600</v>
      </c>
      <c r="G94" s="64">
        <v>0</v>
      </c>
      <c r="H94" s="95">
        <v>600</v>
      </c>
      <c r="I94" s="64">
        <v>0</v>
      </c>
      <c r="J94" s="95">
        <v>600</v>
      </c>
      <c r="K94" s="64">
        <v>0</v>
      </c>
      <c r="L94" s="51">
        <f>SUM(J94:K94)</f>
        <v>600</v>
      </c>
      <c r="M94" s="43"/>
      <c r="N94" s="43"/>
      <c r="O94" s="43"/>
    </row>
    <row r="95" spans="1:15" ht="29.25" customHeight="1">
      <c r="A95" s="1"/>
      <c r="B95" s="105">
        <v>60.0081</v>
      </c>
      <c r="C95" s="63" t="s">
        <v>87</v>
      </c>
      <c r="D95" s="50">
        <v>307</v>
      </c>
      <c r="E95" s="49">
        <v>0</v>
      </c>
      <c r="F95" s="87">
        <v>600</v>
      </c>
      <c r="G95" s="49">
        <v>0</v>
      </c>
      <c r="H95" s="87">
        <v>600</v>
      </c>
      <c r="I95" s="49">
        <v>0</v>
      </c>
      <c r="J95" s="87">
        <v>600</v>
      </c>
      <c r="K95" s="49">
        <v>0</v>
      </c>
      <c r="L95" s="50">
        <f>J95</f>
        <v>600</v>
      </c>
      <c r="M95" s="43"/>
      <c r="N95" s="43"/>
      <c r="O95" s="43"/>
    </row>
    <row r="96" spans="1:15" ht="12.75">
      <c r="A96" s="1" t="s">
        <v>11</v>
      </c>
      <c r="B96" s="2">
        <v>60</v>
      </c>
      <c r="C96" s="63" t="s">
        <v>42</v>
      </c>
      <c r="D96" s="52">
        <f aca="true" t="shared" si="14" ref="D96:J96">SUM(D92:D95)</f>
        <v>5429</v>
      </c>
      <c r="E96" s="53">
        <f t="shared" si="14"/>
        <v>0</v>
      </c>
      <c r="F96" s="52">
        <f t="shared" si="14"/>
        <v>2900</v>
      </c>
      <c r="G96" s="53">
        <f t="shared" si="14"/>
        <v>0</v>
      </c>
      <c r="H96" s="52">
        <f t="shared" si="14"/>
        <v>2900</v>
      </c>
      <c r="I96" s="53">
        <f t="shared" si="14"/>
        <v>0</v>
      </c>
      <c r="J96" s="52">
        <f t="shared" si="14"/>
        <v>3900</v>
      </c>
      <c r="K96" s="53">
        <f>SUM(K92:K95)</f>
        <v>0</v>
      </c>
      <c r="L96" s="52">
        <f>SUM(L92:L95)</f>
        <v>3900</v>
      </c>
      <c r="M96" s="43"/>
      <c r="N96" s="43"/>
      <c r="O96" s="43"/>
    </row>
    <row r="97" spans="1:15" ht="12.75" customHeight="1">
      <c r="A97" s="1"/>
      <c r="B97" s="2"/>
      <c r="C97" s="63"/>
      <c r="D97" s="87"/>
      <c r="E97" s="50"/>
      <c r="F97" s="87"/>
      <c r="G97" s="50"/>
      <c r="H97" s="87"/>
      <c r="I97" s="50"/>
      <c r="J97" s="87"/>
      <c r="K97" s="49"/>
      <c r="L97" s="87"/>
      <c r="M97" s="43"/>
      <c r="N97" s="43"/>
      <c r="O97" s="43"/>
    </row>
    <row r="98" spans="1:15" ht="12.75" customHeight="1">
      <c r="A98" s="1"/>
      <c r="B98" s="2">
        <v>61</v>
      </c>
      <c r="C98" s="63" t="s">
        <v>43</v>
      </c>
      <c r="D98" s="88"/>
      <c r="E98" s="100"/>
      <c r="F98" s="88"/>
      <c r="G98" s="100"/>
      <c r="H98" s="88"/>
      <c r="I98" s="100"/>
      <c r="J98" s="88"/>
      <c r="K98" s="101"/>
      <c r="L98" s="88"/>
      <c r="M98" s="43"/>
      <c r="N98" s="43"/>
      <c r="O98" s="43"/>
    </row>
    <row r="99" spans="2:15" ht="12.75" customHeight="1">
      <c r="B99" s="96" t="s">
        <v>20</v>
      </c>
      <c r="C99" s="45" t="s">
        <v>15</v>
      </c>
      <c r="D99" s="95">
        <v>2815</v>
      </c>
      <c r="E99" s="64">
        <v>0</v>
      </c>
      <c r="F99" s="95">
        <v>2060</v>
      </c>
      <c r="G99" s="64">
        <v>0</v>
      </c>
      <c r="H99" s="95">
        <v>2060</v>
      </c>
      <c r="I99" s="64">
        <v>0</v>
      </c>
      <c r="J99" s="95">
        <v>3300</v>
      </c>
      <c r="K99" s="64">
        <v>0</v>
      </c>
      <c r="L99" s="51">
        <f>SUM(J99:K99)</f>
        <v>3300</v>
      </c>
      <c r="M99" s="43"/>
      <c r="N99" s="43"/>
      <c r="O99" s="43"/>
    </row>
    <row r="100" spans="2:15" ht="12.75" customHeight="1">
      <c r="B100" s="96" t="s">
        <v>21</v>
      </c>
      <c r="C100" s="45" t="s">
        <v>17</v>
      </c>
      <c r="D100" s="95">
        <v>614</v>
      </c>
      <c r="E100" s="64">
        <v>0</v>
      </c>
      <c r="F100" s="95">
        <v>300</v>
      </c>
      <c r="G100" s="64">
        <v>0</v>
      </c>
      <c r="H100" s="95">
        <v>300</v>
      </c>
      <c r="I100" s="64">
        <v>0</v>
      </c>
      <c r="J100" s="95">
        <v>300</v>
      </c>
      <c r="K100" s="64">
        <v>0</v>
      </c>
      <c r="L100" s="51">
        <f>SUM(J100:K100)</f>
        <v>300</v>
      </c>
      <c r="M100" s="43"/>
      <c r="N100" s="43"/>
      <c r="O100" s="43"/>
    </row>
    <row r="101" spans="1:15" ht="12.75" customHeight="1">
      <c r="A101" s="1"/>
      <c r="B101" s="47" t="s">
        <v>22</v>
      </c>
      <c r="C101" s="63" t="s">
        <v>19</v>
      </c>
      <c r="D101" s="87">
        <v>1304</v>
      </c>
      <c r="E101" s="49">
        <v>0</v>
      </c>
      <c r="F101" s="87">
        <v>1000</v>
      </c>
      <c r="G101" s="49">
        <v>0</v>
      </c>
      <c r="H101" s="87">
        <v>1000</v>
      </c>
      <c r="I101" s="49">
        <v>0</v>
      </c>
      <c r="J101" s="87">
        <v>1000</v>
      </c>
      <c r="K101" s="49">
        <v>0</v>
      </c>
      <c r="L101" s="50">
        <f>SUM(J101:K101)</f>
        <v>1000</v>
      </c>
      <c r="M101" s="43"/>
      <c r="N101" s="43"/>
      <c r="O101" s="43"/>
    </row>
    <row r="102" spans="1:15" ht="12.75" customHeight="1">
      <c r="A102" s="1" t="s">
        <v>11</v>
      </c>
      <c r="B102" s="2">
        <v>61</v>
      </c>
      <c r="C102" s="63" t="s">
        <v>43</v>
      </c>
      <c r="D102" s="52">
        <f aca="true" t="shared" si="15" ref="D102:L102">SUM(D99:D101)</f>
        <v>4733</v>
      </c>
      <c r="E102" s="53">
        <f t="shared" si="15"/>
        <v>0</v>
      </c>
      <c r="F102" s="52">
        <f t="shared" si="15"/>
        <v>3360</v>
      </c>
      <c r="G102" s="53">
        <f t="shared" si="15"/>
        <v>0</v>
      </c>
      <c r="H102" s="52">
        <f t="shared" si="15"/>
        <v>3360</v>
      </c>
      <c r="I102" s="53">
        <f t="shared" si="15"/>
        <v>0</v>
      </c>
      <c r="J102" s="52">
        <f t="shared" si="15"/>
        <v>4600</v>
      </c>
      <c r="K102" s="53">
        <f t="shared" si="15"/>
        <v>0</v>
      </c>
      <c r="L102" s="52">
        <f t="shared" si="15"/>
        <v>4600</v>
      </c>
      <c r="M102" s="43"/>
      <c r="N102" s="43"/>
      <c r="O102" s="43"/>
    </row>
    <row r="103" spans="1:15" ht="12.75" customHeight="1">
      <c r="A103" s="1"/>
      <c r="B103" s="2"/>
      <c r="C103" s="63"/>
      <c r="D103" s="87"/>
      <c r="E103" s="50"/>
      <c r="F103" s="87"/>
      <c r="G103" s="50"/>
      <c r="H103" s="87"/>
      <c r="I103" s="50"/>
      <c r="J103" s="87"/>
      <c r="K103" s="49"/>
      <c r="L103" s="87"/>
      <c r="M103" s="43"/>
      <c r="N103" s="43"/>
      <c r="O103" s="43"/>
    </row>
    <row r="104" spans="1:15" ht="12.75" customHeight="1">
      <c r="A104" s="1"/>
      <c r="B104" s="2">
        <v>62</v>
      </c>
      <c r="C104" s="63" t="s">
        <v>44</v>
      </c>
      <c r="D104" s="90"/>
      <c r="E104" s="106"/>
      <c r="F104" s="90"/>
      <c r="G104" s="106"/>
      <c r="H104" s="90"/>
      <c r="I104" s="106"/>
      <c r="J104" s="90"/>
      <c r="K104" s="107"/>
      <c r="L104" s="90"/>
      <c r="M104" s="43"/>
      <c r="N104" s="43"/>
      <c r="O104" s="43"/>
    </row>
    <row r="105" spans="1:15" ht="12.75" customHeight="1">
      <c r="A105" s="1"/>
      <c r="B105" s="47" t="s">
        <v>45</v>
      </c>
      <c r="C105" s="63" t="s">
        <v>15</v>
      </c>
      <c r="D105" s="49">
        <v>0</v>
      </c>
      <c r="E105" s="49">
        <v>0</v>
      </c>
      <c r="F105" s="87">
        <v>324</v>
      </c>
      <c r="G105" s="49">
        <v>0</v>
      </c>
      <c r="H105" s="87">
        <v>324</v>
      </c>
      <c r="I105" s="49">
        <v>0</v>
      </c>
      <c r="J105" s="87">
        <v>520</v>
      </c>
      <c r="K105" s="49">
        <v>0</v>
      </c>
      <c r="L105" s="50">
        <f>SUM(J105:K105)</f>
        <v>520</v>
      </c>
      <c r="M105" s="43"/>
      <c r="N105" s="43"/>
      <c r="O105" s="43"/>
    </row>
    <row r="106" spans="1:15" ht="12.75" customHeight="1">
      <c r="A106" s="1"/>
      <c r="B106" s="47" t="s">
        <v>46</v>
      </c>
      <c r="C106" s="63" t="s">
        <v>17</v>
      </c>
      <c r="D106" s="49">
        <v>0</v>
      </c>
      <c r="E106" s="49">
        <v>0</v>
      </c>
      <c r="F106" s="87">
        <v>100</v>
      </c>
      <c r="G106" s="49">
        <v>0</v>
      </c>
      <c r="H106" s="87">
        <v>100</v>
      </c>
      <c r="I106" s="49">
        <v>0</v>
      </c>
      <c r="J106" s="87">
        <v>100</v>
      </c>
      <c r="K106" s="49">
        <v>0</v>
      </c>
      <c r="L106" s="50">
        <f>SUM(J106:K106)</f>
        <v>100</v>
      </c>
      <c r="M106" s="43"/>
      <c r="N106" s="43"/>
      <c r="O106" s="43"/>
    </row>
    <row r="107" spans="1:15" ht="12.75" customHeight="1">
      <c r="A107" s="1"/>
      <c r="B107" s="47" t="s">
        <v>47</v>
      </c>
      <c r="C107" s="63" t="s">
        <v>19</v>
      </c>
      <c r="D107" s="66">
        <v>0</v>
      </c>
      <c r="E107" s="66">
        <v>0</v>
      </c>
      <c r="F107" s="108">
        <v>200</v>
      </c>
      <c r="G107" s="66">
        <v>0</v>
      </c>
      <c r="H107" s="108">
        <v>200</v>
      </c>
      <c r="I107" s="66">
        <v>0</v>
      </c>
      <c r="J107" s="108">
        <v>200</v>
      </c>
      <c r="K107" s="66">
        <v>0</v>
      </c>
      <c r="L107" s="65">
        <f>SUM(J107:K107)</f>
        <v>200</v>
      </c>
      <c r="M107" s="43"/>
      <c r="N107" s="43"/>
      <c r="O107" s="43"/>
    </row>
    <row r="108" spans="1:15" ht="12.75" customHeight="1">
      <c r="A108" s="1" t="s">
        <v>11</v>
      </c>
      <c r="B108" s="2">
        <v>62</v>
      </c>
      <c r="C108" s="63" t="s">
        <v>44</v>
      </c>
      <c r="D108" s="66">
        <f aca="true" t="shared" si="16" ref="D108:L108">SUM(D105:D107)</f>
        <v>0</v>
      </c>
      <c r="E108" s="66">
        <f t="shared" si="16"/>
        <v>0</v>
      </c>
      <c r="F108" s="65">
        <f t="shared" si="16"/>
        <v>624</v>
      </c>
      <c r="G108" s="66">
        <f t="shared" si="16"/>
        <v>0</v>
      </c>
      <c r="H108" s="65">
        <f t="shared" si="16"/>
        <v>624</v>
      </c>
      <c r="I108" s="66">
        <f t="shared" si="16"/>
        <v>0</v>
      </c>
      <c r="J108" s="65">
        <f t="shared" si="16"/>
        <v>820</v>
      </c>
      <c r="K108" s="66">
        <f t="shared" si="16"/>
        <v>0</v>
      </c>
      <c r="L108" s="65">
        <f t="shared" si="16"/>
        <v>820</v>
      </c>
      <c r="M108" s="43"/>
      <c r="N108" s="43"/>
      <c r="O108" s="43"/>
    </row>
    <row r="109" spans="1:15" ht="12.75" customHeight="1">
      <c r="A109" s="1"/>
      <c r="B109" s="2"/>
      <c r="C109" s="63"/>
      <c r="D109" s="87"/>
      <c r="E109" s="50"/>
      <c r="F109" s="87"/>
      <c r="G109" s="50"/>
      <c r="H109" s="87"/>
      <c r="I109" s="50"/>
      <c r="J109" s="87"/>
      <c r="K109" s="49"/>
      <c r="L109" s="87"/>
      <c r="M109" s="43"/>
      <c r="N109" s="43"/>
      <c r="O109" s="43"/>
    </row>
    <row r="110" spans="1:15" ht="12.75" customHeight="1">
      <c r="A110" s="1"/>
      <c r="B110" s="2">
        <v>63</v>
      </c>
      <c r="C110" s="63" t="s">
        <v>48</v>
      </c>
      <c r="D110" s="87"/>
      <c r="E110" s="50"/>
      <c r="F110" s="87"/>
      <c r="G110" s="50"/>
      <c r="H110" s="87"/>
      <c r="I110" s="50"/>
      <c r="J110" s="87"/>
      <c r="K110" s="49"/>
      <c r="L110" s="87"/>
      <c r="M110" s="43"/>
      <c r="N110" s="43"/>
      <c r="O110" s="43"/>
    </row>
    <row r="111" spans="1:15" ht="12.75" customHeight="1">
      <c r="A111" s="1"/>
      <c r="B111" s="47" t="s">
        <v>49</v>
      </c>
      <c r="C111" s="63" t="s">
        <v>15</v>
      </c>
      <c r="D111" s="87">
        <v>2349</v>
      </c>
      <c r="E111" s="49">
        <v>0</v>
      </c>
      <c r="F111" s="87">
        <v>1836</v>
      </c>
      <c r="G111" s="49">
        <v>0</v>
      </c>
      <c r="H111" s="87">
        <v>1836</v>
      </c>
      <c r="I111" s="49">
        <v>0</v>
      </c>
      <c r="J111" s="87">
        <v>3000</v>
      </c>
      <c r="K111" s="49">
        <v>0</v>
      </c>
      <c r="L111" s="50">
        <f>SUM(J111:K111)</f>
        <v>3000</v>
      </c>
      <c r="M111" s="43"/>
      <c r="N111" s="43"/>
      <c r="O111" s="43"/>
    </row>
    <row r="112" spans="1:15" ht="12.75" customHeight="1">
      <c r="A112" s="1"/>
      <c r="B112" s="47" t="s">
        <v>50</v>
      </c>
      <c r="C112" s="63" t="s">
        <v>17</v>
      </c>
      <c r="D112" s="51">
        <v>500</v>
      </c>
      <c r="E112" s="64">
        <v>0</v>
      </c>
      <c r="F112" s="87">
        <v>362</v>
      </c>
      <c r="G112" s="64">
        <v>0</v>
      </c>
      <c r="H112" s="87">
        <v>362</v>
      </c>
      <c r="I112" s="64">
        <v>0</v>
      </c>
      <c r="J112" s="87">
        <v>362</v>
      </c>
      <c r="K112" s="64">
        <v>0</v>
      </c>
      <c r="L112" s="50">
        <f>SUM(J112:K112)</f>
        <v>362</v>
      </c>
      <c r="M112" s="43"/>
      <c r="N112" s="43"/>
      <c r="O112" s="43"/>
    </row>
    <row r="113" spans="1:15" ht="12.75" customHeight="1">
      <c r="A113" s="1"/>
      <c r="B113" s="47" t="s">
        <v>51</v>
      </c>
      <c r="C113" s="63" t="s">
        <v>19</v>
      </c>
      <c r="D113" s="51">
        <v>405</v>
      </c>
      <c r="E113" s="64">
        <v>0</v>
      </c>
      <c r="F113" s="87">
        <v>1100</v>
      </c>
      <c r="G113" s="64">
        <v>0</v>
      </c>
      <c r="H113" s="87">
        <v>1100</v>
      </c>
      <c r="I113" s="64">
        <v>0</v>
      </c>
      <c r="J113" s="87">
        <v>1100</v>
      </c>
      <c r="K113" s="64">
        <v>0</v>
      </c>
      <c r="L113" s="50">
        <f>SUM(J113:K113)</f>
        <v>1100</v>
      </c>
      <c r="M113" s="43"/>
      <c r="N113" s="43"/>
      <c r="O113" s="43"/>
    </row>
    <row r="114" spans="1:15" ht="25.5">
      <c r="A114" s="1"/>
      <c r="B114" s="62" t="s">
        <v>64</v>
      </c>
      <c r="C114" s="63" t="s">
        <v>93</v>
      </c>
      <c r="D114" s="87">
        <v>440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f>SUM(J114:K114)</f>
        <v>0</v>
      </c>
      <c r="M114" s="43"/>
      <c r="N114" s="43"/>
      <c r="O114" s="43"/>
    </row>
    <row r="115" spans="1:15" ht="12.75" customHeight="1">
      <c r="A115" s="67" t="s">
        <v>11</v>
      </c>
      <c r="B115" s="82">
        <v>63</v>
      </c>
      <c r="C115" s="83" t="s">
        <v>48</v>
      </c>
      <c r="D115" s="52">
        <f aca="true" t="shared" si="17" ref="D115:L115">SUM(D111:D114)</f>
        <v>3694</v>
      </c>
      <c r="E115" s="53">
        <f t="shared" si="17"/>
        <v>0</v>
      </c>
      <c r="F115" s="52">
        <f t="shared" si="17"/>
        <v>3298</v>
      </c>
      <c r="G115" s="53">
        <f t="shared" si="17"/>
        <v>0</v>
      </c>
      <c r="H115" s="52">
        <f t="shared" si="17"/>
        <v>3298</v>
      </c>
      <c r="I115" s="53">
        <f t="shared" si="17"/>
        <v>0</v>
      </c>
      <c r="J115" s="52">
        <f t="shared" si="17"/>
        <v>4462</v>
      </c>
      <c r="K115" s="53">
        <f t="shared" si="17"/>
        <v>0</v>
      </c>
      <c r="L115" s="52">
        <f t="shared" si="17"/>
        <v>4462</v>
      </c>
      <c r="M115" s="43"/>
      <c r="N115" s="43"/>
      <c r="O115" s="43"/>
    </row>
    <row r="116" spans="1:15" ht="12.75" customHeight="1">
      <c r="A116" s="1" t="s">
        <v>11</v>
      </c>
      <c r="B116" s="109">
        <v>2.8</v>
      </c>
      <c r="C116" s="60" t="s">
        <v>41</v>
      </c>
      <c r="D116" s="65">
        <f aca="true" t="shared" si="18" ref="D116:I116">D115+D108+D102+D96+D89</f>
        <v>13856</v>
      </c>
      <c r="E116" s="66">
        <f t="shared" si="18"/>
        <v>0</v>
      </c>
      <c r="F116" s="65">
        <f t="shared" si="18"/>
        <v>10182</v>
      </c>
      <c r="G116" s="66">
        <f t="shared" si="18"/>
        <v>0</v>
      </c>
      <c r="H116" s="65">
        <f t="shared" si="18"/>
        <v>10182</v>
      </c>
      <c r="I116" s="66">
        <f t="shared" si="18"/>
        <v>0</v>
      </c>
      <c r="J116" s="65">
        <f>J115+J108+J102+J96+J89</f>
        <v>21782</v>
      </c>
      <c r="K116" s="66">
        <f>K115+K108+K102+K96+K89</f>
        <v>0</v>
      </c>
      <c r="L116" s="65">
        <f>L115+L108+L102+L96+L89</f>
        <v>21782</v>
      </c>
      <c r="M116" s="43"/>
      <c r="N116" s="43"/>
      <c r="O116" s="43"/>
    </row>
    <row r="117" spans="1:15" ht="12.75" customHeight="1">
      <c r="A117" s="1" t="s">
        <v>11</v>
      </c>
      <c r="B117" s="89">
        <v>2</v>
      </c>
      <c r="C117" s="63" t="s">
        <v>52</v>
      </c>
      <c r="D117" s="95">
        <f aca="true" t="shared" si="19" ref="D117:I117">D116+D79+D73+D84</f>
        <v>24945</v>
      </c>
      <c r="E117" s="95">
        <f t="shared" si="19"/>
        <v>10600</v>
      </c>
      <c r="F117" s="95">
        <f t="shared" si="19"/>
        <v>24950</v>
      </c>
      <c r="G117" s="95">
        <f t="shared" si="19"/>
        <v>5591</v>
      </c>
      <c r="H117" s="95">
        <f t="shared" si="19"/>
        <v>27950</v>
      </c>
      <c r="I117" s="95">
        <f t="shared" si="19"/>
        <v>11091</v>
      </c>
      <c r="J117" s="51">
        <f>J116+J79+J73+J84</f>
        <v>42820</v>
      </c>
      <c r="K117" s="95">
        <f>K116+K79+K73+K84</f>
        <v>8086</v>
      </c>
      <c r="L117" s="95">
        <f>L116+L79+L73+L84</f>
        <v>50906</v>
      </c>
      <c r="M117" s="43"/>
      <c r="N117" s="43"/>
      <c r="O117" s="43"/>
    </row>
    <row r="118" spans="1:15" ht="12.75" customHeight="1">
      <c r="A118" s="9" t="s">
        <v>11</v>
      </c>
      <c r="B118" s="42">
        <v>3454</v>
      </c>
      <c r="C118" s="39" t="s">
        <v>99</v>
      </c>
      <c r="D118" s="86">
        <f aca="true" t="shared" si="20" ref="D118:L118">D117</f>
        <v>24945</v>
      </c>
      <c r="E118" s="86">
        <f t="shared" si="20"/>
        <v>10600</v>
      </c>
      <c r="F118" s="86">
        <f t="shared" si="20"/>
        <v>24950</v>
      </c>
      <c r="G118" s="86">
        <f t="shared" si="20"/>
        <v>5591</v>
      </c>
      <c r="H118" s="86">
        <f t="shared" si="20"/>
        <v>27950</v>
      </c>
      <c r="I118" s="86">
        <f t="shared" si="20"/>
        <v>11091</v>
      </c>
      <c r="J118" s="52">
        <f t="shared" si="20"/>
        <v>42820</v>
      </c>
      <c r="K118" s="86">
        <f t="shared" si="20"/>
        <v>8086</v>
      </c>
      <c r="L118" s="86">
        <f t="shared" si="20"/>
        <v>50906</v>
      </c>
      <c r="M118" s="43"/>
      <c r="N118" s="43"/>
      <c r="O118" s="43"/>
    </row>
    <row r="119" spans="1:15" ht="12.75" customHeight="1">
      <c r="A119" s="110" t="s">
        <v>11</v>
      </c>
      <c r="B119" s="111"/>
      <c r="C119" s="112" t="s">
        <v>12</v>
      </c>
      <c r="D119" s="86">
        <f aca="true" t="shared" si="21" ref="D119:J119">D118+D59+D31</f>
        <v>64862</v>
      </c>
      <c r="E119" s="86">
        <f t="shared" si="21"/>
        <v>12751</v>
      </c>
      <c r="F119" s="86">
        <f t="shared" si="21"/>
        <v>224150</v>
      </c>
      <c r="G119" s="86">
        <f t="shared" si="21"/>
        <v>11634</v>
      </c>
      <c r="H119" s="86">
        <f t="shared" si="21"/>
        <v>91405</v>
      </c>
      <c r="I119" s="86">
        <f t="shared" si="21"/>
        <v>18219</v>
      </c>
      <c r="J119" s="52">
        <f t="shared" si="21"/>
        <v>931020</v>
      </c>
      <c r="K119" s="86">
        <f>K118+K59+K31</f>
        <v>12123</v>
      </c>
      <c r="L119" s="86">
        <f>L118+L59+L31</f>
        <v>943143</v>
      </c>
      <c r="M119" s="43"/>
      <c r="N119" s="43"/>
      <c r="O119" s="43"/>
    </row>
    <row r="120" spans="1:15" ht="12.75" customHeight="1">
      <c r="A120" s="1"/>
      <c r="B120" s="2"/>
      <c r="C120" s="60"/>
      <c r="D120" s="87"/>
      <c r="E120" s="87"/>
      <c r="F120" s="87"/>
      <c r="G120" s="87"/>
      <c r="H120" s="87"/>
      <c r="I120" s="87"/>
      <c r="J120" s="87"/>
      <c r="K120" s="87"/>
      <c r="L120" s="87"/>
      <c r="M120" s="43"/>
      <c r="N120" s="43"/>
      <c r="O120" s="43"/>
    </row>
    <row r="121" spans="3:15" ht="12.75" customHeight="1">
      <c r="C121" s="39" t="s">
        <v>53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43"/>
      <c r="N121" s="43"/>
      <c r="O121" s="43"/>
    </row>
    <row r="122" spans="1:15" ht="25.5">
      <c r="A122" s="9" t="s">
        <v>13</v>
      </c>
      <c r="B122" s="42">
        <v>4575</v>
      </c>
      <c r="C122" s="39" t="s">
        <v>3</v>
      </c>
      <c r="D122" s="87"/>
      <c r="E122" s="87"/>
      <c r="F122" s="87"/>
      <c r="G122" s="87"/>
      <c r="H122" s="87"/>
      <c r="I122" s="87"/>
      <c r="J122" s="87"/>
      <c r="K122" s="87"/>
      <c r="L122" s="87"/>
      <c r="M122" s="43"/>
      <c r="N122" s="43"/>
      <c r="O122" s="43"/>
    </row>
    <row r="123" spans="2:15" ht="12.75" customHeight="1">
      <c r="B123" s="44">
        <v>6</v>
      </c>
      <c r="C123" s="45" t="s">
        <v>81</v>
      </c>
      <c r="D123" s="87"/>
      <c r="E123" s="87"/>
      <c r="F123" s="87"/>
      <c r="G123" s="87"/>
      <c r="H123" s="87"/>
      <c r="I123" s="87"/>
      <c r="J123" s="87"/>
      <c r="K123" s="87"/>
      <c r="L123" s="87"/>
      <c r="M123" s="43"/>
      <c r="N123" s="43"/>
      <c r="O123" s="43"/>
    </row>
    <row r="124" spans="1:15" ht="25.5">
      <c r="A124" s="1"/>
      <c r="B124" s="59">
        <v>6.101</v>
      </c>
      <c r="C124" s="60" t="s">
        <v>90</v>
      </c>
      <c r="D124" s="87"/>
      <c r="E124" s="87"/>
      <c r="F124" s="87"/>
      <c r="G124" s="87"/>
      <c r="H124" s="87"/>
      <c r="I124" s="87"/>
      <c r="J124" s="87"/>
      <c r="K124" s="87"/>
      <c r="L124" s="87"/>
      <c r="M124" s="43"/>
      <c r="N124" s="43"/>
      <c r="O124" s="43"/>
    </row>
    <row r="125" spans="1:15" ht="12.75" customHeight="1">
      <c r="A125" s="1"/>
      <c r="B125" s="62" t="s">
        <v>24</v>
      </c>
      <c r="C125" s="113" t="s">
        <v>54</v>
      </c>
      <c r="D125" s="87">
        <v>100857</v>
      </c>
      <c r="E125" s="49">
        <v>0</v>
      </c>
      <c r="F125" s="87">
        <v>100000</v>
      </c>
      <c r="G125" s="49">
        <v>0</v>
      </c>
      <c r="H125" s="87">
        <v>100000</v>
      </c>
      <c r="I125" s="49">
        <v>0</v>
      </c>
      <c r="J125" s="50">
        <v>190000</v>
      </c>
      <c r="K125" s="49">
        <v>0</v>
      </c>
      <c r="L125" s="50">
        <f>SUM(J125:K125)</f>
        <v>190000</v>
      </c>
      <c r="M125" s="43"/>
      <c r="N125" s="43"/>
      <c r="O125" s="43"/>
    </row>
    <row r="126" spans="1:15" ht="25.5">
      <c r="A126" s="1" t="s">
        <v>11</v>
      </c>
      <c r="B126" s="59">
        <v>6.101</v>
      </c>
      <c r="C126" s="114" t="s">
        <v>90</v>
      </c>
      <c r="D126" s="52">
        <f aca="true" t="shared" si="22" ref="D126:L126">D125</f>
        <v>100857</v>
      </c>
      <c r="E126" s="53">
        <f t="shared" si="22"/>
        <v>0</v>
      </c>
      <c r="F126" s="52">
        <f t="shared" si="22"/>
        <v>100000</v>
      </c>
      <c r="G126" s="53">
        <f t="shared" si="22"/>
        <v>0</v>
      </c>
      <c r="H126" s="52">
        <f t="shared" si="22"/>
        <v>100000</v>
      </c>
      <c r="I126" s="53">
        <f t="shared" si="22"/>
        <v>0</v>
      </c>
      <c r="J126" s="52">
        <f t="shared" si="22"/>
        <v>190000</v>
      </c>
      <c r="K126" s="53">
        <f t="shared" si="22"/>
        <v>0</v>
      </c>
      <c r="L126" s="52">
        <f t="shared" si="22"/>
        <v>190000</v>
      </c>
      <c r="M126" s="43"/>
      <c r="N126" s="43"/>
      <c r="O126" s="43"/>
    </row>
    <row r="127" spans="1:15" ht="12.75">
      <c r="A127" s="1"/>
      <c r="B127" s="59"/>
      <c r="C127" s="114"/>
      <c r="D127" s="87"/>
      <c r="E127" s="87"/>
      <c r="F127" s="87"/>
      <c r="G127" s="87"/>
      <c r="H127" s="87"/>
      <c r="I127" s="87"/>
      <c r="J127" s="87"/>
      <c r="K127" s="87"/>
      <c r="L127" s="87"/>
      <c r="M127" s="43"/>
      <c r="N127" s="43"/>
      <c r="O127" s="43"/>
    </row>
    <row r="128" spans="1:15" ht="12.75">
      <c r="A128" s="1"/>
      <c r="B128" s="89">
        <v>60</v>
      </c>
      <c r="C128" s="113" t="s">
        <v>25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43"/>
      <c r="N128" s="43"/>
      <c r="O128" s="43"/>
    </row>
    <row r="129" spans="1:15" ht="12.75">
      <c r="A129" s="1"/>
      <c r="B129" s="59">
        <v>60.102</v>
      </c>
      <c r="C129" s="114" t="s">
        <v>85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43"/>
      <c r="N129" s="43"/>
      <c r="O129" s="43"/>
    </row>
    <row r="130" spans="1:15" ht="25.5">
      <c r="A130" s="1"/>
      <c r="B130" s="62" t="s">
        <v>24</v>
      </c>
      <c r="C130" s="115" t="s">
        <v>86</v>
      </c>
      <c r="D130" s="87">
        <v>1800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64">
        <f>SUM(J130:K130)</f>
        <v>0</v>
      </c>
      <c r="M130" s="43"/>
      <c r="N130" s="43"/>
      <c r="O130" s="43"/>
    </row>
    <row r="131" spans="1:43" s="3" customFormat="1" ht="12.75">
      <c r="A131" s="1" t="s">
        <v>11</v>
      </c>
      <c r="B131" s="59">
        <v>60.102</v>
      </c>
      <c r="C131" s="114" t="s">
        <v>85</v>
      </c>
      <c r="D131" s="52">
        <f aca="true" t="shared" si="23" ref="D131:L131">D130</f>
        <v>1800</v>
      </c>
      <c r="E131" s="53">
        <f t="shared" si="23"/>
        <v>0</v>
      </c>
      <c r="F131" s="53">
        <f t="shared" si="23"/>
        <v>0</v>
      </c>
      <c r="G131" s="53">
        <f t="shared" si="23"/>
        <v>0</v>
      </c>
      <c r="H131" s="53">
        <f t="shared" si="23"/>
        <v>0</v>
      </c>
      <c r="I131" s="53">
        <f t="shared" si="23"/>
        <v>0</v>
      </c>
      <c r="J131" s="53">
        <f t="shared" si="23"/>
        <v>0</v>
      </c>
      <c r="K131" s="53">
        <f t="shared" si="23"/>
        <v>0</v>
      </c>
      <c r="L131" s="53">
        <f t="shared" si="23"/>
        <v>0</v>
      </c>
      <c r="M131" s="43"/>
      <c r="N131" s="43"/>
      <c r="O131" s="43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1:43" s="3" customFormat="1" ht="12.75">
      <c r="A132" s="9" t="s">
        <v>11</v>
      </c>
      <c r="B132" s="10">
        <v>60</v>
      </c>
      <c r="C132" s="45" t="s">
        <v>25</v>
      </c>
      <c r="D132" s="52">
        <f aca="true" t="shared" si="24" ref="D132:L132">D126+D131</f>
        <v>102657</v>
      </c>
      <c r="E132" s="53">
        <f t="shared" si="24"/>
        <v>0</v>
      </c>
      <c r="F132" s="52">
        <f t="shared" si="24"/>
        <v>100000</v>
      </c>
      <c r="G132" s="53">
        <f t="shared" si="24"/>
        <v>0</v>
      </c>
      <c r="H132" s="52">
        <f t="shared" si="24"/>
        <v>100000</v>
      </c>
      <c r="I132" s="53">
        <f t="shared" si="24"/>
        <v>0</v>
      </c>
      <c r="J132" s="52">
        <f t="shared" si="24"/>
        <v>190000</v>
      </c>
      <c r="K132" s="53">
        <f t="shared" si="24"/>
        <v>0</v>
      </c>
      <c r="L132" s="52">
        <f t="shared" si="24"/>
        <v>190000</v>
      </c>
      <c r="M132" s="43"/>
      <c r="N132" s="43"/>
      <c r="O132" s="43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1:43" s="3" customFormat="1" ht="25.5">
      <c r="A133" s="9" t="s">
        <v>11</v>
      </c>
      <c r="B133" s="42">
        <v>4575</v>
      </c>
      <c r="C133" s="39" t="s">
        <v>106</v>
      </c>
      <c r="D133" s="52">
        <f aca="true" t="shared" si="25" ref="D133:L134">D132</f>
        <v>102657</v>
      </c>
      <c r="E133" s="53">
        <f t="shared" si="25"/>
        <v>0</v>
      </c>
      <c r="F133" s="52">
        <f t="shared" si="25"/>
        <v>100000</v>
      </c>
      <c r="G133" s="53">
        <f t="shared" si="25"/>
        <v>0</v>
      </c>
      <c r="H133" s="52">
        <f t="shared" si="25"/>
        <v>100000</v>
      </c>
      <c r="I133" s="53">
        <f t="shared" si="25"/>
        <v>0</v>
      </c>
      <c r="J133" s="52">
        <f t="shared" si="25"/>
        <v>190000</v>
      </c>
      <c r="K133" s="53">
        <f t="shared" si="25"/>
        <v>0</v>
      </c>
      <c r="L133" s="52">
        <f t="shared" si="25"/>
        <v>190000</v>
      </c>
      <c r="M133" s="43"/>
      <c r="N133" s="43"/>
      <c r="O133" s="43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1:15" ht="12.75">
      <c r="A134" s="110" t="s">
        <v>11</v>
      </c>
      <c r="B134" s="111"/>
      <c r="C134" s="112" t="s">
        <v>53</v>
      </c>
      <c r="D134" s="52">
        <f t="shared" si="25"/>
        <v>102657</v>
      </c>
      <c r="E134" s="53">
        <f t="shared" si="25"/>
        <v>0</v>
      </c>
      <c r="F134" s="52">
        <f t="shared" si="25"/>
        <v>100000</v>
      </c>
      <c r="G134" s="53">
        <f t="shared" si="25"/>
        <v>0</v>
      </c>
      <c r="H134" s="52">
        <f t="shared" si="25"/>
        <v>100000</v>
      </c>
      <c r="I134" s="53">
        <f t="shared" si="25"/>
        <v>0</v>
      </c>
      <c r="J134" s="52">
        <f t="shared" si="25"/>
        <v>190000</v>
      </c>
      <c r="K134" s="53">
        <f t="shared" si="25"/>
        <v>0</v>
      </c>
      <c r="L134" s="52">
        <f t="shared" si="25"/>
        <v>190000</v>
      </c>
      <c r="M134" s="43"/>
      <c r="N134" s="43"/>
      <c r="O134" s="43"/>
    </row>
    <row r="135" spans="1:15" ht="12.75">
      <c r="A135" s="110" t="s">
        <v>11</v>
      </c>
      <c r="B135" s="111"/>
      <c r="C135" s="112" t="s">
        <v>4</v>
      </c>
      <c r="D135" s="86">
        <f aca="true" t="shared" si="26" ref="D135:L135">D119+D134</f>
        <v>167519</v>
      </c>
      <c r="E135" s="86">
        <f t="shared" si="26"/>
        <v>12751</v>
      </c>
      <c r="F135" s="86">
        <f t="shared" si="26"/>
        <v>324150</v>
      </c>
      <c r="G135" s="86">
        <f t="shared" si="26"/>
        <v>11634</v>
      </c>
      <c r="H135" s="86">
        <f t="shared" si="26"/>
        <v>191405</v>
      </c>
      <c r="I135" s="86">
        <f t="shared" si="26"/>
        <v>18219</v>
      </c>
      <c r="J135" s="52">
        <f t="shared" si="26"/>
        <v>1121020</v>
      </c>
      <c r="K135" s="86">
        <f t="shared" si="26"/>
        <v>12123</v>
      </c>
      <c r="L135" s="86">
        <f t="shared" si="26"/>
        <v>1133143</v>
      </c>
      <c r="M135" s="43"/>
      <c r="N135" s="43"/>
      <c r="O135" s="43"/>
    </row>
    <row r="136" spans="1:15" ht="12.75">
      <c r="A136" s="1"/>
      <c r="B136" s="2"/>
      <c r="C136" s="60"/>
      <c r="D136" s="87"/>
      <c r="E136" s="116"/>
      <c r="F136" s="87"/>
      <c r="G136" s="87"/>
      <c r="H136" s="87"/>
      <c r="I136" s="87"/>
      <c r="J136" s="87"/>
      <c r="K136" s="87"/>
      <c r="L136" s="87"/>
      <c r="M136" s="43"/>
      <c r="N136" s="43"/>
      <c r="O136" s="43"/>
    </row>
    <row r="137" spans="1:15" ht="12.75">
      <c r="A137" s="9" t="s">
        <v>13</v>
      </c>
      <c r="B137" s="42">
        <v>3451</v>
      </c>
      <c r="C137" s="39" t="s">
        <v>2</v>
      </c>
      <c r="D137" s="117"/>
      <c r="E137" s="87"/>
      <c r="F137" s="117"/>
      <c r="G137" s="117"/>
      <c r="H137" s="117"/>
      <c r="I137" s="117"/>
      <c r="J137" s="117"/>
      <c r="K137" s="117"/>
      <c r="L137" s="117"/>
      <c r="M137" s="43"/>
      <c r="N137" s="43"/>
      <c r="O137" s="43"/>
    </row>
    <row r="138" spans="2:15" ht="12.75">
      <c r="B138" s="46">
        <v>0.911</v>
      </c>
      <c r="C138" s="127" t="s">
        <v>107</v>
      </c>
      <c r="D138" s="117">
        <v>20</v>
      </c>
      <c r="E138" s="50">
        <v>129</v>
      </c>
      <c r="F138" s="107">
        <v>0</v>
      </c>
      <c r="G138" s="107">
        <v>0</v>
      </c>
      <c r="H138" s="107">
        <v>0</v>
      </c>
      <c r="I138" s="107">
        <v>0</v>
      </c>
      <c r="J138" s="107">
        <v>0</v>
      </c>
      <c r="K138" s="107">
        <v>0</v>
      </c>
      <c r="L138" s="107">
        <v>0</v>
      </c>
      <c r="M138" s="43"/>
      <c r="N138" s="43"/>
      <c r="O138" s="43"/>
    </row>
    <row r="139" spans="4:15" ht="12.75">
      <c r="D139" s="117"/>
      <c r="E139" s="87"/>
      <c r="F139" s="117"/>
      <c r="G139" s="117"/>
      <c r="H139" s="118"/>
      <c r="I139" s="118"/>
      <c r="J139" s="117"/>
      <c r="K139" s="117"/>
      <c r="L139" s="117"/>
      <c r="M139" s="43"/>
      <c r="N139" s="43"/>
      <c r="O139" s="43"/>
    </row>
    <row r="140" spans="1:15" ht="12.75">
      <c r="A140" s="1" t="s">
        <v>13</v>
      </c>
      <c r="B140" s="70">
        <v>3454</v>
      </c>
      <c r="C140" s="60" t="s">
        <v>99</v>
      </c>
      <c r="D140" s="117"/>
      <c r="E140" s="87"/>
      <c r="F140" s="117"/>
      <c r="G140" s="117"/>
      <c r="H140" s="118"/>
      <c r="I140" s="118"/>
      <c r="J140" s="117"/>
      <c r="K140" s="117"/>
      <c r="L140" s="117"/>
      <c r="M140" s="43"/>
      <c r="N140" s="43"/>
      <c r="O140" s="43"/>
    </row>
    <row r="141" spans="1:15" ht="12.75">
      <c r="A141" s="1"/>
      <c r="B141" s="44">
        <v>2</v>
      </c>
      <c r="C141" s="63" t="s">
        <v>108</v>
      </c>
      <c r="D141" s="117"/>
      <c r="E141" s="87"/>
      <c r="F141" s="117"/>
      <c r="G141" s="117"/>
      <c r="H141" s="118"/>
      <c r="I141" s="118"/>
      <c r="J141" s="117"/>
      <c r="K141" s="117"/>
      <c r="L141" s="117"/>
      <c r="M141" s="43"/>
      <c r="N141" s="43"/>
      <c r="O141" s="43"/>
    </row>
    <row r="142" spans="1:15" ht="12.75">
      <c r="A142" s="1"/>
      <c r="B142" s="119">
        <v>2.911</v>
      </c>
      <c r="C142" s="127" t="s">
        <v>107</v>
      </c>
      <c r="D142" s="107">
        <v>0</v>
      </c>
      <c r="E142" s="50">
        <v>10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43"/>
      <c r="N142" s="43"/>
      <c r="O142" s="43"/>
    </row>
    <row r="143" spans="1:15" ht="12.75">
      <c r="A143" s="67"/>
      <c r="B143" s="82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43"/>
      <c r="N143" s="43"/>
      <c r="O143" s="43"/>
    </row>
    <row r="144" spans="4:15" ht="12.75">
      <c r="D144" s="122"/>
      <c r="E144" s="122"/>
      <c r="F144" s="122"/>
      <c r="G144" s="122"/>
      <c r="H144" s="122"/>
      <c r="I144" s="122"/>
      <c r="K144" s="16"/>
      <c r="L144" s="16"/>
      <c r="M144" s="61"/>
      <c r="N144" s="61"/>
      <c r="O144" s="61"/>
    </row>
    <row r="145" spans="4:12" ht="12.75">
      <c r="D145" s="123"/>
      <c r="E145" s="123"/>
      <c r="F145" s="123"/>
      <c r="G145" s="123"/>
      <c r="H145" s="123"/>
      <c r="I145" s="123"/>
      <c r="K145" s="16"/>
      <c r="L145" s="16"/>
    </row>
    <row r="146" spans="3:12" ht="12.75">
      <c r="C146" s="124"/>
      <c r="D146" s="125"/>
      <c r="E146" s="125"/>
      <c r="F146" s="125"/>
      <c r="G146" s="126"/>
      <c r="H146" s="125"/>
      <c r="I146" s="125"/>
      <c r="K146" s="16"/>
      <c r="L146" s="16"/>
    </row>
    <row r="147" spans="6:12" ht="12.75">
      <c r="F147" s="16"/>
      <c r="G147" s="16"/>
      <c r="K147" s="16"/>
      <c r="L147" s="16"/>
    </row>
    <row r="148" spans="6:12" ht="12.75">
      <c r="F148" s="16"/>
      <c r="G148" s="16"/>
      <c r="K148" s="16"/>
      <c r="L148" s="16"/>
    </row>
    <row r="149" spans="6:12" ht="12.75">
      <c r="F149" s="16"/>
      <c r="G149" s="16"/>
      <c r="K149" s="16"/>
      <c r="L149" s="16"/>
    </row>
    <row r="150" spans="3:12" ht="12.75">
      <c r="C150" s="124"/>
      <c r="F150" s="16"/>
      <c r="G150" s="16"/>
      <c r="K150" s="16"/>
      <c r="L150" s="16"/>
    </row>
    <row r="151" spans="3:12" ht="12.75">
      <c r="C151" s="124"/>
      <c r="F151" s="16"/>
      <c r="G151" s="16"/>
      <c r="K151" s="16"/>
      <c r="L151" s="16"/>
    </row>
    <row r="152" spans="3:12" ht="12.75">
      <c r="C152" s="124"/>
      <c r="F152" s="16"/>
      <c r="G152" s="16"/>
      <c r="K152" s="16"/>
      <c r="L152" s="16"/>
    </row>
    <row r="153" spans="3:12" ht="12.75">
      <c r="C153" s="124"/>
      <c r="F153" s="16"/>
      <c r="G153" s="16"/>
      <c r="K153" s="16"/>
      <c r="L153" s="16"/>
    </row>
    <row r="154" spans="3:12" ht="12.75">
      <c r="C154" s="124"/>
      <c r="F154" s="16"/>
      <c r="G154" s="16"/>
      <c r="K154" s="16"/>
      <c r="L154" s="16"/>
    </row>
    <row r="155" spans="6:12" ht="12.75">
      <c r="F155" s="16"/>
      <c r="G155" s="16"/>
      <c r="K155" s="16"/>
      <c r="L155" s="16"/>
    </row>
    <row r="156" spans="6:12" ht="12.75">
      <c r="F156" s="16"/>
      <c r="G156" s="16"/>
      <c r="K156" s="16"/>
      <c r="L156" s="16"/>
    </row>
    <row r="157" spans="6:12" ht="12.75">
      <c r="F157" s="16"/>
      <c r="G157" s="16"/>
      <c r="K157" s="16"/>
      <c r="L157" s="16"/>
    </row>
    <row r="158" spans="6:12" ht="12.75">
      <c r="F158" s="16"/>
      <c r="G158" s="16"/>
      <c r="K158" s="16"/>
      <c r="L158" s="16"/>
    </row>
    <row r="159" spans="6:12" ht="12.75">
      <c r="F159" s="16"/>
      <c r="G159" s="16"/>
      <c r="K159" s="16"/>
      <c r="L159" s="16"/>
    </row>
    <row r="160" spans="6:12" ht="12.75">
      <c r="F160" s="16"/>
      <c r="G160" s="16"/>
      <c r="K160" s="16"/>
      <c r="L160" s="16"/>
    </row>
    <row r="161" spans="6:12" ht="12.75">
      <c r="F161" s="16"/>
      <c r="G161" s="16"/>
      <c r="K161" s="16"/>
      <c r="L161" s="16"/>
    </row>
    <row r="162" spans="6:12" ht="12.75">
      <c r="F162" s="16"/>
      <c r="G162" s="16"/>
      <c r="K162" s="16"/>
      <c r="L162" s="16"/>
    </row>
    <row r="163" spans="6:12" ht="12.75">
      <c r="F163" s="16"/>
      <c r="G163" s="16"/>
      <c r="K163" s="16"/>
      <c r="L163" s="16"/>
    </row>
    <row r="164" spans="6:12" ht="12.75">
      <c r="F164" s="16"/>
      <c r="G164" s="16"/>
      <c r="K164" s="16"/>
      <c r="L164" s="16"/>
    </row>
    <row r="165" spans="6:12" ht="12.75">
      <c r="F165" s="16"/>
      <c r="G165" s="16"/>
      <c r="K165" s="16"/>
      <c r="L165" s="16"/>
    </row>
    <row r="166" spans="6:12" ht="12.75">
      <c r="F166" s="16"/>
      <c r="G166" s="16"/>
      <c r="K166" s="16"/>
      <c r="L166" s="16"/>
    </row>
    <row r="167" spans="6:12" ht="12.75">
      <c r="F167" s="16"/>
      <c r="G167" s="16"/>
      <c r="K167" s="16"/>
      <c r="L167" s="16"/>
    </row>
    <row r="168" spans="6:12" ht="12.75">
      <c r="F168" s="16"/>
      <c r="G168" s="16"/>
      <c r="K168" s="16"/>
      <c r="L168" s="16"/>
    </row>
    <row r="169" spans="6:12" ht="12.75">
      <c r="F169" s="16"/>
      <c r="G169" s="16"/>
      <c r="K169" s="16"/>
      <c r="L169" s="16"/>
    </row>
    <row r="170" spans="6:12" ht="12.75">
      <c r="F170" s="16"/>
      <c r="G170" s="16"/>
      <c r="K170" s="16"/>
      <c r="L170" s="16"/>
    </row>
    <row r="171" spans="6:12" ht="12.75">
      <c r="F171" s="16"/>
      <c r="G171" s="16"/>
      <c r="K171" s="16"/>
      <c r="L171" s="16"/>
    </row>
    <row r="172" spans="6:12" ht="12.75">
      <c r="F172" s="16"/>
      <c r="G172" s="16"/>
      <c r="K172" s="16"/>
      <c r="L172" s="16"/>
    </row>
    <row r="173" spans="6:12" ht="12.75">
      <c r="F173" s="16"/>
      <c r="G173" s="16"/>
      <c r="K173" s="16"/>
      <c r="L173" s="16"/>
    </row>
    <row r="174" spans="6:12" ht="12.75">
      <c r="F174" s="16"/>
      <c r="G174" s="16"/>
      <c r="K174" s="16"/>
      <c r="L174" s="16"/>
    </row>
    <row r="175" spans="6:12" ht="12.75">
      <c r="F175" s="16"/>
      <c r="G175" s="16"/>
      <c r="K175" s="16"/>
      <c r="L175" s="16"/>
    </row>
    <row r="176" spans="6:12" ht="12.75">
      <c r="F176" s="16"/>
      <c r="G176" s="16"/>
      <c r="K176" s="16"/>
      <c r="L176" s="16"/>
    </row>
    <row r="177" spans="6:12" ht="12.75">
      <c r="F177" s="16"/>
      <c r="G177" s="16"/>
      <c r="K177" s="16"/>
      <c r="L177" s="16"/>
    </row>
    <row r="178" spans="6:12" ht="12.75">
      <c r="F178" s="16"/>
      <c r="G178" s="16"/>
      <c r="K178" s="16"/>
      <c r="L178" s="16"/>
    </row>
    <row r="179" spans="6:12" ht="12.75">
      <c r="F179" s="16"/>
      <c r="G179" s="16"/>
      <c r="K179" s="16"/>
      <c r="L179" s="16"/>
    </row>
    <row r="180" spans="6:12" ht="12.75">
      <c r="F180" s="16"/>
      <c r="G180" s="16"/>
      <c r="K180" s="16"/>
      <c r="L180" s="16"/>
    </row>
    <row r="181" spans="6:12" ht="12.75">
      <c r="F181" s="16"/>
      <c r="G181" s="16"/>
      <c r="K181" s="16"/>
      <c r="L181" s="16"/>
    </row>
    <row r="182" spans="6:12" ht="12.75">
      <c r="F182" s="16"/>
      <c r="G182" s="16"/>
      <c r="K182" s="16"/>
      <c r="L182" s="16"/>
    </row>
    <row r="183" spans="6:12" ht="12.75">
      <c r="F183" s="16"/>
      <c r="G183" s="16"/>
      <c r="K183" s="16"/>
      <c r="L183" s="16"/>
    </row>
  </sheetData>
  <sheetProtection/>
  <autoFilter ref="A17:AF183"/>
  <mergeCells count="11">
    <mergeCell ref="H15:I15"/>
    <mergeCell ref="J15:L15"/>
    <mergeCell ref="D15:E15"/>
    <mergeCell ref="F15:G15"/>
    <mergeCell ref="H14:I14"/>
    <mergeCell ref="A9:L9"/>
    <mergeCell ref="A1:L1"/>
    <mergeCell ref="A2:K2"/>
    <mergeCell ref="J14:L14"/>
    <mergeCell ref="D14:E14"/>
    <mergeCell ref="F14:G1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" useFirstPageNumber="1" horizontalDpi="600" verticalDpi="600" orientation="landscape" paperSize="9" r:id="rId3"/>
  <headerFooter alignWithMargins="0">
    <oddHeader xml:space="preserve">&amp;C   </oddHeader>
    <oddFooter>&amp;C&amp;"Times New Roman,Bold"   Vol-III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user</cp:lastModifiedBy>
  <cp:lastPrinted>2010-06-18T05:48:41Z</cp:lastPrinted>
  <dcterms:created xsi:type="dcterms:W3CDTF">2004-06-02T16:23:06Z</dcterms:created>
  <dcterms:modified xsi:type="dcterms:W3CDTF">2012-04-23T06:05:42Z</dcterms:modified>
  <cp:category/>
  <cp:version/>
  <cp:contentType/>
  <cp:contentStatus/>
</cp:coreProperties>
</file>