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Capital Disbursement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D" localSheetId="0" hidden="1">[1]dem18!#REF!</definedName>
    <definedName name="__123Graph_D" hidden="1">[1]dem18!#REF!</definedName>
    <definedName name="__rec1">[2]Dem1!#REF!</definedName>
    <definedName name="_rec1" localSheetId="0">[2]Dem1!#REF!</definedName>
    <definedName name="_Regression_Int" localSheetId="0" hidden="1">1</definedName>
    <definedName name="A" localSheetId="0">'Capital Disbursement'!#REF!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Print_Area_MI" localSheetId="0">'Capital Disbursement'!#REF!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14E787EC_14C9_45F2_9DEB_2D0050FCC05D_.wvu.FilterData" localSheetId="0" hidden="1">'Capital Disbursement'!$A$2:$L$94</definedName>
    <definedName name="Z_239EE218_578E_4317_BEED_14D5D7089E27_.wvu.PrintArea" localSheetId="0" hidden="1">'Capital Disbursement'!#REF!</definedName>
    <definedName name="Z_302A3EA3_AE96_11D5_A646_0050BA3D7AFD_.wvu.PrintArea" localSheetId="0" hidden="1">'Capital Disbursement'!#REF!</definedName>
    <definedName name="Z_36DBA021_0ECB_11D4_8064_004005726899_.wvu.PrintArea" localSheetId="0" hidden="1">'Capital Disbursement'!#REF!</definedName>
    <definedName name="Z_36EEA6C1_2547_466F_BDC2_E22725C64733_.wvu.FilterData" localSheetId="0" hidden="1">'Capital Disbursement'!$A$2:$L$94</definedName>
    <definedName name="Z_36EEA6C1_2547_466F_BDC2_E22725C64733_.wvu.PrintArea" localSheetId="0" hidden="1">'Capital Disbursement'!$A$2:$L$94</definedName>
    <definedName name="Z_7DB28DCE_97DD_4F6D_93F7_C8A48D05C8DC_.wvu.PrintTitles" localSheetId="0" hidden="1">'Capital Disbursement'!#REF!</definedName>
    <definedName name="Z_93EBE921_AE91_11D5_8685_004005726899_.wvu.PrintArea" localSheetId="0" hidden="1">'Capital Disbursement'!#REF!</definedName>
    <definedName name="Z_94DA79C1_0FDE_11D5_9579_000021DAEEA2_.wvu.PrintArea" localSheetId="0" hidden="1">'Capital Disbursement'!#REF!</definedName>
    <definedName name="Z_C868F8C3_16D7_11D5_A68D_81D6213F5331_.wvu.PrintArea" localSheetId="0" hidden="1">'Capital Disbursement'!#REF!</definedName>
    <definedName name="Z_E5DF37BD_125C_11D5_8DC4_D0F5D88B3549_.wvu.PrintArea" localSheetId="0" hidden="1">'Capital Disbursement'!#REF!</definedName>
    <definedName name="Z_E65C283C_48EB_4733_B75D_9A6645B26648_.wvu.FilterData" localSheetId="0" hidden="1">'Capital Disbursement'!$A$2:$L$94</definedName>
    <definedName name="Z_E65C283C_48EB_4733_B75D_9A6645B26648_.wvu.PrintArea" localSheetId="0" hidden="1">'Capital Disbursement'!$A$2:$L$94</definedName>
    <definedName name="Z_F2F2B1E0_7D19_43DE_8F94_297F3BF3254C_.wvu.FilterData" localSheetId="0" hidden="1">'Capital Disbursement'!$A$2:$L$94</definedName>
    <definedName name="Z_F2F2B1E0_7D19_43DE_8F94_297F3BF3254C_.wvu.PrintArea" localSheetId="0" hidden="1">'Capital Disbursement'!$A$2:$L$94</definedName>
    <definedName name="Z_F8ADACC1_164E_11D6_B603_000021DAEEA2_.wvu.PrintArea" localSheetId="0" hidden="1">'Capital Disbursement'!#REF!</definedName>
  </definedNames>
  <calcPr calcId="125725"/>
</workbook>
</file>

<file path=xl/calcChain.xml><?xml version="1.0" encoding="utf-8"?>
<calcChain xmlns="http://schemas.openxmlformats.org/spreadsheetml/2006/main">
  <c r="L90" i="4"/>
  <c r="K90"/>
  <c r="J90"/>
  <c r="I90"/>
  <c r="I92" s="1"/>
  <c r="I94" s="1"/>
  <c r="H90"/>
  <c r="G90"/>
  <c r="F90"/>
  <c r="E90"/>
  <c r="D90"/>
  <c r="L82"/>
  <c r="K82"/>
  <c r="J82"/>
  <c r="I82"/>
  <c r="G82"/>
  <c r="E82"/>
  <c r="E92" s="1"/>
  <c r="E94" s="1"/>
  <c r="G75"/>
  <c r="L74"/>
  <c r="K74"/>
  <c r="K75" s="1"/>
  <c r="K77" s="1"/>
  <c r="J74"/>
  <c r="I74"/>
  <c r="H74"/>
  <c r="G74"/>
  <c r="F74"/>
  <c r="E74"/>
  <c r="D74"/>
  <c r="L70"/>
  <c r="K70"/>
  <c r="J70"/>
  <c r="I70"/>
  <c r="H70"/>
  <c r="G70"/>
  <c r="F70"/>
  <c r="E70"/>
  <c r="L67"/>
  <c r="J67"/>
  <c r="H67"/>
  <c r="F67"/>
  <c r="D67"/>
  <c r="L62"/>
  <c r="K62"/>
  <c r="J62"/>
  <c r="H62"/>
  <c r="F62"/>
  <c r="D62"/>
  <c r="L55"/>
  <c r="K55"/>
  <c r="J55"/>
  <c r="I55"/>
  <c r="H55"/>
  <c r="G55"/>
  <c r="F55"/>
  <c r="E55"/>
  <c r="D55"/>
  <c r="L52"/>
  <c r="J52"/>
  <c r="H52"/>
  <c r="F52"/>
  <c r="D52"/>
  <c r="L44"/>
  <c r="J44"/>
  <c r="H44"/>
  <c r="F44"/>
  <c r="D44"/>
  <c r="K31"/>
  <c r="I31"/>
  <c r="G31"/>
  <c r="E31"/>
  <c r="L23"/>
  <c r="L31" s="1"/>
  <c r="J23"/>
  <c r="J31" s="1"/>
  <c r="H23"/>
  <c r="H31" s="1"/>
  <c r="F23"/>
  <c r="F31" s="1"/>
  <c r="D23"/>
  <c r="D31" s="1"/>
  <c r="L10"/>
  <c r="J10"/>
  <c r="H10"/>
  <c r="F10"/>
  <c r="D10"/>
  <c r="F75" l="1"/>
  <c r="F77" s="1"/>
  <c r="D75"/>
  <c r="D77" s="1"/>
  <c r="D92" s="1"/>
  <c r="D94" s="1"/>
  <c r="L75"/>
  <c r="L77" s="1"/>
  <c r="L92" s="1"/>
  <c r="L94" s="1"/>
  <c r="G92"/>
  <c r="G94" s="1"/>
  <c r="E75"/>
  <c r="I75"/>
  <c r="J75"/>
  <c r="H75"/>
  <c r="H77" s="1"/>
  <c r="H92" s="1"/>
  <c r="H94" s="1"/>
  <c r="F92"/>
  <c r="F94" s="1"/>
  <c r="J77"/>
  <c r="J92" s="1"/>
  <c r="J94" s="1"/>
  <c r="K92"/>
  <c r="K94" s="1"/>
</calcChain>
</file>

<file path=xl/sharedStrings.xml><?xml version="1.0" encoding="utf-8"?>
<sst xmlns="http://schemas.openxmlformats.org/spreadsheetml/2006/main" count="181" uniqueCount="102">
  <si>
    <t>STATEMENT I - CONSOLIDATED FUND OF SIKKIM - CAPITAL ACCOUNT - DISBURSEMENTS</t>
  </si>
  <si>
    <t xml:space="preserve"> ( In Thousands of Rupees)</t>
  </si>
  <si>
    <t>Actual</t>
  </si>
  <si>
    <t>Budget Estimate</t>
  </si>
  <si>
    <t>Revised Estimate</t>
  </si>
  <si>
    <t>Heads of Accounts</t>
  </si>
  <si>
    <t>2011-12</t>
  </si>
  <si>
    <t>2012-13</t>
  </si>
  <si>
    <t>2013-14</t>
  </si>
  <si>
    <t>Plan</t>
  </si>
  <si>
    <t>Non-Plan</t>
  </si>
  <si>
    <t>Total</t>
  </si>
  <si>
    <t>A</t>
  </si>
  <si>
    <t>CAPITAL ACCOUNT OF GENERAL SERVICES</t>
  </si>
  <si>
    <t>Capital Outlay on Police</t>
  </si>
  <si>
    <t>Capital Outlay on Public Works</t>
  </si>
  <si>
    <t>-</t>
  </si>
  <si>
    <t>B</t>
  </si>
  <si>
    <t>CAPITAL ACCOUNT OF SOCIAL SERVICES</t>
  </si>
  <si>
    <t>(a)</t>
  </si>
  <si>
    <t>Capital Account of Education, Sports, Art &amp; 
Culture</t>
  </si>
  <si>
    <t>Capital Outlay on Education,  Sports, Art &amp; 
Culture</t>
  </si>
  <si>
    <t>(b)</t>
  </si>
  <si>
    <t>Capital Account of Health &amp; Family 
Welfare</t>
  </si>
  <si>
    <t>Capital Outlay on Medical  &amp; Public Health</t>
  </si>
  <si>
    <t>(c)</t>
  </si>
  <si>
    <t>Capital Account of Water Supply, Sanitation,</t>
  </si>
  <si>
    <t>Housing &amp; Urban Development</t>
  </si>
  <si>
    <t>Capital Outlay on Water Supply &amp; Sanitation</t>
  </si>
  <si>
    <t>Capital Outlay on Housing</t>
  </si>
  <si>
    <t>Capital Outlay on Urban  Development</t>
  </si>
  <si>
    <t>(d)</t>
  </si>
  <si>
    <t>Capital Account of Information and Broadcasting</t>
  </si>
  <si>
    <t>Capital Outlay on Information and Publicity</t>
  </si>
  <si>
    <t>(e)</t>
  </si>
  <si>
    <t>Capital Account of Welfare of  Scheduled</t>
  </si>
  <si>
    <t>Castes, Scheduled  Tribes and Other Backward Classes</t>
  </si>
  <si>
    <t>Capital Account of Welfare of  Scheduled Castes, Scheduled  Tribes &amp; Other Backward  Classes</t>
  </si>
  <si>
    <t>(g)</t>
  </si>
  <si>
    <t>Capital Account of Social  Welfare &amp; Nutrition</t>
  </si>
  <si>
    <t>Capital Outlay on Social Security &amp; Welfare</t>
  </si>
  <si>
    <t>C</t>
  </si>
  <si>
    <t>CAPITAL ACCOUNT OF ECONOMIC  SERVICES</t>
  </si>
  <si>
    <t>Capital Account of Agriculture &amp; Allied Activities</t>
  </si>
  <si>
    <t>Capital Outlay on Crop  Husbandry</t>
  </si>
  <si>
    <t>Capital Outlay on Soil &amp; Water Conservation</t>
  </si>
  <si>
    <t>Capital Outlay on Animal Husbandry</t>
  </si>
  <si>
    <t>Capital Outlay on Diary Development</t>
  </si>
  <si>
    <t>Capital Outlay on Fisheries</t>
  </si>
  <si>
    <t>Capital Outlay on Forestry and Wildlife</t>
  </si>
  <si>
    <t>Capital Outlay on Food, Storage &amp;  Warehousing</t>
  </si>
  <si>
    <t>Capital Outlay on Cooperation</t>
  </si>
  <si>
    <t>Capital Outlay on Other Agricultural Programmes</t>
  </si>
  <si>
    <t>Capital Account of Agriculture &amp; Allied 
Activities</t>
  </si>
  <si>
    <t>Capital Account of Rural Development.</t>
  </si>
  <si>
    <t>Capital Outlay on Other Rural Development 
Programmes</t>
  </si>
  <si>
    <t>Capital Account of Special Area Programme</t>
  </si>
  <si>
    <t>Capital Outlay on Other Special Area Programmes</t>
  </si>
  <si>
    <t>Capital Account of Irrigation &amp;  Flood Control</t>
  </si>
  <si>
    <t>Capital Outlay on Minor Irrigation</t>
  </si>
  <si>
    <t>Capital Outlay on Flood Control Projects</t>
  </si>
  <si>
    <t>Capital Account of Irrigation &amp; Flood Control</t>
  </si>
  <si>
    <t>Capital Account of Energy</t>
  </si>
  <si>
    <t>Capital Outlay on Power Projects</t>
  </si>
  <si>
    <t>(f)</t>
  </si>
  <si>
    <t>Capital Account of Industry  and Minerals</t>
  </si>
  <si>
    <t>Capital Outlay on Village &amp; Small Industries</t>
  </si>
  <si>
    <t>Capital Outlay on Non-Ferrous Mining and Metallurgical Industries</t>
  </si>
  <si>
    <t>Capital Outlay on Telecommunication and Electronic Industries</t>
  </si>
  <si>
    <t>Capital Outlay on Consumer  Industries</t>
  </si>
  <si>
    <t>Other Capital Outlay on Industries &amp;  
Minerals</t>
  </si>
  <si>
    <t>Capital Account of Transport</t>
  </si>
  <si>
    <t>Capital Outlay on Civil Aviation</t>
  </si>
  <si>
    <t>Capital Outlay on Roads  and Bridges</t>
  </si>
  <si>
    <t>Capital Outlay on Roads Transport</t>
  </si>
  <si>
    <t>(i)</t>
  </si>
  <si>
    <t>Capital Account of Science Technology &amp; 
Environment</t>
  </si>
  <si>
    <t>Capital Outlay on Other Scientific and 
Environmental Research</t>
  </si>
  <si>
    <t>(j)</t>
  </si>
  <si>
    <t>Capital Account of General Economic 
Services</t>
  </si>
  <si>
    <t>Capital Outlay on Tourism</t>
  </si>
  <si>
    <t>Investment in General Financial &amp; Trading 
Institutions</t>
  </si>
  <si>
    <t>Capital Outlay on other General Economic 
Services</t>
  </si>
  <si>
    <t>Capital Account of General Economic Services</t>
  </si>
  <si>
    <t>CAPITAL ACCOUNT OF ECONOMIC  
SERVICES</t>
  </si>
  <si>
    <t>CAPITAL EXPENDITURE OUTSIDE</t>
  </si>
  <si>
    <t>THE REVENUE ACCOUNT</t>
  </si>
  <si>
    <t>E</t>
  </si>
  <si>
    <t>PUBLIC DEBT</t>
  </si>
  <si>
    <t>Internal Debt of the State  Government</t>
  </si>
  <si>
    <t xml:space="preserve">Loans and Advances from the Central 
Government </t>
  </si>
  <si>
    <t>F</t>
  </si>
  <si>
    <t>LOANS AND ADVANCES</t>
  </si>
  <si>
    <t>Loans for Education, Sports, Art and Culture</t>
  </si>
  <si>
    <t>Loans for Co-operation</t>
  </si>
  <si>
    <t>Loans for Power Projects</t>
  </si>
  <si>
    <t>Loans for other General Economic Services</t>
  </si>
  <si>
    <t>Loans to Govt. Servants etc.</t>
  </si>
  <si>
    <t>DISBURSEMENT  (CAPITAL ACCOUNT)</t>
  </si>
  <si>
    <t>DISBURSEMENT (REVENUE ACCOUNT) 
(brought forward from page 8)</t>
  </si>
  <si>
    <t>I</t>
  </si>
  <si>
    <t>CONSOLIDATED FUND OF SIKKIM - 
DISBURSEMENT</t>
  </si>
</sst>
</file>

<file path=xl/styles.xml><?xml version="1.0" encoding="utf-8"?>
<styleSheet xmlns="http://schemas.openxmlformats.org/spreadsheetml/2006/main">
  <numFmts count="1">
    <numFmt numFmtId="164" formatCode="_-* #,##0.00\ _k_r_-;\-* #,##0.00\ _k_r_-;_-* &quot;-&quot;??\ _k_r_-;_-@_-"/>
  </numFmts>
  <fonts count="9">
    <font>
      <sz val="11"/>
      <color theme="1"/>
      <name val="Calibri"/>
      <family val="2"/>
      <scheme val="minor"/>
    </font>
    <font>
      <sz val="10"/>
      <name val="Courier"/>
    </font>
    <font>
      <b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 applyFont="0" applyFill="0" applyBorder="0" applyAlignment="0" applyProtection="0"/>
    <xf numFmtId="0" fontId="8" fillId="0" borderId="0"/>
    <xf numFmtId="0" fontId="8" fillId="0" borderId="0" applyAlignment="0"/>
    <xf numFmtId="0" fontId="8" fillId="0" borderId="0"/>
  </cellStyleXfs>
  <cellXfs count="53">
    <xf numFmtId="0" fontId="0" fillId="0" borderId="0" xfId="0"/>
    <xf numFmtId="0" fontId="3" fillId="0" borderId="0" xfId="1" applyNumberFormat="1" applyFont="1" applyFill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5" fillId="0" borderId="1" xfId="1" applyNumberFormat="1" applyFont="1" applyFill="1" applyBorder="1" applyAlignment="1" applyProtection="1">
      <alignment horizontal="right"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164" fontId="3" fillId="0" borderId="0" xfId="2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164" fontId="3" fillId="0" borderId="3" xfId="2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Alignment="1" applyProtection="1">
      <alignment horizontal="right" vertical="center" wrapText="1"/>
    </xf>
    <xf numFmtId="0" fontId="3" fillId="0" borderId="0" xfId="1" quotePrefix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3" fillId="0" borderId="4" xfId="1" applyNumberFormat="1" applyFont="1" applyFill="1" applyBorder="1" applyAlignment="1" applyProtection="1">
      <alignment horizontal="right" vertical="center" wrapText="1"/>
    </xf>
    <xf numFmtId="164" fontId="3" fillId="0" borderId="4" xfId="2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right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Alignment="1" applyProtection="1">
      <alignment horizontal="center" vertical="center" wrapText="1"/>
    </xf>
    <xf numFmtId="0" fontId="6" fillId="0" borderId="0" xfId="4" applyNumberFormat="1" applyFont="1" applyFill="1" applyAlignment="1">
      <alignment horizontal="center" vertical="top" wrapText="1"/>
    </xf>
    <xf numFmtId="0" fontId="3" fillId="0" borderId="0" xfId="4" applyNumberFormat="1" applyFont="1" applyFill="1" applyAlignment="1" applyProtection="1">
      <alignment horizontal="left" vertical="top" wrapText="1"/>
    </xf>
    <xf numFmtId="0" fontId="3" fillId="0" borderId="3" xfId="2" applyNumberFormat="1" applyFont="1" applyFill="1" applyBorder="1" applyAlignment="1" applyProtection="1">
      <alignment horizontal="right" wrapText="1"/>
    </xf>
    <xf numFmtId="164" fontId="3" fillId="0" borderId="3" xfId="2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right" vertical="center" wrapText="1"/>
    </xf>
    <xf numFmtId="0" fontId="6" fillId="0" borderId="0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3" fillId="0" borderId="5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</cellXfs>
  <cellStyles count="6">
    <cellStyle name="Comma 2" xfId="2"/>
    <cellStyle name="Normal" xfId="0" builtinId="0"/>
    <cellStyle name="Normal 2" xfId="1"/>
    <cellStyle name="Normal_budget 2004-05_2.6.04" xfId="5"/>
    <cellStyle name="Normal_budget for 03-04" xfId="3"/>
    <cellStyle name="Normal_DEMAND1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Annual_Financial_State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1831</v>
          </cell>
          <cell r="E76">
            <v>4522</v>
          </cell>
          <cell r="F76">
            <v>1295</v>
          </cell>
          <cell r="G76">
            <v>21463</v>
          </cell>
          <cell r="H76">
            <v>1295</v>
          </cell>
          <cell r="I76">
            <v>21463</v>
          </cell>
          <cell r="J76">
            <v>1880</v>
          </cell>
          <cell r="K76">
            <v>22953</v>
          </cell>
          <cell r="L76">
            <v>24833</v>
          </cell>
        </row>
        <row r="103">
          <cell r="D103">
            <v>0</v>
          </cell>
          <cell r="E103">
            <v>17</v>
          </cell>
          <cell r="F103">
            <v>0</v>
          </cell>
          <cell r="G103">
            <v>20</v>
          </cell>
          <cell r="H103">
            <v>0</v>
          </cell>
          <cell r="I103">
            <v>20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197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105</v>
          </cell>
          <cell r="K130">
            <v>0</v>
          </cell>
          <cell r="L130">
            <v>105</v>
          </cell>
        </row>
        <row r="237">
          <cell r="D237">
            <v>0</v>
          </cell>
          <cell r="E237">
            <v>0</v>
          </cell>
          <cell r="F237">
            <v>5553</v>
          </cell>
          <cell r="G237">
            <v>0</v>
          </cell>
          <cell r="H237">
            <v>5553</v>
          </cell>
          <cell r="I237">
            <v>0</v>
          </cell>
          <cell r="J237">
            <v>670</v>
          </cell>
          <cell r="K237">
            <v>0</v>
          </cell>
          <cell r="L237">
            <v>670</v>
          </cell>
        </row>
        <row r="253">
          <cell r="D253">
            <v>95699</v>
          </cell>
          <cell r="E253">
            <v>114356</v>
          </cell>
          <cell r="F253">
            <v>80279</v>
          </cell>
          <cell r="G253">
            <v>144788</v>
          </cell>
          <cell r="H253">
            <v>81279</v>
          </cell>
          <cell r="I253">
            <v>144788</v>
          </cell>
          <cell r="J253">
            <v>88047</v>
          </cell>
          <cell r="K253">
            <v>161618</v>
          </cell>
          <cell r="L253">
            <v>249665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50</v>
          </cell>
          <cell r="K162">
            <v>0</v>
          </cell>
          <cell r="L162">
            <v>50</v>
          </cell>
        </row>
        <row r="290">
          <cell r="D290">
            <v>0</v>
          </cell>
          <cell r="E290">
            <v>1456</v>
          </cell>
          <cell r="F290">
            <v>0</v>
          </cell>
          <cell r="G290">
            <v>1643</v>
          </cell>
          <cell r="H290">
            <v>0</v>
          </cell>
          <cell r="I290">
            <v>1643</v>
          </cell>
          <cell r="J290">
            <v>0</v>
          </cell>
          <cell r="K290">
            <v>1739</v>
          </cell>
          <cell r="L290">
            <v>1739</v>
          </cell>
        </row>
        <row r="315">
          <cell r="D315">
            <v>0</v>
          </cell>
          <cell r="E315">
            <v>1785</v>
          </cell>
          <cell r="F315">
            <v>0</v>
          </cell>
          <cell r="G315">
            <v>1944</v>
          </cell>
          <cell r="H315">
            <v>0</v>
          </cell>
          <cell r="I315">
            <v>1944</v>
          </cell>
          <cell r="J315">
            <v>0</v>
          </cell>
          <cell r="K315">
            <v>1924</v>
          </cell>
          <cell r="L315">
            <v>1924</v>
          </cell>
        </row>
        <row r="348">
          <cell r="D348">
            <v>5184</v>
          </cell>
          <cell r="E348">
            <v>1853</v>
          </cell>
          <cell r="F348">
            <v>2454</v>
          </cell>
          <cell r="G348">
            <v>1984</v>
          </cell>
          <cell r="H348">
            <v>2454</v>
          </cell>
          <cell r="I348">
            <v>1984</v>
          </cell>
          <cell r="J348">
            <v>4414</v>
          </cell>
          <cell r="K348">
            <v>1995</v>
          </cell>
          <cell r="L348">
            <v>6409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enue Receipt"/>
      <sheetName val="Revenue Disbursement"/>
      <sheetName val="Capital Receipt"/>
      <sheetName val="Capital Disbursement"/>
      <sheetName val="Charged Disbursement "/>
      <sheetName val="Contingency Fund"/>
      <sheetName val="Public Account Receipt"/>
      <sheetName val="Public Account Disbursement"/>
      <sheetName val="Annual_Financial_Statement"/>
    </sheetNames>
    <definedNames>
      <definedName name="AFSUptoDa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autoPageBreaks="0"/>
  </sheetPr>
  <dimension ref="A2:L95"/>
  <sheetViews>
    <sheetView tabSelected="1" view="pageBreakPreview" zoomScaleNormal="85" zoomScaleSheetLayoutView="100" workbookViewId="0">
      <selection activeCell="O15" sqref="O15"/>
    </sheetView>
  </sheetViews>
  <sheetFormatPr defaultColWidth="11" defaultRowHeight="12.75"/>
  <cols>
    <col min="1" max="1" width="5.85546875" style="1" customWidth="1"/>
    <col min="2" max="2" width="5.85546875" style="10" customWidth="1"/>
    <col min="3" max="3" width="46.42578125" style="1" customWidth="1"/>
    <col min="4" max="4" width="7.85546875" style="1" bestFit="1" customWidth="1"/>
    <col min="5" max="12" width="9.5703125" style="1" customWidth="1"/>
    <col min="13" max="256" width="11" style="1"/>
    <col min="257" max="258" width="5.85546875" style="1" customWidth="1"/>
    <col min="259" max="259" width="46.42578125" style="1" customWidth="1"/>
    <col min="260" max="260" width="7.85546875" style="1" bestFit="1" customWidth="1"/>
    <col min="261" max="268" width="9.5703125" style="1" customWidth="1"/>
    <col min="269" max="512" width="11" style="1"/>
    <col min="513" max="514" width="5.85546875" style="1" customWidth="1"/>
    <col min="515" max="515" width="46.42578125" style="1" customWidth="1"/>
    <col min="516" max="516" width="7.85546875" style="1" bestFit="1" customWidth="1"/>
    <col min="517" max="524" width="9.5703125" style="1" customWidth="1"/>
    <col min="525" max="768" width="11" style="1"/>
    <col min="769" max="770" width="5.85546875" style="1" customWidth="1"/>
    <col min="771" max="771" width="46.42578125" style="1" customWidth="1"/>
    <col min="772" max="772" width="7.85546875" style="1" bestFit="1" customWidth="1"/>
    <col min="773" max="780" width="9.5703125" style="1" customWidth="1"/>
    <col min="781" max="1024" width="11" style="1"/>
    <col min="1025" max="1026" width="5.85546875" style="1" customWidth="1"/>
    <col min="1027" max="1027" width="46.42578125" style="1" customWidth="1"/>
    <col min="1028" max="1028" width="7.85546875" style="1" bestFit="1" customWidth="1"/>
    <col min="1029" max="1036" width="9.5703125" style="1" customWidth="1"/>
    <col min="1037" max="1280" width="11" style="1"/>
    <col min="1281" max="1282" width="5.85546875" style="1" customWidth="1"/>
    <col min="1283" max="1283" width="46.42578125" style="1" customWidth="1"/>
    <col min="1284" max="1284" width="7.85546875" style="1" bestFit="1" customWidth="1"/>
    <col min="1285" max="1292" width="9.5703125" style="1" customWidth="1"/>
    <col min="1293" max="1536" width="11" style="1"/>
    <col min="1537" max="1538" width="5.85546875" style="1" customWidth="1"/>
    <col min="1539" max="1539" width="46.42578125" style="1" customWidth="1"/>
    <col min="1540" max="1540" width="7.85546875" style="1" bestFit="1" customWidth="1"/>
    <col min="1541" max="1548" width="9.5703125" style="1" customWidth="1"/>
    <col min="1549" max="1792" width="11" style="1"/>
    <col min="1793" max="1794" width="5.85546875" style="1" customWidth="1"/>
    <col min="1795" max="1795" width="46.42578125" style="1" customWidth="1"/>
    <col min="1796" max="1796" width="7.85546875" style="1" bestFit="1" customWidth="1"/>
    <col min="1797" max="1804" width="9.5703125" style="1" customWidth="1"/>
    <col min="1805" max="2048" width="11" style="1"/>
    <col min="2049" max="2050" width="5.85546875" style="1" customWidth="1"/>
    <col min="2051" max="2051" width="46.42578125" style="1" customWidth="1"/>
    <col min="2052" max="2052" width="7.85546875" style="1" bestFit="1" customWidth="1"/>
    <col min="2053" max="2060" width="9.5703125" style="1" customWidth="1"/>
    <col min="2061" max="2304" width="11" style="1"/>
    <col min="2305" max="2306" width="5.85546875" style="1" customWidth="1"/>
    <col min="2307" max="2307" width="46.42578125" style="1" customWidth="1"/>
    <col min="2308" max="2308" width="7.85546875" style="1" bestFit="1" customWidth="1"/>
    <col min="2309" max="2316" width="9.5703125" style="1" customWidth="1"/>
    <col min="2317" max="2560" width="11" style="1"/>
    <col min="2561" max="2562" width="5.85546875" style="1" customWidth="1"/>
    <col min="2563" max="2563" width="46.42578125" style="1" customWidth="1"/>
    <col min="2564" max="2564" width="7.85546875" style="1" bestFit="1" customWidth="1"/>
    <col min="2565" max="2572" width="9.5703125" style="1" customWidth="1"/>
    <col min="2573" max="2816" width="11" style="1"/>
    <col min="2817" max="2818" width="5.85546875" style="1" customWidth="1"/>
    <col min="2819" max="2819" width="46.42578125" style="1" customWidth="1"/>
    <col min="2820" max="2820" width="7.85546875" style="1" bestFit="1" customWidth="1"/>
    <col min="2821" max="2828" width="9.5703125" style="1" customWidth="1"/>
    <col min="2829" max="3072" width="11" style="1"/>
    <col min="3073" max="3074" width="5.85546875" style="1" customWidth="1"/>
    <col min="3075" max="3075" width="46.42578125" style="1" customWidth="1"/>
    <col min="3076" max="3076" width="7.85546875" style="1" bestFit="1" customWidth="1"/>
    <col min="3077" max="3084" width="9.5703125" style="1" customWidth="1"/>
    <col min="3085" max="3328" width="11" style="1"/>
    <col min="3329" max="3330" width="5.85546875" style="1" customWidth="1"/>
    <col min="3331" max="3331" width="46.42578125" style="1" customWidth="1"/>
    <col min="3332" max="3332" width="7.85546875" style="1" bestFit="1" customWidth="1"/>
    <col min="3333" max="3340" width="9.5703125" style="1" customWidth="1"/>
    <col min="3341" max="3584" width="11" style="1"/>
    <col min="3585" max="3586" width="5.85546875" style="1" customWidth="1"/>
    <col min="3587" max="3587" width="46.42578125" style="1" customWidth="1"/>
    <col min="3588" max="3588" width="7.85546875" style="1" bestFit="1" customWidth="1"/>
    <col min="3589" max="3596" width="9.5703125" style="1" customWidth="1"/>
    <col min="3597" max="3840" width="11" style="1"/>
    <col min="3841" max="3842" width="5.85546875" style="1" customWidth="1"/>
    <col min="3843" max="3843" width="46.42578125" style="1" customWidth="1"/>
    <col min="3844" max="3844" width="7.85546875" style="1" bestFit="1" customWidth="1"/>
    <col min="3845" max="3852" width="9.5703125" style="1" customWidth="1"/>
    <col min="3853" max="4096" width="11" style="1"/>
    <col min="4097" max="4098" width="5.85546875" style="1" customWidth="1"/>
    <col min="4099" max="4099" width="46.42578125" style="1" customWidth="1"/>
    <col min="4100" max="4100" width="7.85546875" style="1" bestFit="1" customWidth="1"/>
    <col min="4101" max="4108" width="9.5703125" style="1" customWidth="1"/>
    <col min="4109" max="4352" width="11" style="1"/>
    <col min="4353" max="4354" width="5.85546875" style="1" customWidth="1"/>
    <col min="4355" max="4355" width="46.42578125" style="1" customWidth="1"/>
    <col min="4356" max="4356" width="7.85546875" style="1" bestFit="1" customWidth="1"/>
    <col min="4357" max="4364" width="9.5703125" style="1" customWidth="1"/>
    <col min="4365" max="4608" width="11" style="1"/>
    <col min="4609" max="4610" width="5.85546875" style="1" customWidth="1"/>
    <col min="4611" max="4611" width="46.42578125" style="1" customWidth="1"/>
    <col min="4612" max="4612" width="7.85546875" style="1" bestFit="1" customWidth="1"/>
    <col min="4613" max="4620" width="9.5703125" style="1" customWidth="1"/>
    <col min="4621" max="4864" width="11" style="1"/>
    <col min="4865" max="4866" width="5.85546875" style="1" customWidth="1"/>
    <col min="4867" max="4867" width="46.42578125" style="1" customWidth="1"/>
    <col min="4868" max="4868" width="7.85546875" style="1" bestFit="1" customWidth="1"/>
    <col min="4869" max="4876" width="9.5703125" style="1" customWidth="1"/>
    <col min="4877" max="5120" width="11" style="1"/>
    <col min="5121" max="5122" width="5.85546875" style="1" customWidth="1"/>
    <col min="5123" max="5123" width="46.42578125" style="1" customWidth="1"/>
    <col min="5124" max="5124" width="7.85546875" style="1" bestFit="1" customWidth="1"/>
    <col min="5125" max="5132" width="9.5703125" style="1" customWidth="1"/>
    <col min="5133" max="5376" width="11" style="1"/>
    <col min="5377" max="5378" width="5.85546875" style="1" customWidth="1"/>
    <col min="5379" max="5379" width="46.42578125" style="1" customWidth="1"/>
    <col min="5380" max="5380" width="7.85546875" style="1" bestFit="1" customWidth="1"/>
    <col min="5381" max="5388" width="9.5703125" style="1" customWidth="1"/>
    <col min="5389" max="5632" width="11" style="1"/>
    <col min="5633" max="5634" width="5.85546875" style="1" customWidth="1"/>
    <col min="5635" max="5635" width="46.42578125" style="1" customWidth="1"/>
    <col min="5636" max="5636" width="7.85546875" style="1" bestFit="1" customWidth="1"/>
    <col min="5637" max="5644" width="9.5703125" style="1" customWidth="1"/>
    <col min="5645" max="5888" width="11" style="1"/>
    <col min="5889" max="5890" width="5.85546875" style="1" customWidth="1"/>
    <col min="5891" max="5891" width="46.42578125" style="1" customWidth="1"/>
    <col min="5892" max="5892" width="7.85546875" style="1" bestFit="1" customWidth="1"/>
    <col min="5893" max="5900" width="9.5703125" style="1" customWidth="1"/>
    <col min="5901" max="6144" width="11" style="1"/>
    <col min="6145" max="6146" width="5.85546875" style="1" customWidth="1"/>
    <col min="6147" max="6147" width="46.42578125" style="1" customWidth="1"/>
    <col min="6148" max="6148" width="7.85546875" style="1" bestFit="1" customWidth="1"/>
    <col min="6149" max="6156" width="9.5703125" style="1" customWidth="1"/>
    <col min="6157" max="6400" width="11" style="1"/>
    <col min="6401" max="6402" width="5.85546875" style="1" customWidth="1"/>
    <col min="6403" max="6403" width="46.42578125" style="1" customWidth="1"/>
    <col min="6404" max="6404" width="7.85546875" style="1" bestFit="1" customWidth="1"/>
    <col min="6405" max="6412" width="9.5703125" style="1" customWidth="1"/>
    <col min="6413" max="6656" width="11" style="1"/>
    <col min="6657" max="6658" width="5.85546875" style="1" customWidth="1"/>
    <col min="6659" max="6659" width="46.42578125" style="1" customWidth="1"/>
    <col min="6660" max="6660" width="7.85546875" style="1" bestFit="1" customWidth="1"/>
    <col min="6661" max="6668" width="9.5703125" style="1" customWidth="1"/>
    <col min="6669" max="6912" width="11" style="1"/>
    <col min="6913" max="6914" width="5.85546875" style="1" customWidth="1"/>
    <col min="6915" max="6915" width="46.42578125" style="1" customWidth="1"/>
    <col min="6916" max="6916" width="7.85546875" style="1" bestFit="1" customWidth="1"/>
    <col min="6917" max="6924" width="9.5703125" style="1" customWidth="1"/>
    <col min="6925" max="7168" width="11" style="1"/>
    <col min="7169" max="7170" width="5.85546875" style="1" customWidth="1"/>
    <col min="7171" max="7171" width="46.42578125" style="1" customWidth="1"/>
    <col min="7172" max="7172" width="7.85546875" style="1" bestFit="1" customWidth="1"/>
    <col min="7173" max="7180" width="9.5703125" style="1" customWidth="1"/>
    <col min="7181" max="7424" width="11" style="1"/>
    <col min="7425" max="7426" width="5.85546875" style="1" customWidth="1"/>
    <col min="7427" max="7427" width="46.42578125" style="1" customWidth="1"/>
    <col min="7428" max="7428" width="7.85546875" style="1" bestFit="1" customWidth="1"/>
    <col min="7429" max="7436" width="9.5703125" style="1" customWidth="1"/>
    <col min="7437" max="7680" width="11" style="1"/>
    <col min="7681" max="7682" width="5.85546875" style="1" customWidth="1"/>
    <col min="7683" max="7683" width="46.42578125" style="1" customWidth="1"/>
    <col min="7684" max="7684" width="7.85546875" style="1" bestFit="1" customWidth="1"/>
    <col min="7685" max="7692" width="9.5703125" style="1" customWidth="1"/>
    <col min="7693" max="7936" width="11" style="1"/>
    <col min="7937" max="7938" width="5.85546875" style="1" customWidth="1"/>
    <col min="7939" max="7939" width="46.42578125" style="1" customWidth="1"/>
    <col min="7940" max="7940" width="7.85546875" style="1" bestFit="1" customWidth="1"/>
    <col min="7941" max="7948" width="9.5703125" style="1" customWidth="1"/>
    <col min="7949" max="8192" width="11" style="1"/>
    <col min="8193" max="8194" width="5.85546875" style="1" customWidth="1"/>
    <col min="8195" max="8195" width="46.42578125" style="1" customWidth="1"/>
    <col min="8196" max="8196" width="7.85546875" style="1" bestFit="1" customWidth="1"/>
    <col min="8197" max="8204" width="9.5703125" style="1" customWidth="1"/>
    <col min="8205" max="8448" width="11" style="1"/>
    <col min="8449" max="8450" width="5.85546875" style="1" customWidth="1"/>
    <col min="8451" max="8451" width="46.42578125" style="1" customWidth="1"/>
    <col min="8452" max="8452" width="7.85546875" style="1" bestFit="1" customWidth="1"/>
    <col min="8453" max="8460" width="9.5703125" style="1" customWidth="1"/>
    <col min="8461" max="8704" width="11" style="1"/>
    <col min="8705" max="8706" width="5.85546875" style="1" customWidth="1"/>
    <col min="8707" max="8707" width="46.42578125" style="1" customWidth="1"/>
    <col min="8708" max="8708" width="7.85546875" style="1" bestFit="1" customWidth="1"/>
    <col min="8709" max="8716" width="9.5703125" style="1" customWidth="1"/>
    <col min="8717" max="8960" width="11" style="1"/>
    <col min="8961" max="8962" width="5.85546875" style="1" customWidth="1"/>
    <col min="8963" max="8963" width="46.42578125" style="1" customWidth="1"/>
    <col min="8964" max="8964" width="7.85546875" style="1" bestFit="1" customWidth="1"/>
    <col min="8965" max="8972" width="9.5703125" style="1" customWidth="1"/>
    <col min="8973" max="9216" width="11" style="1"/>
    <col min="9217" max="9218" width="5.85546875" style="1" customWidth="1"/>
    <col min="9219" max="9219" width="46.42578125" style="1" customWidth="1"/>
    <col min="9220" max="9220" width="7.85546875" style="1" bestFit="1" customWidth="1"/>
    <col min="9221" max="9228" width="9.5703125" style="1" customWidth="1"/>
    <col min="9229" max="9472" width="11" style="1"/>
    <col min="9473" max="9474" width="5.85546875" style="1" customWidth="1"/>
    <col min="9475" max="9475" width="46.42578125" style="1" customWidth="1"/>
    <col min="9476" max="9476" width="7.85546875" style="1" bestFit="1" customWidth="1"/>
    <col min="9477" max="9484" width="9.5703125" style="1" customWidth="1"/>
    <col min="9485" max="9728" width="11" style="1"/>
    <col min="9729" max="9730" width="5.85546875" style="1" customWidth="1"/>
    <col min="9731" max="9731" width="46.42578125" style="1" customWidth="1"/>
    <col min="9732" max="9732" width="7.85546875" style="1" bestFit="1" customWidth="1"/>
    <col min="9733" max="9740" width="9.5703125" style="1" customWidth="1"/>
    <col min="9741" max="9984" width="11" style="1"/>
    <col min="9985" max="9986" width="5.85546875" style="1" customWidth="1"/>
    <col min="9987" max="9987" width="46.42578125" style="1" customWidth="1"/>
    <col min="9988" max="9988" width="7.85546875" style="1" bestFit="1" customWidth="1"/>
    <col min="9989" max="9996" width="9.5703125" style="1" customWidth="1"/>
    <col min="9997" max="10240" width="11" style="1"/>
    <col min="10241" max="10242" width="5.85546875" style="1" customWidth="1"/>
    <col min="10243" max="10243" width="46.42578125" style="1" customWidth="1"/>
    <col min="10244" max="10244" width="7.85546875" style="1" bestFit="1" customWidth="1"/>
    <col min="10245" max="10252" width="9.5703125" style="1" customWidth="1"/>
    <col min="10253" max="10496" width="11" style="1"/>
    <col min="10497" max="10498" width="5.85546875" style="1" customWidth="1"/>
    <col min="10499" max="10499" width="46.42578125" style="1" customWidth="1"/>
    <col min="10500" max="10500" width="7.85546875" style="1" bestFit="1" customWidth="1"/>
    <col min="10501" max="10508" width="9.5703125" style="1" customWidth="1"/>
    <col min="10509" max="10752" width="11" style="1"/>
    <col min="10753" max="10754" width="5.85546875" style="1" customWidth="1"/>
    <col min="10755" max="10755" width="46.42578125" style="1" customWidth="1"/>
    <col min="10756" max="10756" width="7.85546875" style="1" bestFit="1" customWidth="1"/>
    <col min="10757" max="10764" width="9.5703125" style="1" customWidth="1"/>
    <col min="10765" max="11008" width="11" style="1"/>
    <col min="11009" max="11010" width="5.85546875" style="1" customWidth="1"/>
    <col min="11011" max="11011" width="46.42578125" style="1" customWidth="1"/>
    <col min="11012" max="11012" width="7.85546875" style="1" bestFit="1" customWidth="1"/>
    <col min="11013" max="11020" width="9.5703125" style="1" customWidth="1"/>
    <col min="11021" max="11264" width="11" style="1"/>
    <col min="11265" max="11266" width="5.85546875" style="1" customWidth="1"/>
    <col min="11267" max="11267" width="46.42578125" style="1" customWidth="1"/>
    <col min="11268" max="11268" width="7.85546875" style="1" bestFit="1" customWidth="1"/>
    <col min="11269" max="11276" width="9.5703125" style="1" customWidth="1"/>
    <col min="11277" max="11520" width="11" style="1"/>
    <col min="11521" max="11522" width="5.85546875" style="1" customWidth="1"/>
    <col min="11523" max="11523" width="46.42578125" style="1" customWidth="1"/>
    <col min="11524" max="11524" width="7.85546875" style="1" bestFit="1" customWidth="1"/>
    <col min="11525" max="11532" width="9.5703125" style="1" customWidth="1"/>
    <col min="11533" max="11776" width="11" style="1"/>
    <col min="11777" max="11778" width="5.85546875" style="1" customWidth="1"/>
    <col min="11779" max="11779" width="46.42578125" style="1" customWidth="1"/>
    <col min="11780" max="11780" width="7.85546875" style="1" bestFit="1" customWidth="1"/>
    <col min="11781" max="11788" width="9.5703125" style="1" customWidth="1"/>
    <col min="11789" max="12032" width="11" style="1"/>
    <col min="12033" max="12034" width="5.85546875" style="1" customWidth="1"/>
    <col min="12035" max="12035" width="46.42578125" style="1" customWidth="1"/>
    <col min="12036" max="12036" width="7.85546875" style="1" bestFit="1" customWidth="1"/>
    <col min="12037" max="12044" width="9.5703125" style="1" customWidth="1"/>
    <col min="12045" max="12288" width="11" style="1"/>
    <col min="12289" max="12290" width="5.85546875" style="1" customWidth="1"/>
    <col min="12291" max="12291" width="46.42578125" style="1" customWidth="1"/>
    <col min="12292" max="12292" width="7.85546875" style="1" bestFit="1" customWidth="1"/>
    <col min="12293" max="12300" width="9.5703125" style="1" customWidth="1"/>
    <col min="12301" max="12544" width="11" style="1"/>
    <col min="12545" max="12546" width="5.85546875" style="1" customWidth="1"/>
    <col min="12547" max="12547" width="46.42578125" style="1" customWidth="1"/>
    <col min="12548" max="12548" width="7.85546875" style="1" bestFit="1" customWidth="1"/>
    <col min="12549" max="12556" width="9.5703125" style="1" customWidth="1"/>
    <col min="12557" max="12800" width="11" style="1"/>
    <col min="12801" max="12802" width="5.85546875" style="1" customWidth="1"/>
    <col min="12803" max="12803" width="46.42578125" style="1" customWidth="1"/>
    <col min="12804" max="12804" width="7.85546875" style="1" bestFit="1" customWidth="1"/>
    <col min="12805" max="12812" width="9.5703125" style="1" customWidth="1"/>
    <col min="12813" max="13056" width="11" style="1"/>
    <col min="13057" max="13058" width="5.85546875" style="1" customWidth="1"/>
    <col min="13059" max="13059" width="46.42578125" style="1" customWidth="1"/>
    <col min="13060" max="13060" width="7.85546875" style="1" bestFit="1" customWidth="1"/>
    <col min="13061" max="13068" width="9.5703125" style="1" customWidth="1"/>
    <col min="13069" max="13312" width="11" style="1"/>
    <col min="13313" max="13314" width="5.85546875" style="1" customWidth="1"/>
    <col min="13315" max="13315" width="46.42578125" style="1" customWidth="1"/>
    <col min="13316" max="13316" width="7.85546875" style="1" bestFit="1" customWidth="1"/>
    <col min="13317" max="13324" width="9.5703125" style="1" customWidth="1"/>
    <col min="13325" max="13568" width="11" style="1"/>
    <col min="13569" max="13570" width="5.85546875" style="1" customWidth="1"/>
    <col min="13571" max="13571" width="46.42578125" style="1" customWidth="1"/>
    <col min="13572" max="13572" width="7.85546875" style="1" bestFit="1" customWidth="1"/>
    <col min="13573" max="13580" width="9.5703125" style="1" customWidth="1"/>
    <col min="13581" max="13824" width="11" style="1"/>
    <col min="13825" max="13826" width="5.85546875" style="1" customWidth="1"/>
    <col min="13827" max="13827" width="46.42578125" style="1" customWidth="1"/>
    <col min="13828" max="13828" width="7.85546875" style="1" bestFit="1" customWidth="1"/>
    <col min="13829" max="13836" width="9.5703125" style="1" customWidth="1"/>
    <col min="13837" max="14080" width="11" style="1"/>
    <col min="14081" max="14082" width="5.85546875" style="1" customWidth="1"/>
    <col min="14083" max="14083" width="46.42578125" style="1" customWidth="1"/>
    <col min="14084" max="14084" width="7.85546875" style="1" bestFit="1" customWidth="1"/>
    <col min="14085" max="14092" width="9.5703125" style="1" customWidth="1"/>
    <col min="14093" max="14336" width="11" style="1"/>
    <col min="14337" max="14338" width="5.85546875" style="1" customWidth="1"/>
    <col min="14339" max="14339" width="46.42578125" style="1" customWidth="1"/>
    <col min="14340" max="14340" width="7.85546875" style="1" bestFit="1" customWidth="1"/>
    <col min="14341" max="14348" width="9.5703125" style="1" customWidth="1"/>
    <col min="14349" max="14592" width="11" style="1"/>
    <col min="14593" max="14594" width="5.85546875" style="1" customWidth="1"/>
    <col min="14595" max="14595" width="46.42578125" style="1" customWidth="1"/>
    <col min="14596" max="14596" width="7.85546875" style="1" bestFit="1" customWidth="1"/>
    <col min="14597" max="14604" width="9.5703125" style="1" customWidth="1"/>
    <col min="14605" max="14848" width="11" style="1"/>
    <col min="14849" max="14850" width="5.85546875" style="1" customWidth="1"/>
    <col min="14851" max="14851" width="46.42578125" style="1" customWidth="1"/>
    <col min="14852" max="14852" width="7.85546875" style="1" bestFit="1" customWidth="1"/>
    <col min="14853" max="14860" width="9.5703125" style="1" customWidth="1"/>
    <col min="14861" max="15104" width="11" style="1"/>
    <col min="15105" max="15106" width="5.85546875" style="1" customWidth="1"/>
    <col min="15107" max="15107" width="46.42578125" style="1" customWidth="1"/>
    <col min="15108" max="15108" width="7.85546875" style="1" bestFit="1" customWidth="1"/>
    <col min="15109" max="15116" width="9.5703125" style="1" customWidth="1"/>
    <col min="15117" max="15360" width="11" style="1"/>
    <col min="15361" max="15362" width="5.85546875" style="1" customWidth="1"/>
    <col min="15363" max="15363" width="46.42578125" style="1" customWidth="1"/>
    <col min="15364" max="15364" width="7.85546875" style="1" bestFit="1" customWidth="1"/>
    <col min="15365" max="15372" width="9.5703125" style="1" customWidth="1"/>
    <col min="15373" max="15616" width="11" style="1"/>
    <col min="15617" max="15618" width="5.85546875" style="1" customWidth="1"/>
    <col min="15619" max="15619" width="46.42578125" style="1" customWidth="1"/>
    <col min="15620" max="15620" width="7.85546875" style="1" bestFit="1" customWidth="1"/>
    <col min="15621" max="15628" width="9.5703125" style="1" customWidth="1"/>
    <col min="15629" max="15872" width="11" style="1"/>
    <col min="15873" max="15874" width="5.85546875" style="1" customWidth="1"/>
    <col min="15875" max="15875" width="46.42578125" style="1" customWidth="1"/>
    <col min="15876" max="15876" width="7.85546875" style="1" bestFit="1" customWidth="1"/>
    <col min="15877" max="15884" width="9.5703125" style="1" customWidth="1"/>
    <col min="15885" max="16128" width="11" style="1"/>
    <col min="16129" max="16130" width="5.85546875" style="1" customWidth="1"/>
    <col min="16131" max="16131" width="46.42578125" style="1" customWidth="1"/>
    <col min="16132" max="16132" width="7.85546875" style="1" bestFit="1" customWidth="1"/>
    <col min="16133" max="16140" width="9.5703125" style="1" customWidth="1"/>
    <col min="16141" max="16384" width="11" style="1"/>
  </cols>
  <sheetData>
    <row r="2" spans="1:12" ht="14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thickBot="1">
      <c r="A3" s="2"/>
      <c r="B3" s="3"/>
      <c r="C3" s="2"/>
      <c r="D3" s="2"/>
      <c r="E3" s="2"/>
      <c r="F3" s="2"/>
      <c r="G3" s="2"/>
      <c r="H3" s="2"/>
      <c r="I3" s="2"/>
      <c r="J3" s="4"/>
      <c r="K3" s="2"/>
      <c r="L3" s="5" t="s">
        <v>1</v>
      </c>
    </row>
    <row r="4" spans="1:12" ht="15" customHeight="1" thickTop="1">
      <c r="A4" s="6"/>
      <c r="B4" s="7"/>
      <c r="C4" s="6"/>
      <c r="D4" s="52" t="s">
        <v>2</v>
      </c>
      <c r="E4" s="52"/>
      <c r="F4" s="52" t="s">
        <v>3</v>
      </c>
      <c r="G4" s="52"/>
      <c r="H4" s="52" t="s">
        <v>4</v>
      </c>
      <c r="I4" s="52"/>
      <c r="J4" s="52" t="s">
        <v>3</v>
      </c>
      <c r="K4" s="52"/>
      <c r="L4" s="52"/>
    </row>
    <row r="5" spans="1:12" ht="15" customHeight="1">
      <c r="A5" s="8"/>
      <c r="B5" s="9"/>
      <c r="C5" s="10" t="s">
        <v>5</v>
      </c>
      <c r="D5" s="50" t="s">
        <v>6</v>
      </c>
      <c r="E5" s="50"/>
      <c r="F5" s="50" t="s">
        <v>7</v>
      </c>
      <c r="G5" s="50"/>
      <c r="H5" s="50" t="s">
        <v>7</v>
      </c>
      <c r="I5" s="50"/>
      <c r="J5" s="50" t="s">
        <v>8</v>
      </c>
      <c r="K5" s="50"/>
      <c r="L5" s="50"/>
    </row>
    <row r="6" spans="1:12" ht="15" customHeight="1" thickBot="1">
      <c r="A6" s="2"/>
      <c r="B6" s="3"/>
      <c r="C6" s="2"/>
      <c r="D6" s="11" t="s">
        <v>9</v>
      </c>
      <c r="E6" s="11" t="s">
        <v>10</v>
      </c>
      <c r="F6" s="11" t="s">
        <v>9</v>
      </c>
      <c r="G6" s="11" t="s">
        <v>10</v>
      </c>
      <c r="H6" s="11" t="s">
        <v>9</v>
      </c>
      <c r="I6" s="11" t="s">
        <v>10</v>
      </c>
      <c r="J6" s="11" t="s">
        <v>9</v>
      </c>
      <c r="K6" s="11" t="s">
        <v>10</v>
      </c>
      <c r="L6" s="11" t="s">
        <v>11</v>
      </c>
    </row>
    <row r="7" spans="1:12" ht="13.5" thickTop="1">
      <c r="A7" s="8"/>
      <c r="B7" s="12" t="s">
        <v>12</v>
      </c>
      <c r="C7" s="13" t="s">
        <v>13</v>
      </c>
      <c r="D7" s="14"/>
      <c r="E7" s="14"/>
      <c r="F7" s="14"/>
      <c r="G7" s="14"/>
      <c r="H7" s="14"/>
      <c r="I7" s="14"/>
      <c r="J7" s="14"/>
      <c r="K7" s="15"/>
      <c r="L7" s="14"/>
    </row>
    <row r="8" spans="1:12">
      <c r="A8" s="8"/>
      <c r="B8" s="12">
        <v>4055</v>
      </c>
      <c r="C8" s="16" t="s">
        <v>14</v>
      </c>
      <c r="D8" s="14">
        <v>58304</v>
      </c>
      <c r="E8" s="15">
        <v>0</v>
      </c>
      <c r="F8" s="14">
        <v>106500</v>
      </c>
      <c r="G8" s="15">
        <v>0</v>
      </c>
      <c r="H8" s="14">
        <v>132500</v>
      </c>
      <c r="I8" s="15">
        <v>0</v>
      </c>
      <c r="J8" s="14">
        <v>146500</v>
      </c>
      <c r="K8" s="15">
        <v>0</v>
      </c>
      <c r="L8" s="14">
        <v>146500</v>
      </c>
    </row>
    <row r="9" spans="1:12">
      <c r="A9" s="8"/>
      <c r="B9" s="12">
        <v>4059</v>
      </c>
      <c r="C9" s="16" t="s">
        <v>15</v>
      </c>
      <c r="D9" s="17">
        <v>194577</v>
      </c>
      <c r="E9" s="18">
        <v>0</v>
      </c>
      <c r="F9" s="17">
        <v>1695239</v>
      </c>
      <c r="G9" s="18">
        <v>0</v>
      </c>
      <c r="H9" s="17">
        <v>1758409</v>
      </c>
      <c r="I9" s="18">
        <v>0</v>
      </c>
      <c r="J9" s="17">
        <v>1894161</v>
      </c>
      <c r="K9" s="18">
        <v>0</v>
      </c>
      <c r="L9" s="17">
        <v>1894161</v>
      </c>
    </row>
    <row r="10" spans="1:12">
      <c r="A10" s="1" t="s">
        <v>11</v>
      </c>
      <c r="B10" s="12" t="s">
        <v>12</v>
      </c>
      <c r="C10" s="13" t="s">
        <v>13</v>
      </c>
      <c r="D10" s="17">
        <f>SUM(D8:D9)</f>
        <v>252881</v>
      </c>
      <c r="E10" s="18" t="s">
        <v>16</v>
      </c>
      <c r="F10" s="17">
        <f>SUM(F8:F9)</f>
        <v>1801739</v>
      </c>
      <c r="G10" s="18" t="s">
        <v>16</v>
      </c>
      <c r="H10" s="17">
        <f>SUM(H8:H9)</f>
        <v>1890909</v>
      </c>
      <c r="I10" s="18" t="s">
        <v>16</v>
      </c>
      <c r="J10" s="17">
        <f>SUM(J8:J9)</f>
        <v>2040661</v>
      </c>
      <c r="K10" s="18" t="s">
        <v>16</v>
      </c>
      <c r="L10" s="17">
        <f>SUM(L8:L9)</f>
        <v>2040661</v>
      </c>
    </row>
    <row r="11" spans="1:12">
      <c r="C11" s="13"/>
      <c r="D11" s="19"/>
      <c r="E11" s="20"/>
      <c r="F11" s="19"/>
      <c r="G11" s="20"/>
      <c r="H11" s="19"/>
      <c r="I11" s="20"/>
      <c r="J11" s="19"/>
      <c r="K11" s="20"/>
      <c r="L11" s="19"/>
    </row>
    <row r="12" spans="1:12">
      <c r="B12" s="12" t="s">
        <v>17</v>
      </c>
      <c r="C12" s="13" t="s">
        <v>18</v>
      </c>
      <c r="D12" s="19"/>
      <c r="E12" s="15"/>
      <c r="F12" s="14"/>
      <c r="G12" s="15"/>
      <c r="H12" s="14"/>
      <c r="I12" s="15"/>
      <c r="J12" s="14"/>
      <c r="K12" s="15"/>
      <c r="L12" s="14"/>
    </row>
    <row r="13" spans="1:12" ht="25.5">
      <c r="B13" s="10" t="s">
        <v>19</v>
      </c>
      <c r="C13" s="16" t="s">
        <v>20</v>
      </c>
      <c r="D13" s="14"/>
      <c r="E13" s="21"/>
      <c r="F13" s="14"/>
      <c r="G13" s="15"/>
      <c r="H13" s="14"/>
      <c r="I13" s="15"/>
      <c r="J13" s="14"/>
      <c r="K13" s="15"/>
      <c r="L13" s="14"/>
    </row>
    <row r="14" spans="1:12" ht="25.5">
      <c r="B14" s="12">
        <v>4202</v>
      </c>
      <c r="C14" s="16" t="s">
        <v>21</v>
      </c>
      <c r="D14" s="19">
        <v>629391</v>
      </c>
      <c r="E14" s="20">
        <v>0</v>
      </c>
      <c r="F14" s="19">
        <v>964271</v>
      </c>
      <c r="G14" s="20">
        <v>0</v>
      </c>
      <c r="H14" s="19">
        <v>889451</v>
      </c>
      <c r="I14" s="20">
        <v>0</v>
      </c>
      <c r="J14" s="19">
        <v>751848</v>
      </c>
      <c r="K14" s="20">
        <v>0</v>
      </c>
      <c r="L14" s="19">
        <v>751848</v>
      </c>
    </row>
    <row r="15" spans="1:12" ht="25.5">
      <c r="B15" s="10" t="s">
        <v>22</v>
      </c>
      <c r="C15" s="16" t="s">
        <v>23</v>
      </c>
      <c r="D15" s="19"/>
      <c r="E15" s="20"/>
      <c r="F15" s="19"/>
      <c r="G15" s="20"/>
      <c r="H15" s="19"/>
      <c r="I15" s="20"/>
      <c r="J15" s="19"/>
      <c r="K15" s="20"/>
      <c r="L15" s="19"/>
    </row>
    <row r="16" spans="1:12">
      <c r="B16" s="12">
        <v>4210</v>
      </c>
      <c r="C16" s="16" t="s">
        <v>24</v>
      </c>
      <c r="D16" s="19">
        <v>975579</v>
      </c>
      <c r="E16" s="20">
        <v>0</v>
      </c>
      <c r="F16" s="19">
        <v>1129008</v>
      </c>
      <c r="G16" s="20">
        <v>0</v>
      </c>
      <c r="H16" s="19">
        <v>1095278</v>
      </c>
      <c r="I16" s="20">
        <v>0</v>
      </c>
      <c r="J16" s="19">
        <v>1076487</v>
      </c>
      <c r="K16" s="20">
        <v>0</v>
      </c>
      <c r="L16" s="19">
        <v>1076487</v>
      </c>
    </row>
    <row r="17" spans="1:12">
      <c r="B17" s="22" t="s">
        <v>25</v>
      </c>
      <c r="C17" s="16" t="s">
        <v>26</v>
      </c>
      <c r="D17" s="14"/>
      <c r="E17" s="15"/>
      <c r="F17" s="14"/>
      <c r="G17" s="15"/>
      <c r="H17" s="14"/>
      <c r="I17" s="15"/>
      <c r="J17" s="14"/>
      <c r="K17" s="15"/>
      <c r="L17" s="14"/>
    </row>
    <row r="18" spans="1:12">
      <c r="C18" s="16" t="s">
        <v>27</v>
      </c>
      <c r="D18" s="14"/>
      <c r="E18" s="15"/>
      <c r="F18" s="14"/>
      <c r="G18" s="15"/>
      <c r="H18" s="14"/>
      <c r="I18" s="15"/>
      <c r="J18" s="14"/>
      <c r="K18" s="15"/>
      <c r="L18" s="14"/>
    </row>
    <row r="19" spans="1:12">
      <c r="B19" s="12">
        <v>4215</v>
      </c>
      <c r="C19" s="16" t="s">
        <v>28</v>
      </c>
      <c r="D19" s="21">
        <v>465010</v>
      </c>
      <c r="E19" s="15">
        <v>0</v>
      </c>
      <c r="F19" s="21">
        <v>1466874</v>
      </c>
      <c r="G19" s="15">
        <v>0</v>
      </c>
      <c r="H19" s="21">
        <v>1560083</v>
      </c>
      <c r="I19" s="15">
        <v>0</v>
      </c>
      <c r="J19" s="21">
        <v>580415</v>
      </c>
      <c r="K19" s="15">
        <v>0</v>
      </c>
      <c r="L19" s="21">
        <v>580415</v>
      </c>
    </row>
    <row r="20" spans="1:12">
      <c r="B20" s="12">
        <v>4216</v>
      </c>
      <c r="C20" s="16" t="s">
        <v>29</v>
      </c>
      <c r="D20" s="21">
        <v>100030</v>
      </c>
      <c r="E20" s="15">
        <v>0</v>
      </c>
      <c r="F20" s="21">
        <v>141956</v>
      </c>
      <c r="G20" s="15">
        <v>0</v>
      </c>
      <c r="H20" s="21">
        <v>190374</v>
      </c>
      <c r="I20" s="15">
        <v>0</v>
      </c>
      <c r="J20" s="21">
        <v>92321</v>
      </c>
      <c r="K20" s="15">
        <v>0</v>
      </c>
      <c r="L20" s="21">
        <v>92321</v>
      </c>
    </row>
    <row r="21" spans="1:12">
      <c r="B21" s="12">
        <v>4217</v>
      </c>
      <c r="C21" s="16" t="s">
        <v>30</v>
      </c>
      <c r="D21" s="17">
        <v>573554</v>
      </c>
      <c r="E21" s="18">
        <v>0</v>
      </c>
      <c r="F21" s="17">
        <v>2185225</v>
      </c>
      <c r="G21" s="18">
        <v>0</v>
      </c>
      <c r="H21" s="17">
        <v>2201167</v>
      </c>
      <c r="I21" s="18">
        <v>0</v>
      </c>
      <c r="J21" s="17">
        <v>2104512</v>
      </c>
      <c r="K21" s="18">
        <v>0</v>
      </c>
      <c r="L21" s="17">
        <v>2104512</v>
      </c>
    </row>
    <row r="22" spans="1:12">
      <c r="A22" s="1" t="s">
        <v>11</v>
      </c>
      <c r="B22" s="22" t="s">
        <v>25</v>
      </c>
      <c r="C22" s="16" t="s">
        <v>26</v>
      </c>
      <c r="D22" s="14"/>
      <c r="E22" s="15"/>
      <c r="F22" s="14"/>
      <c r="G22" s="15"/>
      <c r="H22" s="14"/>
      <c r="I22" s="15"/>
      <c r="J22" s="14"/>
      <c r="K22" s="15"/>
      <c r="L22" s="14"/>
    </row>
    <row r="23" spans="1:12">
      <c r="C23" s="23" t="s">
        <v>27</v>
      </c>
      <c r="D23" s="17">
        <f>SUM(D19:D21)</f>
        <v>1138594</v>
      </c>
      <c r="E23" s="18" t="s">
        <v>16</v>
      </c>
      <c r="F23" s="17">
        <f>SUM(F19:F21)</f>
        <v>3794055</v>
      </c>
      <c r="G23" s="18" t="s">
        <v>16</v>
      </c>
      <c r="H23" s="17">
        <f>SUM(H19:H21)</f>
        <v>3951624</v>
      </c>
      <c r="I23" s="18" t="s">
        <v>16</v>
      </c>
      <c r="J23" s="17">
        <f>SUM(J19:J21)</f>
        <v>2777248</v>
      </c>
      <c r="K23" s="18" t="s">
        <v>16</v>
      </c>
      <c r="L23" s="17">
        <f>SUM(L19:L21)</f>
        <v>2777248</v>
      </c>
    </row>
    <row r="24" spans="1:12">
      <c r="B24" s="10" t="s">
        <v>31</v>
      </c>
      <c r="C24" s="23" t="s">
        <v>32</v>
      </c>
      <c r="D24" s="19"/>
      <c r="E24" s="20"/>
      <c r="F24" s="19"/>
      <c r="G24" s="20"/>
      <c r="H24" s="19"/>
      <c r="I24" s="20"/>
      <c r="J24" s="19"/>
      <c r="K24" s="20"/>
      <c r="L24" s="19"/>
    </row>
    <row r="25" spans="1:12">
      <c r="B25" s="24">
        <v>4220</v>
      </c>
      <c r="C25" s="25" t="s">
        <v>33</v>
      </c>
      <c r="D25" s="26">
        <v>12539</v>
      </c>
      <c r="E25" s="20">
        <v>0</v>
      </c>
      <c r="F25" s="26">
        <v>9500</v>
      </c>
      <c r="G25" s="20">
        <v>0</v>
      </c>
      <c r="H25" s="19">
        <v>9500</v>
      </c>
      <c r="I25" s="20">
        <v>0</v>
      </c>
      <c r="J25" s="19">
        <v>2500</v>
      </c>
      <c r="K25" s="20">
        <v>0</v>
      </c>
      <c r="L25" s="19">
        <v>2500</v>
      </c>
    </row>
    <row r="26" spans="1:12">
      <c r="B26" s="10" t="s">
        <v>34</v>
      </c>
      <c r="C26" s="16" t="s">
        <v>35</v>
      </c>
      <c r="D26" s="19"/>
      <c r="E26" s="20"/>
      <c r="F26" s="19"/>
      <c r="G26" s="20"/>
      <c r="H26" s="19"/>
      <c r="I26" s="20"/>
      <c r="J26" s="19"/>
      <c r="K26" s="20"/>
      <c r="L26" s="19"/>
    </row>
    <row r="27" spans="1:12">
      <c r="C27" s="27" t="s">
        <v>36</v>
      </c>
      <c r="D27" s="14"/>
      <c r="E27" s="15"/>
      <c r="F27" s="14"/>
      <c r="G27" s="15"/>
      <c r="H27" s="14"/>
      <c r="I27" s="15"/>
      <c r="J27" s="14"/>
      <c r="K27" s="15"/>
      <c r="L27" s="14"/>
    </row>
    <row r="28" spans="1:12" ht="25.5">
      <c r="A28" s="8"/>
      <c r="B28" s="28">
        <v>4225</v>
      </c>
      <c r="C28" s="23" t="s">
        <v>37</v>
      </c>
      <c r="D28" s="19">
        <v>13042</v>
      </c>
      <c r="E28" s="20">
        <v>0</v>
      </c>
      <c r="F28" s="19">
        <v>74500</v>
      </c>
      <c r="G28" s="20">
        <v>0</v>
      </c>
      <c r="H28" s="19">
        <v>72000</v>
      </c>
      <c r="I28" s="20">
        <v>0</v>
      </c>
      <c r="J28" s="19">
        <v>53548</v>
      </c>
      <c r="K28" s="20">
        <v>0</v>
      </c>
      <c r="L28" s="19">
        <v>53548</v>
      </c>
    </row>
    <row r="29" spans="1:12">
      <c r="A29" s="8"/>
      <c r="B29" s="9" t="s">
        <v>38</v>
      </c>
      <c r="C29" s="23" t="s">
        <v>39</v>
      </c>
      <c r="D29" s="19"/>
      <c r="E29" s="20"/>
      <c r="F29" s="19"/>
      <c r="G29" s="20"/>
      <c r="H29" s="19"/>
      <c r="I29" s="20"/>
      <c r="J29" s="19"/>
      <c r="K29" s="20"/>
      <c r="L29" s="19"/>
    </row>
    <row r="30" spans="1:12">
      <c r="A30" s="8"/>
      <c r="B30" s="28">
        <v>4235</v>
      </c>
      <c r="C30" s="23" t="s">
        <v>40</v>
      </c>
      <c r="D30" s="19">
        <v>1999</v>
      </c>
      <c r="E30" s="20">
        <v>0</v>
      </c>
      <c r="F30" s="19">
        <v>5000</v>
      </c>
      <c r="G30" s="20">
        <v>0</v>
      </c>
      <c r="H30" s="20">
        <v>0</v>
      </c>
      <c r="I30" s="20">
        <v>0</v>
      </c>
      <c r="J30" s="19">
        <v>96958</v>
      </c>
      <c r="K30" s="20">
        <v>0</v>
      </c>
      <c r="L30" s="19">
        <v>96958</v>
      </c>
    </row>
    <row r="31" spans="1:12">
      <c r="A31" s="29" t="s">
        <v>11</v>
      </c>
      <c r="B31" s="30" t="s">
        <v>17</v>
      </c>
      <c r="C31" s="31" t="s">
        <v>18</v>
      </c>
      <c r="D31" s="32">
        <f>D30+D23+D16+D14+D25+D28</f>
        <v>2771144</v>
      </c>
      <c r="E31" s="33">
        <f>E30+E23+E16+E14+E25+E28</f>
        <v>0</v>
      </c>
      <c r="F31" s="32">
        <f>F30+F23+F16+F14+F25+F28</f>
        <v>5976334</v>
      </c>
      <c r="G31" s="33">
        <f t="shared" ref="G31:L31" si="0">G30+G23+G16+G14+G25+G28</f>
        <v>0</v>
      </c>
      <c r="H31" s="32">
        <f t="shared" si="0"/>
        <v>6017853</v>
      </c>
      <c r="I31" s="33">
        <f t="shared" si="0"/>
        <v>0</v>
      </c>
      <c r="J31" s="32">
        <f>J30+J23+J16+J14+J25+J28</f>
        <v>4758589</v>
      </c>
      <c r="K31" s="33">
        <f t="shared" si="0"/>
        <v>0</v>
      </c>
      <c r="L31" s="32">
        <f t="shared" si="0"/>
        <v>4758589</v>
      </c>
    </row>
    <row r="32" spans="1:12" ht="3" customHeight="1">
      <c r="C32" s="13"/>
      <c r="D32" s="19"/>
      <c r="E32" s="20"/>
      <c r="F32" s="19"/>
      <c r="G32" s="20"/>
      <c r="H32" s="19"/>
      <c r="I32" s="20"/>
      <c r="J32" s="19"/>
      <c r="K32" s="20"/>
      <c r="L32" s="19"/>
    </row>
    <row r="33" spans="1:12">
      <c r="A33" s="8"/>
      <c r="B33" s="28" t="s">
        <v>41</v>
      </c>
      <c r="C33" s="34" t="s">
        <v>42</v>
      </c>
      <c r="D33" s="19"/>
      <c r="E33" s="20"/>
      <c r="F33" s="19"/>
      <c r="G33" s="20"/>
      <c r="H33" s="19"/>
      <c r="I33" s="20"/>
      <c r="J33" s="19"/>
      <c r="K33" s="20"/>
      <c r="L33" s="19"/>
    </row>
    <row r="34" spans="1:12" ht="12.95" customHeight="1">
      <c r="A34" s="8"/>
      <c r="B34" s="9" t="s">
        <v>19</v>
      </c>
      <c r="C34" s="23" t="s">
        <v>43</v>
      </c>
      <c r="D34" s="19"/>
      <c r="E34" s="20"/>
      <c r="F34" s="19"/>
      <c r="G34" s="20"/>
      <c r="H34" s="19"/>
      <c r="I34" s="20"/>
      <c r="J34" s="19"/>
      <c r="K34" s="20"/>
      <c r="L34" s="19"/>
    </row>
    <row r="35" spans="1:12">
      <c r="A35" s="8"/>
      <c r="B35" s="28">
        <v>4401</v>
      </c>
      <c r="C35" s="23" t="s">
        <v>44</v>
      </c>
      <c r="D35" s="26">
        <v>37995</v>
      </c>
      <c r="E35" s="20">
        <v>0</v>
      </c>
      <c r="F35" s="19">
        <v>27000</v>
      </c>
      <c r="G35" s="20">
        <v>0</v>
      </c>
      <c r="H35" s="19">
        <v>27000</v>
      </c>
      <c r="I35" s="20">
        <v>0</v>
      </c>
      <c r="J35" s="19">
        <v>9400</v>
      </c>
      <c r="K35" s="20">
        <v>0</v>
      </c>
      <c r="L35" s="19">
        <v>9400</v>
      </c>
    </row>
    <row r="36" spans="1:12">
      <c r="A36" s="8"/>
      <c r="B36" s="28">
        <v>4402</v>
      </c>
      <c r="C36" s="23" t="s">
        <v>45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</row>
    <row r="37" spans="1:12">
      <c r="A37" s="8"/>
      <c r="B37" s="28">
        <v>4403</v>
      </c>
      <c r="C37" s="23" t="s">
        <v>46</v>
      </c>
      <c r="D37" s="19">
        <v>39203</v>
      </c>
      <c r="E37" s="20">
        <v>0</v>
      </c>
      <c r="F37" s="19">
        <v>75740</v>
      </c>
      <c r="G37" s="20">
        <v>0</v>
      </c>
      <c r="H37" s="19">
        <v>71740</v>
      </c>
      <c r="I37" s="20">
        <v>0</v>
      </c>
      <c r="J37" s="19">
        <v>27353</v>
      </c>
      <c r="K37" s="20">
        <v>0</v>
      </c>
      <c r="L37" s="19">
        <v>27353</v>
      </c>
    </row>
    <row r="38" spans="1:12">
      <c r="A38" s="8"/>
      <c r="B38" s="28">
        <v>4404</v>
      </c>
      <c r="C38" s="23" t="s">
        <v>47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</row>
    <row r="39" spans="1:12">
      <c r="B39" s="12">
        <v>4405</v>
      </c>
      <c r="C39" s="16" t="s">
        <v>48</v>
      </c>
      <c r="D39" s="14">
        <v>38995</v>
      </c>
      <c r="E39" s="15">
        <v>0</v>
      </c>
      <c r="F39" s="14">
        <v>67532</v>
      </c>
      <c r="G39" s="15">
        <v>0</v>
      </c>
      <c r="H39" s="14">
        <v>63832</v>
      </c>
      <c r="I39" s="15">
        <v>0</v>
      </c>
      <c r="J39" s="14">
        <v>37028</v>
      </c>
      <c r="K39" s="15">
        <v>0</v>
      </c>
      <c r="L39" s="14">
        <v>37028</v>
      </c>
    </row>
    <row r="40" spans="1:12">
      <c r="B40" s="12">
        <v>4406</v>
      </c>
      <c r="C40" s="16" t="s">
        <v>49</v>
      </c>
      <c r="D40" s="14">
        <v>35546</v>
      </c>
      <c r="E40" s="15">
        <v>0</v>
      </c>
      <c r="F40" s="14">
        <v>30000</v>
      </c>
      <c r="G40" s="15">
        <v>0</v>
      </c>
      <c r="H40" s="14">
        <v>30000</v>
      </c>
      <c r="I40" s="15">
        <v>0</v>
      </c>
      <c r="J40" s="14">
        <v>58646</v>
      </c>
      <c r="K40" s="15">
        <v>0</v>
      </c>
      <c r="L40" s="14">
        <v>58646</v>
      </c>
    </row>
    <row r="41" spans="1:12">
      <c r="B41" s="12">
        <v>4408</v>
      </c>
      <c r="C41" s="23" t="s">
        <v>50</v>
      </c>
      <c r="D41" s="19">
        <v>5999</v>
      </c>
      <c r="E41" s="20">
        <v>0</v>
      </c>
      <c r="F41" s="19">
        <v>40801</v>
      </c>
      <c r="G41" s="20">
        <v>0</v>
      </c>
      <c r="H41" s="19">
        <v>40801</v>
      </c>
      <c r="I41" s="20">
        <v>0</v>
      </c>
      <c r="J41" s="19">
        <v>17501</v>
      </c>
      <c r="K41" s="20">
        <v>0</v>
      </c>
      <c r="L41" s="19">
        <v>17501</v>
      </c>
    </row>
    <row r="42" spans="1:12">
      <c r="B42" s="12">
        <v>4425</v>
      </c>
      <c r="C42" s="16" t="s">
        <v>51</v>
      </c>
      <c r="D42" s="14">
        <v>17007</v>
      </c>
      <c r="E42" s="15">
        <v>0</v>
      </c>
      <c r="F42" s="21">
        <v>33000</v>
      </c>
      <c r="G42" s="15">
        <v>0</v>
      </c>
      <c r="H42" s="21">
        <v>33000</v>
      </c>
      <c r="I42" s="15">
        <v>0</v>
      </c>
      <c r="J42" s="14">
        <v>32700</v>
      </c>
      <c r="K42" s="15">
        <v>0</v>
      </c>
      <c r="L42" s="14">
        <v>32700</v>
      </c>
    </row>
    <row r="43" spans="1:12">
      <c r="B43" s="12">
        <v>4435</v>
      </c>
      <c r="C43" s="16" t="s">
        <v>52</v>
      </c>
      <c r="D43" s="21">
        <v>1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21">
        <v>4000</v>
      </c>
      <c r="K43" s="15">
        <v>0</v>
      </c>
      <c r="L43" s="21">
        <v>4000</v>
      </c>
    </row>
    <row r="44" spans="1:12" ht="25.5">
      <c r="A44" s="1" t="s">
        <v>11</v>
      </c>
      <c r="B44" s="10" t="s">
        <v>19</v>
      </c>
      <c r="C44" s="16" t="s">
        <v>53</v>
      </c>
      <c r="D44" s="32">
        <f>SUM(D35:D43)</f>
        <v>174746</v>
      </c>
      <c r="E44" s="33" t="s">
        <v>16</v>
      </c>
      <c r="F44" s="32">
        <f>SUM(F35:F43)</f>
        <v>274073</v>
      </c>
      <c r="G44" s="33" t="s">
        <v>16</v>
      </c>
      <c r="H44" s="32">
        <f>SUM(H35:H43)</f>
        <v>266373</v>
      </c>
      <c r="I44" s="33" t="s">
        <v>16</v>
      </c>
      <c r="J44" s="32">
        <f>SUM(J35:J43)</f>
        <v>186628</v>
      </c>
      <c r="K44" s="33" t="s">
        <v>16</v>
      </c>
      <c r="L44" s="32">
        <f>SUM(L35:L43)</f>
        <v>186628</v>
      </c>
    </row>
    <row r="45" spans="1:12">
      <c r="B45" s="10" t="s">
        <v>22</v>
      </c>
      <c r="C45" s="16" t="s">
        <v>54</v>
      </c>
      <c r="D45" s="14"/>
      <c r="E45" s="15"/>
      <c r="F45" s="14"/>
      <c r="G45" s="15"/>
      <c r="H45" s="14"/>
      <c r="I45" s="15"/>
      <c r="J45" s="14"/>
      <c r="K45" s="15"/>
      <c r="L45" s="14"/>
    </row>
    <row r="46" spans="1:12" ht="25.5">
      <c r="B46" s="12">
        <v>4515</v>
      </c>
      <c r="C46" s="16" t="s">
        <v>55</v>
      </c>
      <c r="D46" s="19">
        <v>357689</v>
      </c>
      <c r="E46" s="20">
        <v>0</v>
      </c>
      <c r="F46" s="19">
        <v>284043</v>
      </c>
      <c r="G46" s="20">
        <v>0</v>
      </c>
      <c r="H46" s="19">
        <v>232622</v>
      </c>
      <c r="I46" s="20">
        <v>0</v>
      </c>
      <c r="J46" s="19">
        <v>271129</v>
      </c>
      <c r="K46" s="20">
        <v>0</v>
      </c>
      <c r="L46" s="19">
        <v>271129</v>
      </c>
    </row>
    <row r="47" spans="1:12">
      <c r="B47" s="10" t="s">
        <v>25</v>
      </c>
      <c r="C47" s="16" t="s">
        <v>56</v>
      </c>
      <c r="D47" s="19"/>
      <c r="E47" s="20"/>
      <c r="F47" s="19"/>
      <c r="G47" s="20"/>
      <c r="H47" s="19"/>
      <c r="I47" s="20"/>
      <c r="J47" s="19"/>
      <c r="K47" s="20"/>
      <c r="L47" s="19"/>
    </row>
    <row r="48" spans="1:12">
      <c r="B48" s="12">
        <v>4575</v>
      </c>
      <c r="C48" s="16" t="s">
        <v>57</v>
      </c>
      <c r="D48" s="19">
        <v>178692</v>
      </c>
      <c r="E48" s="20">
        <v>0</v>
      </c>
      <c r="F48" s="19">
        <v>190000</v>
      </c>
      <c r="G48" s="20">
        <v>0</v>
      </c>
      <c r="H48" s="19">
        <v>270000</v>
      </c>
      <c r="I48" s="20">
        <v>0</v>
      </c>
      <c r="J48" s="19">
        <v>190000</v>
      </c>
      <c r="K48" s="20">
        <v>0</v>
      </c>
      <c r="L48" s="19">
        <v>190000</v>
      </c>
    </row>
    <row r="49" spans="1:12">
      <c r="B49" s="10" t="s">
        <v>31</v>
      </c>
      <c r="C49" s="16" t="s">
        <v>58</v>
      </c>
      <c r="D49" s="14"/>
      <c r="E49" s="15"/>
      <c r="F49" s="14"/>
      <c r="G49" s="15"/>
      <c r="H49" s="14"/>
      <c r="I49" s="15"/>
      <c r="J49" s="14"/>
      <c r="K49" s="15"/>
      <c r="L49" s="14"/>
    </row>
    <row r="50" spans="1:12">
      <c r="B50" s="12">
        <v>4702</v>
      </c>
      <c r="C50" s="16" t="s">
        <v>59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1:12">
      <c r="B51" s="12">
        <v>4711</v>
      </c>
      <c r="C51" s="35" t="s">
        <v>60</v>
      </c>
      <c r="D51" s="17">
        <v>29104</v>
      </c>
      <c r="E51" s="18">
        <v>0</v>
      </c>
      <c r="F51" s="17">
        <v>108347</v>
      </c>
      <c r="G51" s="18">
        <v>0</v>
      </c>
      <c r="H51" s="17">
        <v>108347</v>
      </c>
      <c r="I51" s="18">
        <v>0</v>
      </c>
      <c r="J51" s="17">
        <v>46949</v>
      </c>
      <c r="K51" s="18">
        <v>0</v>
      </c>
      <c r="L51" s="17">
        <v>46949</v>
      </c>
    </row>
    <row r="52" spans="1:12">
      <c r="A52" s="1" t="s">
        <v>11</v>
      </c>
      <c r="B52" s="10" t="s">
        <v>31</v>
      </c>
      <c r="C52" s="16" t="s">
        <v>61</v>
      </c>
      <c r="D52" s="17">
        <f t="shared" ref="D52:L52" si="1">D51+D50</f>
        <v>29104</v>
      </c>
      <c r="E52" s="18" t="s">
        <v>16</v>
      </c>
      <c r="F52" s="17">
        <f t="shared" si="1"/>
        <v>108347</v>
      </c>
      <c r="G52" s="36" t="s">
        <v>16</v>
      </c>
      <c r="H52" s="17">
        <f t="shared" si="1"/>
        <v>108347</v>
      </c>
      <c r="I52" s="36" t="s">
        <v>16</v>
      </c>
      <c r="J52" s="17">
        <f t="shared" si="1"/>
        <v>46949</v>
      </c>
      <c r="K52" s="18" t="s">
        <v>16</v>
      </c>
      <c r="L52" s="17">
        <f t="shared" si="1"/>
        <v>46949</v>
      </c>
    </row>
    <row r="53" spans="1:12">
      <c r="B53" s="10" t="s">
        <v>34</v>
      </c>
      <c r="C53" s="16" t="s">
        <v>62</v>
      </c>
      <c r="D53" s="14"/>
      <c r="E53" s="15"/>
      <c r="F53" s="14"/>
      <c r="G53" s="14"/>
      <c r="H53" s="14"/>
      <c r="I53" s="14"/>
      <c r="J53" s="14"/>
      <c r="K53" s="15"/>
      <c r="L53" s="14"/>
    </row>
    <row r="54" spans="1:12">
      <c r="B54" s="12">
        <v>4801</v>
      </c>
      <c r="C54" s="16" t="s">
        <v>63</v>
      </c>
      <c r="D54" s="17">
        <v>375928</v>
      </c>
      <c r="E54" s="18">
        <v>0</v>
      </c>
      <c r="F54" s="17">
        <v>1043819</v>
      </c>
      <c r="G54" s="18">
        <v>0</v>
      </c>
      <c r="H54" s="17">
        <v>1043819</v>
      </c>
      <c r="I54" s="18">
        <v>0</v>
      </c>
      <c r="J54" s="17">
        <v>457957</v>
      </c>
      <c r="K54" s="18">
        <v>0</v>
      </c>
      <c r="L54" s="17">
        <v>457957</v>
      </c>
    </row>
    <row r="55" spans="1:12">
      <c r="A55" s="1" t="s">
        <v>11</v>
      </c>
      <c r="B55" s="10" t="s">
        <v>34</v>
      </c>
      <c r="C55" s="16" t="s">
        <v>62</v>
      </c>
      <c r="D55" s="32">
        <f t="shared" ref="D55:L55" si="2">D54</f>
        <v>375928</v>
      </c>
      <c r="E55" s="33">
        <f t="shared" si="2"/>
        <v>0</v>
      </c>
      <c r="F55" s="32">
        <f t="shared" si="2"/>
        <v>1043819</v>
      </c>
      <c r="G55" s="33">
        <f t="shared" si="2"/>
        <v>0</v>
      </c>
      <c r="H55" s="32">
        <f t="shared" si="2"/>
        <v>1043819</v>
      </c>
      <c r="I55" s="33">
        <f t="shared" si="2"/>
        <v>0</v>
      </c>
      <c r="J55" s="32">
        <f t="shared" si="2"/>
        <v>457957</v>
      </c>
      <c r="K55" s="33">
        <f t="shared" si="2"/>
        <v>0</v>
      </c>
      <c r="L55" s="32">
        <f t="shared" si="2"/>
        <v>457957</v>
      </c>
    </row>
    <row r="56" spans="1:12">
      <c r="B56" s="10" t="s">
        <v>64</v>
      </c>
      <c r="C56" s="16" t="s">
        <v>65</v>
      </c>
      <c r="D56" s="14"/>
      <c r="E56" s="15"/>
      <c r="F56" s="14"/>
      <c r="G56" s="21"/>
      <c r="H56" s="14"/>
      <c r="I56" s="21"/>
      <c r="J56" s="14"/>
      <c r="K56" s="14"/>
      <c r="L56" s="14"/>
    </row>
    <row r="57" spans="1:12">
      <c r="B57" s="12">
        <v>4851</v>
      </c>
      <c r="C57" s="16" t="s">
        <v>66</v>
      </c>
      <c r="D57" s="14">
        <v>7166</v>
      </c>
      <c r="E57" s="15">
        <v>0</v>
      </c>
      <c r="F57" s="21">
        <v>1</v>
      </c>
      <c r="G57" s="15">
        <v>0</v>
      </c>
      <c r="H57" s="14">
        <v>15001</v>
      </c>
      <c r="I57" s="15">
        <v>0</v>
      </c>
      <c r="J57" s="21">
        <v>1</v>
      </c>
      <c r="K57" s="15">
        <v>0</v>
      </c>
      <c r="L57" s="21">
        <v>1</v>
      </c>
    </row>
    <row r="58" spans="1:12" ht="25.5">
      <c r="A58" s="8"/>
      <c r="B58" s="28">
        <v>4853</v>
      </c>
      <c r="C58" s="23" t="s">
        <v>67</v>
      </c>
      <c r="D58" s="20">
        <v>0</v>
      </c>
      <c r="E58" s="20">
        <v>0</v>
      </c>
      <c r="F58" s="26">
        <v>1</v>
      </c>
      <c r="G58" s="20">
        <v>0</v>
      </c>
      <c r="H58" s="26">
        <v>1</v>
      </c>
      <c r="I58" s="20">
        <v>0</v>
      </c>
      <c r="J58" s="20">
        <v>0</v>
      </c>
      <c r="K58" s="20">
        <v>0</v>
      </c>
      <c r="L58" s="20">
        <v>0</v>
      </c>
    </row>
    <row r="59" spans="1:12" ht="25.5">
      <c r="A59" s="29"/>
      <c r="B59" s="30">
        <v>4859</v>
      </c>
      <c r="C59" s="37" t="s">
        <v>68</v>
      </c>
      <c r="D59" s="18">
        <v>0</v>
      </c>
      <c r="E59" s="18">
        <v>0</v>
      </c>
      <c r="F59" s="36">
        <v>10000</v>
      </c>
      <c r="G59" s="18">
        <v>0</v>
      </c>
      <c r="H59" s="36">
        <v>10000</v>
      </c>
      <c r="I59" s="18">
        <v>0</v>
      </c>
      <c r="J59" s="36">
        <v>5000</v>
      </c>
      <c r="K59" s="18">
        <v>0</v>
      </c>
      <c r="L59" s="36">
        <v>5000</v>
      </c>
    </row>
    <row r="60" spans="1:12">
      <c r="A60" s="8"/>
      <c r="B60" s="28">
        <v>4860</v>
      </c>
      <c r="C60" s="23" t="s">
        <v>69</v>
      </c>
      <c r="D60" s="19">
        <v>14100</v>
      </c>
      <c r="E60" s="20">
        <v>0</v>
      </c>
      <c r="F60" s="19">
        <v>32750</v>
      </c>
      <c r="G60" s="20">
        <v>0</v>
      </c>
      <c r="H60" s="19">
        <v>38358</v>
      </c>
      <c r="I60" s="20">
        <v>0</v>
      </c>
      <c r="J60" s="19">
        <v>48300</v>
      </c>
      <c r="K60" s="20">
        <v>0</v>
      </c>
      <c r="L60" s="19">
        <v>48300</v>
      </c>
    </row>
    <row r="61" spans="1:12" ht="25.5">
      <c r="A61" s="8"/>
      <c r="B61" s="28">
        <v>4885</v>
      </c>
      <c r="C61" s="23" t="s">
        <v>70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</row>
    <row r="62" spans="1:12">
      <c r="A62" s="8" t="s">
        <v>11</v>
      </c>
      <c r="B62" s="9" t="s">
        <v>64</v>
      </c>
      <c r="C62" s="23" t="s">
        <v>65</v>
      </c>
      <c r="D62" s="32">
        <f>SUM(D57:D61)</f>
        <v>21266</v>
      </c>
      <c r="E62" s="33" t="s">
        <v>16</v>
      </c>
      <c r="F62" s="32">
        <f>SUM(F57:F61)</f>
        <v>42752</v>
      </c>
      <c r="G62" s="33" t="s">
        <v>16</v>
      </c>
      <c r="H62" s="32">
        <f>SUM(H57:H61)</f>
        <v>63360</v>
      </c>
      <c r="I62" s="33" t="s">
        <v>16</v>
      </c>
      <c r="J62" s="32">
        <f>SUM(J57:J61)</f>
        <v>53301</v>
      </c>
      <c r="K62" s="33">
        <f>SUM(K57:K61)</f>
        <v>0</v>
      </c>
      <c r="L62" s="32">
        <f>SUM(L57:L61)</f>
        <v>53301</v>
      </c>
    </row>
    <row r="63" spans="1:12">
      <c r="A63" s="8"/>
      <c r="B63" s="9" t="s">
        <v>38</v>
      </c>
      <c r="C63" s="23" t="s">
        <v>71</v>
      </c>
      <c r="D63" s="19"/>
      <c r="E63" s="20"/>
      <c r="F63" s="19"/>
      <c r="G63" s="20"/>
      <c r="H63" s="19"/>
      <c r="I63" s="20"/>
      <c r="J63" s="19"/>
      <c r="K63" s="20"/>
      <c r="L63" s="19"/>
    </row>
    <row r="64" spans="1:12">
      <c r="A64" s="8"/>
      <c r="B64" s="28">
        <v>5053</v>
      </c>
      <c r="C64" s="23" t="s">
        <v>72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</row>
    <row r="65" spans="1:12">
      <c r="A65" s="8"/>
      <c r="B65" s="28">
        <v>5054</v>
      </c>
      <c r="C65" s="23" t="s">
        <v>73</v>
      </c>
      <c r="D65" s="19">
        <v>1422845</v>
      </c>
      <c r="E65" s="20">
        <v>0</v>
      </c>
      <c r="F65" s="19">
        <v>3335827</v>
      </c>
      <c r="G65" s="20">
        <v>0</v>
      </c>
      <c r="H65" s="19">
        <v>3505018</v>
      </c>
      <c r="I65" s="20">
        <v>0</v>
      </c>
      <c r="J65" s="19">
        <v>3499967</v>
      </c>
      <c r="K65" s="20">
        <v>0</v>
      </c>
      <c r="L65" s="19">
        <v>3499967</v>
      </c>
    </row>
    <row r="66" spans="1:12">
      <c r="B66" s="12">
        <v>5055</v>
      </c>
      <c r="C66" s="16" t="s">
        <v>74</v>
      </c>
      <c r="D66" s="18">
        <v>0</v>
      </c>
      <c r="E66" s="18">
        <v>0</v>
      </c>
      <c r="F66" s="17">
        <v>15001</v>
      </c>
      <c r="G66" s="18">
        <v>0</v>
      </c>
      <c r="H66" s="17">
        <v>15001</v>
      </c>
      <c r="I66" s="18">
        <v>0</v>
      </c>
      <c r="J66" s="17">
        <v>20000</v>
      </c>
      <c r="K66" s="18">
        <v>0</v>
      </c>
      <c r="L66" s="17">
        <v>20000</v>
      </c>
    </row>
    <row r="67" spans="1:12">
      <c r="A67" s="1" t="s">
        <v>11</v>
      </c>
      <c r="B67" s="10" t="s">
        <v>38</v>
      </c>
      <c r="C67" s="16" t="s">
        <v>71</v>
      </c>
      <c r="D67" s="32">
        <f>SUM(D64:D66)</f>
        <v>1422845</v>
      </c>
      <c r="E67" s="33" t="s">
        <v>16</v>
      </c>
      <c r="F67" s="32">
        <f>SUM(F64:F66)</f>
        <v>3350828</v>
      </c>
      <c r="G67" s="33" t="s">
        <v>16</v>
      </c>
      <c r="H67" s="32">
        <f>SUM(H64:H66)</f>
        <v>3520019</v>
      </c>
      <c r="I67" s="33" t="s">
        <v>16</v>
      </c>
      <c r="J67" s="32">
        <f>SUM(J64:J66)</f>
        <v>3519967</v>
      </c>
      <c r="K67" s="33" t="s">
        <v>16</v>
      </c>
      <c r="L67" s="32">
        <f>SUM(L64:L66)</f>
        <v>3519967</v>
      </c>
    </row>
    <row r="68" spans="1:12" ht="25.5">
      <c r="B68" s="10" t="s">
        <v>75</v>
      </c>
      <c r="C68" s="16" t="s">
        <v>76</v>
      </c>
      <c r="D68" s="19"/>
      <c r="E68" s="20"/>
      <c r="F68" s="19"/>
      <c r="G68" s="20"/>
      <c r="H68" s="19"/>
      <c r="I68" s="20"/>
      <c r="J68" s="19"/>
      <c r="K68" s="20"/>
      <c r="L68" s="19"/>
    </row>
    <row r="69" spans="1:12" ht="25.5">
      <c r="B69" s="38">
        <v>5425</v>
      </c>
      <c r="C69" s="16" t="s">
        <v>77</v>
      </c>
      <c r="D69" s="20">
        <v>0</v>
      </c>
      <c r="E69" s="20">
        <v>0</v>
      </c>
      <c r="F69" s="26">
        <v>10300</v>
      </c>
      <c r="G69" s="20">
        <v>0</v>
      </c>
      <c r="H69" s="26">
        <v>5100</v>
      </c>
      <c r="I69" s="20">
        <v>0</v>
      </c>
      <c r="J69" s="26">
        <v>2500</v>
      </c>
      <c r="K69" s="20">
        <v>0</v>
      </c>
      <c r="L69" s="26">
        <v>2500</v>
      </c>
    </row>
    <row r="70" spans="1:12" ht="25.5">
      <c r="B70" s="10" t="s">
        <v>78</v>
      </c>
      <c r="C70" s="16" t="s">
        <v>79</v>
      </c>
      <c r="D70" s="19"/>
      <c r="E70" s="20">
        <f t="shared" ref="E70:L70" si="3">E69</f>
        <v>0</v>
      </c>
      <c r="F70" s="26">
        <f t="shared" si="3"/>
        <v>10300</v>
      </c>
      <c r="G70" s="20">
        <f t="shared" si="3"/>
        <v>0</v>
      </c>
      <c r="H70" s="26">
        <f t="shared" si="3"/>
        <v>5100</v>
      </c>
      <c r="I70" s="20">
        <f t="shared" si="3"/>
        <v>0</v>
      </c>
      <c r="J70" s="26">
        <f t="shared" si="3"/>
        <v>2500</v>
      </c>
      <c r="K70" s="20">
        <f t="shared" si="3"/>
        <v>0</v>
      </c>
      <c r="L70" s="26">
        <f t="shared" si="3"/>
        <v>2500</v>
      </c>
    </row>
    <row r="71" spans="1:12">
      <c r="B71" s="12">
        <v>5452</v>
      </c>
      <c r="C71" s="16" t="s">
        <v>80</v>
      </c>
      <c r="D71" s="14">
        <v>570000</v>
      </c>
      <c r="E71" s="15">
        <v>0</v>
      </c>
      <c r="F71" s="14">
        <v>1538138</v>
      </c>
      <c r="G71" s="15">
        <v>0</v>
      </c>
      <c r="H71" s="14">
        <v>1571637</v>
      </c>
      <c r="I71" s="15">
        <v>0</v>
      </c>
      <c r="J71" s="14">
        <v>1617475</v>
      </c>
      <c r="K71" s="15">
        <v>0</v>
      </c>
      <c r="L71" s="14">
        <v>1617475</v>
      </c>
    </row>
    <row r="72" spans="1:12" ht="25.5">
      <c r="B72" s="12">
        <v>5465</v>
      </c>
      <c r="C72" s="16" t="s">
        <v>81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</row>
    <row r="73" spans="1:12" ht="25.5">
      <c r="B73" s="39">
        <v>5475</v>
      </c>
      <c r="C73" s="40" t="s">
        <v>82</v>
      </c>
      <c r="D73" s="41">
        <v>3297</v>
      </c>
      <c r="E73" s="42">
        <v>0</v>
      </c>
      <c r="F73" s="41">
        <v>2500</v>
      </c>
      <c r="G73" s="42">
        <v>0</v>
      </c>
      <c r="H73" s="41">
        <v>2500</v>
      </c>
      <c r="I73" s="42">
        <v>0</v>
      </c>
      <c r="J73" s="41">
        <v>5000</v>
      </c>
      <c r="K73" s="42">
        <v>0</v>
      </c>
      <c r="L73" s="41">
        <v>5000</v>
      </c>
    </row>
    <row r="74" spans="1:12">
      <c r="A74" s="1" t="s">
        <v>11</v>
      </c>
      <c r="B74" s="10" t="s">
        <v>78</v>
      </c>
      <c r="C74" s="16" t="s">
        <v>83</v>
      </c>
      <c r="D74" s="17">
        <f>SUM(D71:D73)</f>
        <v>573297</v>
      </c>
      <c r="E74" s="18">
        <f>SUM(E71:E72)</f>
        <v>0</v>
      </c>
      <c r="F74" s="17">
        <f>SUM(F71:F73)</f>
        <v>1540638</v>
      </c>
      <c r="G74" s="18">
        <f t="shared" ref="G74:L74" si="4">SUM(G71:G73)</f>
        <v>0</v>
      </c>
      <c r="H74" s="17">
        <f t="shared" si="4"/>
        <v>1574137</v>
      </c>
      <c r="I74" s="18">
        <f t="shared" si="4"/>
        <v>0</v>
      </c>
      <c r="J74" s="17">
        <f t="shared" si="4"/>
        <v>1622475</v>
      </c>
      <c r="K74" s="18">
        <f t="shared" si="4"/>
        <v>0</v>
      </c>
      <c r="L74" s="17">
        <f t="shared" si="4"/>
        <v>1622475</v>
      </c>
    </row>
    <row r="75" spans="1:12" ht="25.5">
      <c r="A75" s="1" t="s">
        <v>11</v>
      </c>
      <c r="B75" s="12" t="s">
        <v>41</v>
      </c>
      <c r="C75" s="43" t="s">
        <v>84</v>
      </c>
      <c r="D75" s="17">
        <f>D74+D67+D62+D55+D52+D48+D46+D44+D69</f>
        <v>3133567</v>
      </c>
      <c r="E75" s="18">
        <f>E74+E67+E62+E55+E52+E48+E46+E44+E69+E59</f>
        <v>0</v>
      </c>
      <c r="F75" s="17">
        <f>F74+F67+F62+F55+F52+F48+F46+F44+F69</f>
        <v>6844800</v>
      </c>
      <c r="G75" s="18">
        <f>G74+G67+G62+G55+G52+G48+G46+G44+G69+G59</f>
        <v>0</v>
      </c>
      <c r="H75" s="17">
        <f>H74+H67+H62+H55+H52+H48+H46+H44+H69</f>
        <v>7083777</v>
      </c>
      <c r="I75" s="18">
        <f>I74+I67+I62+I55+I52+I48+I46+I44+I69+I59</f>
        <v>0</v>
      </c>
      <c r="J75" s="17">
        <f>J74+J67+J62+J55+J52+J48+J46+J44+J69</f>
        <v>6350906</v>
      </c>
      <c r="K75" s="18">
        <f>K74+K67+K62+K55+K52+K48+K46+K44+K69</f>
        <v>0</v>
      </c>
      <c r="L75" s="17">
        <f>L74+L67+L62+L55+L52+L48+L46+L44+L69</f>
        <v>6350906</v>
      </c>
    </row>
    <row r="76" spans="1:12">
      <c r="A76" s="1" t="s">
        <v>11</v>
      </c>
      <c r="C76" s="13" t="s">
        <v>85</v>
      </c>
      <c r="D76" s="14"/>
      <c r="E76" s="15"/>
      <c r="F76" s="14"/>
      <c r="G76" s="15"/>
      <c r="H76" s="14"/>
      <c r="I76" s="15"/>
      <c r="J76" s="14"/>
      <c r="K76" s="15"/>
      <c r="L76" s="14"/>
    </row>
    <row r="77" spans="1:12">
      <c r="C77" s="13" t="s">
        <v>86</v>
      </c>
      <c r="D77" s="17">
        <f>D75+D31+D10</f>
        <v>6157592</v>
      </c>
      <c r="E77" s="18" t="s">
        <v>16</v>
      </c>
      <c r="F77" s="17">
        <f>F75+F31+F10</f>
        <v>14622873</v>
      </c>
      <c r="G77" s="17" t="s">
        <v>16</v>
      </c>
      <c r="H77" s="17">
        <f>H75+H31+H10</f>
        <v>14992539</v>
      </c>
      <c r="I77" s="36" t="s">
        <v>16</v>
      </c>
      <c r="J77" s="17">
        <f>J75+J31+J10</f>
        <v>13150156</v>
      </c>
      <c r="K77" s="18">
        <f>K75+K31+K10</f>
        <v>0</v>
      </c>
      <c r="L77" s="17">
        <f>L75+L31+L10</f>
        <v>13150156</v>
      </c>
    </row>
    <row r="78" spans="1:12">
      <c r="C78" s="13"/>
      <c r="D78" s="19"/>
      <c r="E78" s="20"/>
      <c r="F78" s="19"/>
      <c r="G78" s="19"/>
      <c r="H78" s="19"/>
      <c r="I78" s="19"/>
      <c r="J78" s="19"/>
      <c r="K78" s="19"/>
      <c r="L78" s="19"/>
    </row>
    <row r="79" spans="1:12">
      <c r="B79" s="12" t="s">
        <v>87</v>
      </c>
      <c r="C79" s="13" t="s">
        <v>88</v>
      </c>
      <c r="D79" s="14"/>
      <c r="E79" s="14"/>
      <c r="F79" s="14"/>
      <c r="G79" s="14"/>
      <c r="H79" s="14"/>
      <c r="I79" s="14"/>
      <c r="J79" s="14"/>
      <c r="K79" s="14"/>
      <c r="L79" s="14"/>
    </row>
    <row r="80" spans="1:12">
      <c r="B80" s="12">
        <v>6003</v>
      </c>
      <c r="C80" s="16" t="s">
        <v>89</v>
      </c>
      <c r="D80" s="15">
        <v>0</v>
      </c>
      <c r="E80" s="14">
        <v>452974</v>
      </c>
      <c r="F80" s="15">
        <v>0</v>
      </c>
      <c r="G80" s="14">
        <v>623086</v>
      </c>
      <c r="H80" s="15">
        <v>0</v>
      </c>
      <c r="I80" s="14">
        <v>623086</v>
      </c>
      <c r="J80" s="15">
        <v>0</v>
      </c>
      <c r="K80" s="14">
        <v>660650</v>
      </c>
      <c r="L80" s="14">
        <v>660650</v>
      </c>
    </row>
    <row r="81" spans="1:12" ht="25.5">
      <c r="A81" s="8"/>
      <c r="B81" s="28">
        <v>6004</v>
      </c>
      <c r="C81" s="23" t="s">
        <v>90</v>
      </c>
      <c r="D81" s="20">
        <v>0</v>
      </c>
      <c r="E81" s="19">
        <v>33587</v>
      </c>
      <c r="F81" s="20">
        <v>0</v>
      </c>
      <c r="G81" s="19">
        <v>104536</v>
      </c>
      <c r="H81" s="20">
        <v>0</v>
      </c>
      <c r="I81" s="19">
        <v>104536</v>
      </c>
      <c r="J81" s="20">
        <v>0</v>
      </c>
      <c r="K81" s="19">
        <v>107267</v>
      </c>
      <c r="L81" s="19">
        <v>107267</v>
      </c>
    </row>
    <row r="82" spans="1:12">
      <c r="A82" s="29" t="s">
        <v>11</v>
      </c>
      <c r="B82" s="30" t="s">
        <v>87</v>
      </c>
      <c r="C82" s="31" t="s">
        <v>88</v>
      </c>
      <c r="D82" s="44" t="s">
        <v>16</v>
      </c>
      <c r="E82" s="32">
        <f>SUM(E80:E81)</f>
        <v>486561</v>
      </c>
      <c r="F82" s="44" t="s">
        <v>16</v>
      </c>
      <c r="G82" s="32">
        <f>SUM(G80:G81)</f>
        <v>727622</v>
      </c>
      <c r="H82" s="44" t="s">
        <v>16</v>
      </c>
      <c r="I82" s="32">
        <f>SUM(I80:I81)</f>
        <v>727622</v>
      </c>
      <c r="J82" s="33">
        <f>SUM(J80:J81)</f>
        <v>0</v>
      </c>
      <c r="K82" s="32">
        <f>SUM(K80:K81)</f>
        <v>767917</v>
      </c>
      <c r="L82" s="32">
        <f>SUM(L80:L81)</f>
        <v>767917</v>
      </c>
    </row>
    <row r="83" spans="1:12" ht="3.75" customHeight="1">
      <c r="A83" s="8"/>
      <c r="B83" s="9"/>
      <c r="C83" s="23"/>
      <c r="D83" s="26"/>
      <c r="E83" s="19"/>
      <c r="F83" s="19"/>
      <c r="G83" s="19"/>
      <c r="H83" s="19"/>
      <c r="I83" s="19"/>
      <c r="J83" s="19"/>
      <c r="K83" s="19"/>
      <c r="L83" s="19"/>
    </row>
    <row r="84" spans="1:12">
      <c r="B84" s="12" t="s">
        <v>91</v>
      </c>
      <c r="C84" s="13" t="s">
        <v>92</v>
      </c>
      <c r="D84" s="21"/>
      <c r="E84" s="14"/>
      <c r="F84" s="14"/>
      <c r="G84" s="14"/>
      <c r="H84" s="14"/>
      <c r="I84" s="14"/>
      <c r="J84" s="14"/>
      <c r="K84" s="14"/>
      <c r="L84" s="14"/>
    </row>
    <row r="85" spans="1:12">
      <c r="B85" s="45">
        <v>6202</v>
      </c>
      <c r="C85" s="46" t="s">
        <v>93</v>
      </c>
      <c r="D85" s="21">
        <v>80000</v>
      </c>
      <c r="E85" s="15">
        <v>0</v>
      </c>
      <c r="F85" s="21">
        <v>50000</v>
      </c>
      <c r="G85" s="15">
        <v>0</v>
      </c>
      <c r="H85" s="21">
        <v>50000</v>
      </c>
      <c r="I85" s="15">
        <v>0</v>
      </c>
      <c r="J85" s="21">
        <v>100000</v>
      </c>
      <c r="K85" s="15">
        <v>0</v>
      </c>
      <c r="L85" s="21">
        <v>100000</v>
      </c>
    </row>
    <row r="86" spans="1:12">
      <c r="B86" s="12">
        <v>6425</v>
      </c>
      <c r="C86" s="16" t="s">
        <v>94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</row>
    <row r="87" spans="1:12">
      <c r="B87" s="12">
        <v>6801</v>
      </c>
      <c r="C87" s="16" t="s">
        <v>95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 spans="1:12">
      <c r="B88" s="12">
        <v>7475</v>
      </c>
      <c r="C88" s="16" t="s">
        <v>96</v>
      </c>
      <c r="D88" s="21">
        <v>410000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</row>
    <row r="89" spans="1:12">
      <c r="B89" s="12">
        <v>7610</v>
      </c>
      <c r="C89" s="16" t="s">
        <v>97</v>
      </c>
      <c r="D89" s="21">
        <v>1735</v>
      </c>
      <c r="E89" s="15">
        <v>0</v>
      </c>
      <c r="F89" s="15">
        <v>0</v>
      </c>
      <c r="G89" s="14">
        <v>4000</v>
      </c>
      <c r="H89" s="15">
        <v>0</v>
      </c>
      <c r="I89" s="14">
        <v>4000</v>
      </c>
      <c r="J89" s="15">
        <v>0</v>
      </c>
      <c r="K89" s="14">
        <v>4000</v>
      </c>
      <c r="L89" s="14">
        <v>4000</v>
      </c>
    </row>
    <row r="90" spans="1:12">
      <c r="A90" s="8" t="s">
        <v>11</v>
      </c>
      <c r="B90" s="28" t="s">
        <v>91</v>
      </c>
      <c r="C90" s="43" t="s">
        <v>92</v>
      </c>
      <c r="D90" s="44">
        <f t="shared" ref="D90:I90" si="5">SUM(D85:D89)</f>
        <v>491735</v>
      </c>
      <c r="E90" s="33">
        <f t="shared" si="5"/>
        <v>0</v>
      </c>
      <c r="F90" s="44">
        <f t="shared" si="5"/>
        <v>50000</v>
      </c>
      <c r="G90" s="32">
        <f t="shared" si="5"/>
        <v>4000</v>
      </c>
      <c r="H90" s="44">
        <f t="shared" si="5"/>
        <v>50000</v>
      </c>
      <c r="I90" s="32">
        <f t="shared" si="5"/>
        <v>4000</v>
      </c>
      <c r="J90" s="32">
        <f>SUM(J85:J89)</f>
        <v>100000</v>
      </c>
      <c r="K90" s="32">
        <f>SUM(K85:K89)</f>
        <v>4000</v>
      </c>
      <c r="L90" s="32">
        <f>SUM(L85:L89)</f>
        <v>104000</v>
      </c>
    </row>
    <row r="91" spans="1:12">
      <c r="B91" s="12"/>
      <c r="C91" s="13"/>
      <c r="D91" s="36"/>
      <c r="E91" s="17"/>
      <c r="F91" s="17"/>
      <c r="G91" s="17"/>
      <c r="H91" s="17"/>
      <c r="I91" s="17"/>
      <c r="J91" s="17"/>
      <c r="K91" s="17"/>
      <c r="L91" s="17"/>
    </row>
    <row r="92" spans="1:12">
      <c r="A92" s="1" t="s">
        <v>11</v>
      </c>
      <c r="C92" s="13" t="s">
        <v>98</v>
      </c>
      <c r="D92" s="17">
        <f t="shared" ref="D92:L92" si="6">D90+D82+D77</f>
        <v>6649327</v>
      </c>
      <c r="E92" s="17">
        <f t="shared" si="6"/>
        <v>486561</v>
      </c>
      <c r="F92" s="17">
        <f t="shared" si="6"/>
        <v>14672873</v>
      </c>
      <c r="G92" s="17">
        <f t="shared" si="6"/>
        <v>731622</v>
      </c>
      <c r="H92" s="17">
        <f t="shared" si="6"/>
        <v>15042539</v>
      </c>
      <c r="I92" s="17">
        <f t="shared" si="6"/>
        <v>731622</v>
      </c>
      <c r="J92" s="17">
        <f t="shared" si="6"/>
        <v>13250156</v>
      </c>
      <c r="K92" s="17">
        <f t="shared" si="6"/>
        <v>771917</v>
      </c>
      <c r="L92" s="17">
        <f t="shared" si="6"/>
        <v>14022073</v>
      </c>
    </row>
    <row r="93" spans="1:12" ht="25.5">
      <c r="A93" s="8" t="s">
        <v>11</v>
      </c>
      <c r="B93" s="9"/>
      <c r="C93" s="43" t="s">
        <v>99</v>
      </c>
      <c r="D93" s="32">
        <v>7483777</v>
      </c>
      <c r="E93" s="32">
        <v>24817637</v>
      </c>
      <c r="F93" s="32">
        <v>10420570</v>
      </c>
      <c r="G93" s="32">
        <v>25279641</v>
      </c>
      <c r="H93" s="32">
        <v>10662661</v>
      </c>
      <c r="I93" s="32">
        <v>25281056</v>
      </c>
      <c r="J93" s="32">
        <v>12250877</v>
      </c>
      <c r="K93" s="32">
        <v>27582223</v>
      </c>
      <c r="L93" s="32">
        <v>39833100</v>
      </c>
    </row>
    <row r="94" spans="1:12" ht="26.25" thickBot="1">
      <c r="A94" s="2" t="s">
        <v>11</v>
      </c>
      <c r="B94" s="47" t="s">
        <v>100</v>
      </c>
      <c r="C94" s="48" t="s">
        <v>101</v>
      </c>
      <c r="D94" s="49">
        <f t="shared" ref="D94:L94" si="7">D93+D92</f>
        <v>14133104</v>
      </c>
      <c r="E94" s="49">
        <f t="shared" si="7"/>
        <v>25304198</v>
      </c>
      <c r="F94" s="49">
        <f t="shared" si="7"/>
        <v>25093443</v>
      </c>
      <c r="G94" s="49">
        <f t="shared" si="7"/>
        <v>26011263</v>
      </c>
      <c r="H94" s="49">
        <f t="shared" si="7"/>
        <v>25705200</v>
      </c>
      <c r="I94" s="49">
        <f t="shared" si="7"/>
        <v>26012678</v>
      </c>
      <c r="J94" s="49">
        <f t="shared" si="7"/>
        <v>25501033</v>
      </c>
      <c r="K94" s="49">
        <f t="shared" si="7"/>
        <v>28354140</v>
      </c>
      <c r="L94" s="49">
        <f t="shared" si="7"/>
        <v>53855173</v>
      </c>
    </row>
    <row r="95" spans="1:12" ht="13.5" thickTop="1"/>
  </sheetData>
  <mergeCells count="9">
    <mergeCell ref="D5:E5"/>
    <mergeCell ref="F5:G5"/>
    <mergeCell ref="H5:I5"/>
    <mergeCell ref="J5:L5"/>
    <mergeCell ref="A2:L2"/>
    <mergeCell ref="D4:E4"/>
    <mergeCell ref="F4:G4"/>
    <mergeCell ref="H4:I4"/>
    <mergeCell ref="J4:L4"/>
  </mergeCells>
  <printOptions horizontalCentered="1"/>
  <pageMargins left="1.1811023622047245" right="0.74803149606299213" top="0.74803149606299213" bottom="0.94488188976377963" header="0.51181102362204722" footer="0.51181102362204722"/>
  <pageSetup paperSize="9" scale="87" firstPageNumber="10" orientation="landscape" useFirstPageNumber="1" errors="blank" r:id="rId1"/>
  <headerFooter alignWithMargins="0">
    <oddFooter>&amp;C&amp;"Times New Roman,Bold"&amp;P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Disbursement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Siyon</dc:creator>
  <cp:lastModifiedBy>user</cp:lastModifiedBy>
  <cp:lastPrinted>2013-04-29T07:43:06Z</cp:lastPrinted>
  <dcterms:created xsi:type="dcterms:W3CDTF">2013-04-29T07:07:43Z</dcterms:created>
  <dcterms:modified xsi:type="dcterms:W3CDTF">2013-04-29T07:43:28Z</dcterms:modified>
</cp:coreProperties>
</file>