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state="hidden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G149" i="1"/>
  <c r="G150" s="1"/>
  <c r="F149"/>
  <c r="F150" s="1"/>
  <c r="E149"/>
  <c r="E150" s="1"/>
  <c r="D149"/>
  <c r="D150" s="1"/>
  <c r="G145"/>
  <c r="F145"/>
  <c r="E145"/>
  <c r="D145"/>
  <c r="G135"/>
  <c r="F135"/>
  <c r="E135"/>
  <c r="D135"/>
  <c r="G127"/>
  <c r="F127"/>
  <c r="E127"/>
  <c r="D127"/>
  <c r="G118"/>
  <c r="F118"/>
  <c r="E118"/>
  <c r="D118"/>
  <c r="G111"/>
  <c r="F111"/>
  <c r="E111"/>
  <c r="D111"/>
  <c r="G105"/>
  <c r="G106" s="1"/>
  <c r="F105"/>
  <c r="F106" s="1"/>
  <c r="E105"/>
  <c r="E106" s="1"/>
  <c r="D105"/>
  <c r="D106" s="1"/>
  <c r="G99"/>
  <c r="F99"/>
  <c r="E99"/>
  <c r="D99"/>
  <c r="G90"/>
  <c r="F90"/>
  <c r="E90"/>
  <c r="D90"/>
  <c r="G83"/>
  <c r="G84" s="1"/>
  <c r="G85" s="1"/>
  <c r="F83"/>
  <c r="F84" s="1"/>
  <c r="F85" s="1"/>
  <c r="E83"/>
  <c r="E84" s="1"/>
  <c r="E85" s="1"/>
  <c r="D83"/>
  <c r="D84" s="1"/>
  <c r="D85" s="1"/>
  <c r="G64"/>
  <c r="F64"/>
  <c r="E64"/>
  <c r="D64"/>
  <c r="G52"/>
  <c r="F52"/>
  <c r="E52"/>
  <c r="D52"/>
  <c r="G39"/>
  <c r="F39"/>
  <c r="E39"/>
  <c r="D39"/>
  <c r="G32"/>
  <c r="G33" s="1"/>
  <c r="F32"/>
  <c r="F33" s="1"/>
  <c r="E32"/>
  <c r="E33" s="1"/>
  <c r="D32"/>
  <c r="D33" s="1"/>
  <c r="G22"/>
  <c r="F22"/>
  <c r="E22"/>
  <c r="D22"/>
  <c r="G16"/>
  <c r="F16"/>
  <c r="E16"/>
  <c r="D16"/>
  <c r="G86" l="1"/>
  <c r="G91" s="1"/>
  <c r="G107" s="1"/>
  <c r="G152" s="1"/>
  <c r="G157" s="1"/>
  <c r="F86"/>
  <c r="F91" s="1"/>
  <c r="F107" s="1"/>
  <c r="F152" s="1"/>
  <c r="F157" s="1"/>
  <c r="E86"/>
  <c r="E91" s="1"/>
  <c r="E107" s="1"/>
  <c r="E152" s="1"/>
  <c r="E157" s="1"/>
  <c r="D86"/>
  <c r="D91" s="1"/>
  <c r="D107" s="1"/>
  <c r="D152" s="1"/>
  <c r="D157" s="1"/>
</calcChain>
</file>

<file path=xl/sharedStrings.xml><?xml version="1.0" encoding="utf-8"?>
<sst xmlns="http://schemas.openxmlformats.org/spreadsheetml/2006/main" count="232" uniqueCount="158">
  <si>
    <t>GENERAL ABSTRACT OF RECEIPTS FOR THE YEAR 2013-14</t>
  </si>
  <si>
    <t xml:space="preserve"> (In Thousands of Rupees)</t>
  </si>
  <si>
    <t>Budget</t>
  </si>
  <si>
    <t>Revised</t>
  </si>
  <si>
    <t>Sectional and Major Head</t>
  </si>
  <si>
    <t>Actuals</t>
  </si>
  <si>
    <t>Estimate</t>
  </si>
  <si>
    <t>Classification of Government Transactions</t>
  </si>
  <si>
    <t xml:space="preserve">  2011-12</t>
  </si>
  <si>
    <t xml:space="preserve">  2012-13</t>
  </si>
  <si>
    <t xml:space="preserve">  2013-14</t>
  </si>
  <si>
    <t>C O N S O L I D A T E D    F U N D</t>
  </si>
  <si>
    <t>REVENUE  RECEIPTS</t>
  </si>
  <si>
    <t>(A)</t>
  </si>
  <si>
    <t>TAX REVENUE</t>
  </si>
  <si>
    <t>(a)</t>
  </si>
  <si>
    <t>Taxes on Income and Expenditure</t>
  </si>
  <si>
    <t>Corporation Tax</t>
  </si>
  <si>
    <t>0021</t>
  </si>
  <si>
    <t>Taxes on Income other than 
Corporation Tax</t>
  </si>
  <si>
    <t>Other Taxes on Income and Expenditure</t>
  </si>
  <si>
    <t>Total</t>
  </si>
  <si>
    <t>(b)</t>
  </si>
  <si>
    <t>Taxes on Property and Capital 
Transactions</t>
  </si>
  <si>
    <t>Land Revenue</t>
  </si>
  <si>
    <t>0030</t>
  </si>
  <si>
    <t>Stamps and Registration</t>
  </si>
  <si>
    <t>Taxes on Wealth</t>
  </si>
  <si>
    <t>(c)</t>
  </si>
  <si>
    <t>Taxes on Commodities and Services</t>
  </si>
  <si>
    <t>Customs</t>
  </si>
  <si>
    <t>Union Excise Duties</t>
  </si>
  <si>
    <t>0039</t>
  </si>
  <si>
    <t>State Excise</t>
  </si>
  <si>
    <t>0040</t>
  </si>
  <si>
    <t>Taxes on Sales,  Trade etc.</t>
  </si>
  <si>
    <t>0041</t>
  </si>
  <si>
    <t>Taxes on Vehicles</t>
  </si>
  <si>
    <t>Service Tax</t>
  </si>
  <si>
    <t>0045</t>
  </si>
  <si>
    <t>Other Taxes and Duties on Commodities and Services</t>
  </si>
  <si>
    <t>(B)</t>
  </si>
  <si>
    <t>NON-TAX REVENUE</t>
  </si>
  <si>
    <t>Interest Receipts</t>
  </si>
  <si>
    <t>0049</t>
  </si>
  <si>
    <t>0050</t>
  </si>
  <si>
    <t>Dividends and Profits</t>
  </si>
  <si>
    <t>Other Non Tax Revenue</t>
  </si>
  <si>
    <t>(i)</t>
  </si>
  <si>
    <t>General Services</t>
  </si>
  <si>
    <t>0051</t>
  </si>
  <si>
    <t>Public Service Commission</t>
  </si>
  <si>
    <t>0055</t>
  </si>
  <si>
    <t>Police</t>
  </si>
  <si>
    <t>0056</t>
  </si>
  <si>
    <t>Jails</t>
  </si>
  <si>
    <t>0058</t>
  </si>
  <si>
    <t>Stationery and Printing</t>
  </si>
  <si>
    <t>0059</t>
  </si>
  <si>
    <t>Public Works</t>
  </si>
  <si>
    <t>Other Administrative Services</t>
  </si>
  <si>
    <t>0071</t>
  </si>
  <si>
    <t>Contributions and Recoveries towards</t>
  </si>
  <si>
    <t>Pension and Other Retirement Benefits</t>
  </si>
  <si>
    <t>0075</t>
  </si>
  <si>
    <t>Misc. General Services</t>
  </si>
  <si>
    <t>(ii)</t>
  </si>
  <si>
    <t>Social Services</t>
  </si>
  <si>
    <t>Education, Sports, Art and Culture</t>
  </si>
  <si>
    <t>Medical and Public Health</t>
  </si>
  <si>
    <t>Water Supply and Sanitation</t>
  </si>
  <si>
    <t>Housing</t>
  </si>
  <si>
    <t>Urban Development</t>
  </si>
  <si>
    <t>Information and Publicity</t>
  </si>
  <si>
    <t>Labours and Employment</t>
  </si>
  <si>
    <t>Social Security and Welfare</t>
  </si>
  <si>
    <t>Other Social Services</t>
  </si>
  <si>
    <t>(iii)</t>
  </si>
  <si>
    <t>Economic Services</t>
  </si>
  <si>
    <t>Crop Husbandry</t>
  </si>
  <si>
    <t>Animal Husbandry</t>
  </si>
  <si>
    <t>Fisheries</t>
  </si>
  <si>
    <t>Forestry and Wild Life</t>
  </si>
  <si>
    <t>Plantation</t>
  </si>
  <si>
    <t>Food Storage and Warehousing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</si>
  <si>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</si>
  <si>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</si>
  <si>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</si>
  <si>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</si>
  <si>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</si>
  <si>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</si>
  <si>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Non-Ferrous, Mining and Metallurgical Industries</t>
  </si>
  <si>
    <t>Road Transport</t>
  </si>
  <si>
    <t>Tourism</t>
  </si>
  <si>
    <t>Other General Economic Services</t>
  </si>
  <si>
    <t>Other Non-Tax Revenue</t>
  </si>
  <si>
    <t>TOTAL REVENUE (A + B)</t>
  </si>
  <si>
    <t>(C)</t>
  </si>
  <si>
    <t>GRANTS-IN-AID AND CONTRIBUTIONS</t>
  </si>
  <si>
    <t>Grants -in- aid from Central Government</t>
  </si>
  <si>
    <t>REVENUE RECEIPTS</t>
  </si>
  <si>
    <t>(D)</t>
  </si>
  <si>
    <t>CAPITAL   RECEIPTS</t>
  </si>
  <si>
    <t>Miscellaneous Capital Receipt</t>
  </si>
  <si>
    <t>(E)</t>
  </si>
  <si>
    <t>PUBLIC DEBT</t>
  </si>
  <si>
    <t>Internal Debt of the State Government</t>
  </si>
  <si>
    <t>Loans and Advances from the Central Government</t>
  </si>
  <si>
    <t>(F)</t>
  </si>
  <si>
    <t>LOANS AND ADVANCES  
 (Recoveries)</t>
  </si>
  <si>
    <t>Loans for Medical and Public Health</t>
  </si>
  <si>
    <t>Loans for Cooperation (Recoveries)</t>
  </si>
  <si>
    <t>Loans to Government Servants etc.</t>
  </si>
  <si>
    <t>LOANS AND ADVANCES 
(Recoveries)</t>
  </si>
  <si>
    <t>CAPITAL RECEIPTS</t>
  </si>
  <si>
    <t>CONSOLIDATED FUND OF SIKKIM - RECEIPTS</t>
  </si>
  <si>
    <t>CONTINGENCY   FUND</t>
  </si>
  <si>
    <t>Contingency Fund</t>
  </si>
  <si>
    <t>CONTINGENCY FUND</t>
  </si>
  <si>
    <t>PUBLIC    ACCOUNT</t>
  </si>
  <si>
    <t>(I)</t>
  </si>
  <si>
    <t>SMALL SAVING, PROVIDENT FUNDS 
ETC.</t>
  </si>
  <si>
    <t>Provident Funds</t>
  </si>
  <si>
    <t>State Provident Funds</t>
  </si>
  <si>
    <t>Insurance and Pension Funds</t>
  </si>
  <si>
    <t>(J)</t>
  </si>
  <si>
    <t>RESERVE FUNDS</t>
  </si>
  <si>
    <t xml:space="preserve"> (a)</t>
  </si>
  <si>
    <t>Reserve Fund Bearing Interest</t>
  </si>
  <si>
    <t>General and Other Reserve fund</t>
  </si>
  <si>
    <t>Reserve Funds</t>
  </si>
  <si>
    <t>Sinking Funds</t>
  </si>
  <si>
    <t>(K)</t>
  </si>
  <si>
    <t>DEPOSITS AND ADVANCES</t>
  </si>
  <si>
    <t>Deposit Bearing Interest</t>
  </si>
  <si>
    <t>Other Deposits</t>
  </si>
  <si>
    <t>Deposit Not Bearing Interest</t>
  </si>
  <si>
    <t>Civil Deposits</t>
  </si>
  <si>
    <t>(L)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</si>
  <si>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</si>
  <si>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</si>
  <si>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</si>
  <si>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</si>
  <si>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</si>
  <si>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</si>
  <si>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Accounts</t>
  </si>
  <si>
    <t>Miscellaneous Govt. Accounts</t>
  </si>
  <si>
    <t>-</t>
  </si>
  <si>
    <t>(M)</t>
  </si>
  <si>
    <t>REMITTANCES</t>
  </si>
  <si>
    <t>Cash Remittances and Adjustments Between Officers Rendering Accounts to the same Accounts Officer</t>
  </si>
  <si>
    <t>PUBLIC ACCOUNT</t>
  </si>
  <si>
    <t>TOTAL STATE RECEIPTS</t>
  </si>
  <si>
    <t>(N)</t>
  </si>
  <si>
    <t>CASH BALANCE</t>
  </si>
  <si>
    <t>Cash Balance</t>
  </si>
  <si>
    <t>OPENING BALANCE</t>
  </si>
  <si>
    <t>GRAND TOTAL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</si>
</sst>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_)"/>
    <numFmt numFmtId="165" formatCode="0;[Red]0"/>
    <numFmt numFmtId="166" formatCode="00##"/>
    <numFmt numFmtId="167" formatCode="_-* #,##0.00\ _k_r_-;\-* #,##0.00\ _k_r_-;_-* &quot;-&quot;??\ _k_r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68">
    <xf numFmtId="0" fontId="0" fillId="0" borderId="0" xfId="0"/>
    <xf numFmtId="0" fontId="4" fillId="0" borderId="0" xfId="2" applyNumberFormat="1" applyFont="1" applyFill="1" applyBorder="1" applyAlignment="1" applyProtection="1"/>
    <xf numFmtId="49" fontId="4" fillId="0" borderId="0" xfId="2" applyNumberFormat="1" applyFont="1" applyFill="1" applyBorder="1" applyAlignment="1" applyProtection="1"/>
    <xf numFmtId="0" fontId="4" fillId="0" borderId="0" xfId="2" applyNumberFormat="1" applyFont="1" applyFill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49" fontId="3" fillId="0" borderId="0" xfId="2" applyNumberFormat="1" applyFont="1" applyFill="1" applyBorder="1" applyAlignment="1" applyProtection="1">
      <alignment horizontal="right" vertical="center" wrapText="1"/>
    </xf>
    <xf numFmtId="165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49" fontId="4" fillId="0" borderId="1" xfId="2" applyNumberFormat="1" applyFont="1" applyFill="1" applyBorder="1" applyAlignment="1" applyProtection="1">
      <alignment horizontal="right" vertical="center" wrapText="1"/>
    </xf>
    <xf numFmtId="165" fontId="4" fillId="0" borderId="1" xfId="2" applyNumberFormat="1" applyFont="1" applyFill="1" applyBorder="1" applyAlignment="1" applyProtection="1">
      <alignment horizontal="right" vertical="center" wrapText="1"/>
    </xf>
    <xf numFmtId="165" fontId="4" fillId="0" borderId="0" xfId="2" applyNumberFormat="1" applyFont="1" applyFill="1" applyAlignment="1" applyProtection="1">
      <alignment horizontal="center" vertical="center" wrapText="1"/>
    </xf>
    <xf numFmtId="0" fontId="4" fillId="0" borderId="0" xfId="2" applyNumberFormat="1" applyFont="1" applyFill="1" applyAlignment="1" applyProtection="1">
      <alignment horizontal="center" vertical="center" wrapText="1"/>
    </xf>
    <xf numFmtId="165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Alignment="1" applyProtection="1">
      <alignment horizontal="left" vertical="center" wrapText="1"/>
    </xf>
    <xf numFmtId="49" fontId="4" fillId="0" borderId="0" xfId="2" applyNumberFormat="1" applyFont="1" applyFill="1" applyAlignment="1" applyProtection="1">
      <alignment horizontal="right" vertical="center" wrapText="1"/>
    </xf>
    <xf numFmtId="0" fontId="4" fillId="0" borderId="0" xfId="2" applyNumberFormat="1" applyFont="1" applyFill="1" applyBorder="1" applyAlignment="1" applyProtection="1">
      <alignment horizontal="left" vertical="center" wrapText="1"/>
    </xf>
    <xf numFmtId="165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Alignment="1" applyProtection="1">
      <alignment horizontal="left" vertical="center" wrapText="1"/>
    </xf>
    <xf numFmtId="49" fontId="3" fillId="0" borderId="0" xfId="2" applyNumberFormat="1" applyFont="1" applyFill="1" applyAlignment="1" applyProtection="1">
      <alignment horizontal="right" vertical="center" wrapText="1"/>
    </xf>
    <xf numFmtId="165" fontId="3" fillId="0" borderId="0" xfId="2" applyNumberFormat="1" applyFont="1" applyFill="1" applyAlignment="1" applyProtection="1">
      <alignment horizontal="center" vertical="center" wrapText="1"/>
    </xf>
    <xf numFmtId="0" fontId="3" fillId="0" borderId="0" xfId="2" applyNumberFormat="1" applyFont="1" applyFill="1" applyAlignment="1" applyProtection="1">
      <alignment horizontal="center" vertical="center" wrapText="1"/>
    </xf>
    <xf numFmtId="0" fontId="3" fillId="0" borderId="0" xfId="2" applyNumberFormat="1" applyFont="1" applyFill="1" applyAlignment="1" applyProtection="1">
      <alignment horizontal="right" vertical="center" wrapText="1"/>
    </xf>
    <xf numFmtId="165" fontId="4" fillId="0" borderId="0" xfId="2" applyNumberFormat="1" applyFont="1" applyFill="1" applyAlignment="1" applyProtection="1">
      <alignment horizontal="right" vertical="center" wrapText="1"/>
    </xf>
    <xf numFmtId="0" fontId="4" fillId="0" borderId="0" xfId="2" applyNumberFormat="1" applyFont="1" applyFill="1" applyAlignment="1" applyProtection="1">
      <alignment horizontal="right" vertical="center" wrapText="1"/>
    </xf>
    <xf numFmtId="166" fontId="3" fillId="0" borderId="0" xfId="2" applyNumberFormat="1" applyFont="1" applyFill="1" applyAlignment="1" applyProtection="1">
      <alignment horizontal="right" vertical="center" wrapText="1"/>
    </xf>
    <xf numFmtId="0" fontId="4" fillId="0" borderId="0" xfId="1" applyNumberFormat="1" applyFont="1" applyFill="1" applyBorder="1" applyAlignment="1" applyProtection="1"/>
    <xf numFmtId="165" fontId="4" fillId="0" borderId="2" xfId="2" applyNumberFormat="1" applyFont="1" applyFill="1" applyBorder="1" applyAlignment="1" applyProtection="1">
      <alignment horizontal="right" vertical="center" wrapText="1"/>
    </xf>
    <xf numFmtId="0" fontId="4" fillId="0" borderId="2" xfId="2" applyNumberFormat="1" applyFont="1" applyFill="1" applyBorder="1" applyAlignment="1" applyProtection="1">
      <alignment horizontal="right" vertical="center" wrapText="1"/>
    </xf>
    <xf numFmtId="165" fontId="4" fillId="0" borderId="3" xfId="2" applyNumberFormat="1" applyFont="1" applyFill="1" applyBorder="1" applyAlignment="1" applyProtection="1">
      <alignment horizontal="right" vertical="center" wrapText="1"/>
    </xf>
    <xf numFmtId="0" fontId="4" fillId="0" borderId="3" xfId="2" applyNumberFormat="1" applyFont="1" applyFill="1" applyBorder="1" applyAlignment="1" applyProtection="1">
      <alignment horizontal="right" vertical="center" wrapText="1"/>
    </xf>
    <xf numFmtId="166" fontId="3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1" applyNumberFormat="1" applyFont="1" applyFill="1" applyAlignment="1" applyProtection="1">
      <alignment horizontal="right" vertical="center" wrapText="1"/>
    </xf>
    <xf numFmtId="0" fontId="4" fillId="0" borderId="2" xfId="2" applyNumberFormat="1" applyFont="1" applyFill="1" applyBorder="1" applyAlignment="1" applyProtection="1">
      <alignment horizontal="left" vertical="center" wrapText="1"/>
    </xf>
    <xf numFmtId="0" fontId="3" fillId="0" borderId="2" xfId="2" applyNumberFormat="1" applyFont="1" applyFill="1" applyBorder="1" applyAlignment="1" applyProtection="1">
      <alignment horizontal="right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166" fontId="3" fillId="0" borderId="2" xfId="2" applyNumberFormat="1" applyFont="1" applyFill="1" applyBorder="1" applyAlignment="1" applyProtection="1">
      <alignment horizontal="right" vertical="center" wrapText="1"/>
    </xf>
    <xf numFmtId="0" fontId="4" fillId="0" borderId="0" xfId="2" applyNumberFormat="1" applyFont="1" applyFill="1" applyAlignment="1" applyProtection="1">
      <alignment vertical="center" wrapText="1"/>
    </xf>
    <xf numFmtId="165" fontId="4" fillId="0" borderId="4" xfId="2" applyNumberFormat="1" applyFont="1" applyFill="1" applyBorder="1" applyAlignment="1" applyProtection="1">
      <alignment horizontal="right" vertical="center" wrapText="1"/>
    </xf>
    <xf numFmtId="0" fontId="4" fillId="0" borderId="4" xfId="2" applyNumberFormat="1" applyFont="1" applyFill="1" applyBorder="1" applyAlignment="1" applyProtection="1">
      <alignment horizontal="right" vertical="center" wrapText="1"/>
    </xf>
    <xf numFmtId="167" fontId="4" fillId="0" borderId="0" xfId="1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0" xfId="2" quotePrefix="1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4" fillId="0" borderId="3" xfId="1" applyNumberFormat="1" applyFont="1" applyFill="1" applyBorder="1" applyAlignment="1" applyProtection="1">
      <alignment horizontal="right" vertical="center" wrapText="1"/>
    </xf>
    <xf numFmtId="167" fontId="4" fillId="0" borderId="3" xfId="1" applyNumberFormat="1" applyFont="1" applyFill="1" applyBorder="1" applyAlignment="1" applyProtection="1">
      <alignment horizontal="right" vertical="center" wrapText="1"/>
    </xf>
    <xf numFmtId="167" fontId="4" fillId="0" borderId="3" xfId="2" applyNumberFormat="1" applyFont="1" applyFill="1" applyBorder="1" applyAlignment="1" applyProtection="1">
      <alignment horizontal="right" vertical="center" wrapText="1"/>
    </xf>
    <xf numFmtId="165" fontId="4" fillId="0" borderId="0" xfId="1" applyNumberFormat="1" applyFont="1" applyFill="1" applyBorder="1" applyAlignment="1" applyProtection="1">
      <alignment horizontal="right" vertical="center" wrapText="1"/>
    </xf>
    <xf numFmtId="167" fontId="4" fillId="0" borderId="0" xfId="2" applyNumberFormat="1" applyFont="1" applyFill="1" applyAlignment="1" applyProtection="1">
      <alignment horizontal="right" vertical="center" wrapText="1"/>
    </xf>
    <xf numFmtId="1" fontId="4" fillId="0" borderId="0" xfId="2" applyNumberFormat="1" applyFont="1" applyFill="1" applyAlignment="1" applyProtection="1">
      <alignment horizontal="right" vertical="center" wrapText="1"/>
    </xf>
    <xf numFmtId="167" fontId="4" fillId="0" borderId="0" xfId="1" applyNumberFormat="1" applyFont="1" applyFill="1" applyAlignment="1" applyProtection="1">
      <alignment horizontal="right" vertical="center" wrapText="1"/>
    </xf>
    <xf numFmtId="49" fontId="4" fillId="0" borderId="0" xfId="2" applyNumberFormat="1" applyFont="1" applyFill="1" applyBorder="1" applyAlignment="1" applyProtection="1">
      <alignment horizontal="right" vertical="center" wrapText="1"/>
    </xf>
    <xf numFmtId="165" fontId="4" fillId="0" borderId="0" xfId="1" applyNumberFormat="1" applyFont="1" applyFill="1" applyAlignment="1" applyProtection="1">
      <alignment horizontal="righ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165" fontId="4" fillId="0" borderId="5" xfId="2" applyNumberFormat="1" applyFont="1" applyFill="1" applyBorder="1" applyAlignment="1" applyProtection="1">
      <alignment horizontal="right" vertical="center" wrapText="1"/>
    </xf>
    <xf numFmtId="0" fontId="4" fillId="0" borderId="5" xfId="2" applyNumberFormat="1" applyFont="1" applyFill="1" applyBorder="1" applyAlignment="1" applyProtection="1">
      <alignment horizontal="right" vertical="center" wrapText="1"/>
    </xf>
    <xf numFmtId="0" fontId="4" fillId="0" borderId="0" xfId="2" applyNumberFormat="1" applyFont="1" applyFill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right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157</xdr:row>
      <xdr:rowOff>0</xdr:rowOff>
    </xdr:from>
    <xdr:to>
      <xdr:col>6</xdr:col>
      <xdr:colOff>76200</xdr:colOff>
      <xdr:row>158</xdr:row>
      <xdr:rowOff>28575</xdr:rowOff>
    </xdr:to>
    <xdr:sp macro="" textlink="">
      <xdr:nvSpPr>
        <xdr:cNvPr id="2" name="Text Box 2589"/>
        <xdr:cNvSpPr txBox="1">
          <a:spLocks noChangeArrowheads="1"/>
        </xdr:cNvSpPr>
      </xdr:nvSpPr>
      <xdr:spPr bwMode="auto">
        <a:xfrm>
          <a:off x="5324475" y="2714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58"/>
  <sheetViews>
    <sheetView tabSelected="1" view="pageBreakPreview" zoomScale="60" zoomScaleNormal="100" workbookViewId="0">
      <selection sqref="A1:XFD1048576"/>
    </sheetView>
  </sheetViews>
  <sheetFormatPr defaultColWidth="11" defaultRowHeight="12.75"/>
  <cols>
    <col min="1" max="1" width="5.85546875" style="62" customWidth="1"/>
    <col min="2" max="2" width="7" style="16" customWidth="1"/>
    <col min="3" max="3" width="35.7109375" style="62" customWidth="1"/>
    <col min="4" max="4" width="10.42578125" style="25" customWidth="1"/>
    <col min="5" max="7" width="10.42578125" style="26" customWidth="1"/>
    <col min="8" max="8" width="3.7109375" style="1" customWidth="1"/>
    <col min="9" max="9" width="15.7109375" style="1" bestFit="1" customWidth="1"/>
    <col min="10" max="10" width="3.140625" style="1" customWidth="1"/>
    <col min="11" max="11" width="9.28515625" style="1" customWidth="1"/>
    <col min="12" max="12" width="3.28515625" style="2" customWidth="1"/>
    <col min="13" max="13" width="17.85546875" style="1" customWidth="1"/>
    <col min="14" max="14" width="6.42578125" style="1" customWidth="1"/>
    <col min="15" max="15" width="8.7109375" style="1" customWidth="1"/>
    <col min="16" max="256" width="11" style="3"/>
    <col min="257" max="257" width="5.85546875" style="3" customWidth="1"/>
    <col min="258" max="258" width="7" style="3" customWidth="1"/>
    <col min="259" max="259" width="35.7109375" style="3" customWidth="1"/>
    <col min="260" max="263" width="10.42578125" style="3" customWidth="1"/>
    <col min="264" max="264" width="3.7109375" style="3" customWidth="1"/>
    <col min="265" max="265" width="15.7109375" style="3" bestFit="1" customWidth="1"/>
    <col min="266" max="266" width="3.140625" style="3" customWidth="1"/>
    <col min="267" max="267" width="9.28515625" style="3" customWidth="1"/>
    <col min="268" max="268" width="3.28515625" style="3" customWidth="1"/>
    <col min="269" max="269" width="17.85546875" style="3" customWidth="1"/>
    <col min="270" max="270" width="6.42578125" style="3" customWidth="1"/>
    <col min="271" max="271" width="8.7109375" style="3" customWidth="1"/>
    <col min="272" max="512" width="11" style="3"/>
    <col min="513" max="513" width="5.85546875" style="3" customWidth="1"/>
    <col min="514" max="514" width="7" style="3" customWidth="1"/>
    <col min="515" max="515" width="35.7109375" style="3" customWidth="1"/>
    <col min="516" max="519" width="10.42578125" style="3" customWidth="1"/>
    <col min="520" max="520" width="3.7109375" style="3" customWidth="1"/>
    <col min="521" max="521" width="15.7109375" style="3" bestFit="1" customWidth="1"/>
    <col min="522" max="522" width="3.140625" style="3" customWidth="1"/>
    <col min="523" max="523" width="9.28515625" style="3" customWidth="1"/>
    <col min="524" max="524" width="3.28515625" style="3" customWidth="1"/>
    <col min="525" max="525" width="17.85546875" style="3" customWidth="1"/>
    <col min="526" max="526" width="6.42578125" style="3" customWidth="1"/>
    <col min="527" max="527" width="8.7109375" style="3" customWidth="1"/>
    <col min="528" max="768" width="11" style="3"/>
    <col min="769" max="769" width="5.85546875" style="3" customWidth="1"/>
    <col min="770" max="770" width="7" style="3" customWidth="1"/>
    <col min="771" max="771" width="35.7109375" style="3" customWidth="1"/>
    <col min="772" max="775" width="10.42578125" style="3" customWidth="1"/>
    <col min="776" max="776" width="3.7109375" style="3" customWidth="1"/>
    <col min="777" max="777" width="15.7109375" style="3" bestFit="1" customWidth="1"/>
    <col min="778" max="778" width="3.140625" style="3" customWidth="1"/>
    <col min="779" max="779" width="9.28515625" style="3" customWidth="1"/>
    <col min="780" max="780" width="3.28515625" style="3" customWidth="1"/>
    <col min="781" max="781" width="17.85546875" style="3" customWidth="1"/>
    <col min="782" max="782" width="6.42578125" style="3" customWidth="1"/>
    <col min="783" max="783" width="8.7109375" style="3" customWidth="1"/>
    <col min="784" max="1024" width="11" style="3"/>
    <col min="1025" max="1025" width="5.85546875" style="3" customWidth="1"/>
    <col min="1026" max="1026" width="7" style="3" customWidth="1"/>
    <col min="1027" max="1027" width="35.7109375" style="3" customWidth="1"/>
    <col min="1028" max="1031" width="10.42578125" style="3" customWidth="1"/>
    <col min="1032" max="1032" width="3.7109375" style="3" customWidth="1"/>
    <col min="1033" max="1033" width="15.7109375" style="3" bestFit="1" customWidth="1"/>
    <col min="1034" max="1034" width="3.140625" style="3" customWidth="1"/>
    <col min="1035" max="1035" width="9.28515625" style="3" customWidth="1"/>
    <col min="1036" max="1036" width="3.28515625" style="3" customWidth="1"/>
    <col min="1037" max="1037" width="17.85546875" style="3" customWidth="1"/>
    <col min="1038" max="1038" width="6.42578125" style="3" customWidth="1"/>
    <col min="1039" max="1039" width="8.7109375" style="3" customWidth="1"/>
    <col min="1040" max="1280" width="11" style="3"/>
    <col min="1281" max="1281" width="5.85546875" style="3" customWidth="1"/>
    <col min="1282" max="1282" width="7" style="3" customWidth="1"/>
    <col min="1283" max="1283" width="35.7109375" style="3" customWidth="1"/>
    <col min="1284" max="1287" width="10.42578125" style="3" customWidth="1"/>
    <col min="1288" max="1288" width="3.7109375" style="3" customWidth="1"/>
    <col min="1289" max="1289" width="15.7109375" style="3" bestFit="1" customWidth="1"/>
    <col min="1290" max="1290" width="3.140625" style="3" customWidth="1"/>
    <col min="1291" max="1291" width="9.28515625" style="3" customWidth="1"/>
    <col min="1292" max="1292" width="3.28515625" style="3" customWidth="1"/>
    <col min="1293" max="1293" width="17.85546875" style="3" customWidth="1"/>
    <col min="1294" max="1294" width="6.42578125" style="3" customWidth="1"/>
    <col min="1295" max="1295" width="8.7109375" style="3" customWidth="1"/>
    <col min="1296" max="1536" width="11" style="3"/>
    <col min="1537" max="1537" width="5.85546875" style="3" customWidth="1"/>
    <col min="1538" max="1538" width="7" style="3" customWidth="1"/>
    <col min="1539" max="1539" width="35.7109375" style="3" customWidth="1"/>
    <col min="1540" max="1543" width="10.42578125" style="3" customWidth="1"/>
    <col min="1544" max="1544" width="3.7109375" style="3" customWidth="1"/>
    <col min="1545" max="1545" width="15.7109375" style="3" bestFit="1" customWidth="1"/>
    <col min="1546" max="1546" width="3.140625" style="3" customWidth="1"/>
    <col min="1547" max="1547" width="9.28515625" style="3" customWidth="1"/>
    <col min="1548" max="1548" width="3.28515625" style="3" customWidth="1"/>
    <col min="1549" max="1549" width="17.85546875" style="3" customWidth="1"/>
    <col min="1550" max="1550" width="6.42578125" style="3" customWidth="1"/>
    <col min="1551" max="1551" width="8.7109375" style="3" customWidth="1"/>
    <col min="1552" max="1792" width="11" style="3"/>
    <col min="1793" max="1793" width="5.85546875" style="3" customWidth="1"/>
    <col min="1794" max="1794" width="7" style="3" customWidth="1"/>
    <col min="1795" max="1795" width="35.7109375" style="3" customWidth="1"/>
    <col min="1796" max="1799" width="10.42578125" style="3" customWidth="1"/>
    <col min="1800" max="1800" width="3.7109375" style="3" customWidth="1"/>
    <col min="1801" max="1801" width="15.7109375" style="3" bestFit="1" customWidth="1"/>
    <col min="1802" max="1802" width="3.140625" style="3" customWidth="1"/>
    <col min="1803" max="1803" width="9.28515625" style="3" customWidth="1"/>
    <col min="1804" max="1804" width="3.28515625" style="3" customWidth="1"/>
    <col min="1805" max="1805" width="17.85546875" style="3" customWidth="1"/>
    <col min="1806" max="1806" width="6.42578125" style="3" customWidth="1"/>
    <col min="1807" max="1807" width="8.7109375" style="3" customWidth="1"/>
    <col min="1808" max="2048" width="11" style="3"/>
    <col min="2049" max="2049" width="5.85546875" style="3" customWidth="1"/>
    <col min="2050" max="2050" width="7" style="3" customWidth="1"/>
    <col min="2051" max="2051" width="35.7109375" style="3" customWidth="1"/>
    <col min="2052" max="2055" width="10.42578125" style="3" customWidth="1"/>
    <col min="2056" max="2056" width="3.7109375" style="3" customWidth="1"/>
    <col min="2057" max="2057" width="15.7109375" style="3" bestFit="1" customWidth="1"/>
    <col min="2058" max="2058" width="3.140625" style="3" customWidth="1"/>
    <col min="2059" max="2059" width="9.28515625" style="3" customWidth="1"/>
    <col min="2060" max="2060" width="3.28515625" style="3" customWidth="1"/>
    <col min="2061" max="2061" width="17.85546875" style="3" customWidth="1"/>
    <col min="2062" max="2062" width="6.42578125" style="3" customWidth="1"/>
    <col min="2063" max="2063" width="8.7109375" style="3" customWidth="1"/>
    <col min="2064" max="2304" width="11" style="3"/>
    <col min="2305" max="2305" width="5.85546875" style="3" customWidth="1"/>
    <col min="2306" max="2306" width="7" style="3" customWidth="1"/>
    <col min="2307" max="2307" width="35.7109375" style="3" customWidth="1"/>
    <col min="2308" max="2311" width="10.42578125" style="3" customWidth="1"/>
    <col min="2312" max="2312" width="3.7109375" style="3" customWidth="1"/>
    <col min="2313" max="2313" width="15.7109375" style="3" bestFit="1" customWidth="1"/>
    <col min="2314" max="2314" width="3.140625" style="3" customWidth="1"/>
    <col min="2315" max="2315" width="9.28515625" style="3" customWidth="1"/>
    <col min="2316" max="2316" width="3.28515625" style="3" customWidth="1"/>
    <col min="2317" max="2317" width="17.85546875" style="3" customWidth="1"/>
    <col min="2318" max="2318" width="6.42578125" style="3" customWidth="1"/>
    <col min="2319" max="2319" width="8.7109375" style="3" customWidth="1"/>
    <col min="2320" max="2560" width="11" style="3"/>
    <col min="2561" max="2561" width="5.85546875" style="3" customWidth="1"/>
    <col min="2562" max="2562" width="7" style="3" customWidth="1"/>
    <col min="2563" max="2563" width="35.7109375" style="3" customWidth="1"/>
    <col min="2564" max="2567" width="10.42578125" style="3" customWidth="1"/>
    <col min="2568" max="2568" width="3.7109375" style="3" customWidth="1"/>
    <col min="2569" max="2569" width="15.7109375" style="3" bestFit="1" customWidth="1"/>
    <col min="2570" max="2570" width="3.140625" style="3" customWidth="1"/>
    <col min="2571" max="2571" width="9.28515625" style="3" customWidth="1"/>
    <col min="2572" max="2572" width="3.28515625" style="3" customWidth="1"/>
    <col min="2573" max="2573" width="17.85546875" style="3" customWidth="1"/>
    <col min="2574" max="2574" width="6.42578125" style="3" customWidth="1"/>
    <col min="2575" max="2575" width="8.7109375" style="3" customWidth="1"/>
    <col min="2576" max="2816" width="11" style="3"/>
    <col min="2817" max="2817" width="5.85546875" style="3" customWidth="1"/>
    <col min="2818" max="2818" width="7" style="3" customWidth="1"/>
    <col min="2819" max="2819" width="35.7109375" style="3" customWidth="1"/>
    <col min="2820" max="2823" width="10.42578125" style="3" customWidth="1"/>
    <col min="2824" max="2824" width="3.7109375" style="3" customWidth="1"/>
    <col min="2825" max="2825" width="15.7109375" style="3" bestFit="1" customWidth="1"/>
    <col min="2826" max="2826" width="3.140625" style="3" customWidth="1"/>
    <col min="2827" max="2827" width="9.28515625" style="3" customWidth="1"/>
    <col min="2828" max="2828" width="3.28515625" style="3" customWidth="1"/>
    <col min="2829" max="2829" width="17.85546875" style="3" customWidth="1"/>
    <col min="2830" max="2830" width="6.42578125" style="3" customWidth="1"/>
    <col min="2831" max="2831" width="8.7109375" style="3" customWidth="1"/>
    <col min="2832" max="3072" width="11" style="3"/>
    <col min="3073" max="3073" width="5.85546875" style="3" customWidth="1"/>
    <col min="3074" max="3074" width="7" style="3" customWidth="1"/>
    <col min="3075" max="3075" width="35.7109375" style="3" customWidth="1"/>
    <col min="3076" max="3079" width="10.42578125" style="3" customWidth="1"/>
    <col min="3080" max="3080" width="3.7109375" style="3" customWidth="1"/>
    <col min="3081" max="3081" width="15.7109375" style="3" bestFit="1" customWidth="1"/>
    <col min="3082" max="3082" width="3.140625" style="3" customWidth="1"/>
    <col min="3083" max="3083" width="9.28515625" style="3" customWidth="1"/>
    <col min="3084" max="3084" width="3.28515625" style="3" customWidth="1"/>
    <col min="3085" max="3085" width="17.85546875" style="3" customWidth="1"/>
    <col min="3086" max="3086" width="6.42578125" style="3" customWidth="1"/>
    <col min="3087" max="3087" width="8.7109375" style="3" customWidth="1"/>
    <col min="3088" max="3328" width="11" style="3"/>
    <col min="3329" max="3329" width="5.85546875" style="3" customWidth="1"/>
    <col min="3330" max="3330" width="7" style="3" customWidth="1"/>
    <col min="3331" max="3331" width="35.7109375" style="3" customWidth="1"/>
    <col min="3332" max="3335" width="10.42578125" style="3" customWidth="1"/>
    <col min="3336" max="3336" width="3.7109375" style="3" customWidth="1"/>
    <col min="3337" max="3337" width="15.7109375" style="3" bestFit="1" customWidth="1"/>
    <col min="3338" max="3338" width="3.140625" style="3" customWidth="1"/>
    <col min="3339" max="3339" width="9.28515625" style="3" customWidth="1"/>
    <col min="3340" max="3340" width="3.28515625" style="3" customWidth="1"/>
    <col min="3341" max="3341" width="17.85546875" style="3" customWidth="1"/>
    <col min="3342" max="3342" width="6.42578125" style="3" customWidth="1"/>
    <col min="3343" max="3343" width="8.7109375" style="3" customWidth="1"/>
    <col min="3344" max="3584" width="11" style="3"/>
    <col min="3585" max="3585" width="5.85546875" style="3" customWidth="1"/>
    <col min="3586" max="3586" width="7" style="3" customWidth="1"/>
    <col min="3587" max="3587" width="35.7109375" style="3" customWidth="1"/>
    <col min="3588" max="3591" width="10.42578125" style="3" customWidth="1"/>
    <col min="3592" max="3592" width="3.7109375" style="3" customWidth="1"/>
    <col min="3593" max="3593" width="15.7109375" style="3" bestFit="1" customWidth="1"/>
    <col min="3594" max="3594" width="3.140625" style="3" customWidth="1"/>
    <col min="3595" max="3595" width="9.28515625" style="3" customWidth="1"/>
    <col min="3596" max="3596" width="3.28515625" style="3" customWidth="1"/>
    <col min="3597" max="3597" width="17.85546875" style="3" customWidth="1"/>
    <col min="3598" max="3598" width="6.42578125" style="3" customWidth="1"/>
    <col min="3599" max="3599" width="8.7109375" style="3" customWidth="1"/>
    <col min="3600" max="3840" width="11" style="3"/>
    <col min="3841" max="3841" width="5.85546875" style="3" customWidth="1"/>
    <col min="3842" max="3842" width="7" style="3" customWidth="1"/>
    <col min="3843" max="3843" width="35.7109375" style="3" customWidth="1"/>
    <col min="3844" max="3847" width="10.42578125" style="3" customWidth="1"/>
    <col min="3848" max="3848" width="3.7109375" style="3" customWidth="1"/>
    <col min="3849" max="3849" width="15.7109375" style="3" bestFit="1" customWidth="1"/>
    <col min="3850" max="3850" width="3.140625" style="3" customWidth="1"/>
    <col min="3851" max="3851" width="9.28515625" style="3" customWidth="1"/>
    <col min="3852" max="3852" width="3.28515625" style="3" customWidth="1"/>
    <col min="3853" max="3853" width="17.85546875" style="3" customWidth="1"/>
    <col min="3854" max="3854" width="6.42578125" style="3" customWidth="1"/>
    <col min="3855" max="3855" width="8.7109375" style="3" customWidth="1"/>
    <col min="3856" max="4096" width="11" style="3"/>
    <col min="4097" max="4097" width="5.85546875" style="3" customWidth="1"/>
    <col min="4098" max="4098" width="7" style="3" customWidth="1"/>
    <col min="4099" max="4099" width="35.7109375" style="3" customWidth="1"/>
    <col min="4100" max="4103" width="10.42578125" style="3" customWidth="1"/>
    <col min="4104" max="4104" width="3.7109375" style="3" customWidth="1"/>
    <col min="4105" max="4105" width="15.7109375" style="3" bestFit="1" customWidth="1"/>
    <col min="4106" max="4106" width="3.140625" style="3" customWidth="1"/>
    <col min="4107" max="4107" width="9.28515625" style="3" customWidth="1"/>
    <col min="4108" max="4108" width="3.28515625" style="3" customWidth="1"/>
    <col min="4109" max="4109" width="17.85546875" style="3" customWidth="1"/>
    <col min="4110" max="4110" width="6.42578125" style="3" customWidth="1"/>
    <col min="4111" max="4111" width="8.7109375" style="3" customWidth="1"/>
    <col min="4112" max="4352" width="11" style="3"/>
    <col min="4353" max="4353" width="5.85546875" style="3" customWidth="1"/>
    <col min="4354" max="4354" width="7" style="3" customWidth="1"/>
    <col min="4355" max="4355" width="35.7109375" style="3" customWidth="1"/>
    <col min="4356" max="4359" width="10.42578125" style="3" customWidth="1"/>
    <col min="4360" max="4360" width="3.7109375" style="3" customWidth="1"/>
    <col min="4361" max="4361" width="15.7109375" style="3" bestFit="1" customWidth="1"/>
    <col min="4362" max="4362" width="3.140625" style="3" customWidth="1"/>
    <col min="4363" max="4363" width="9.28515625" style="3" customWidth="1"/>
    <col min="4364" max="4364" width="3.28515625" style="3" customWidth="1"/>
    <col min="4365" max="4365" width="17.85546875" style="3" customWidth="1"/>
    <col min="4366" max="4366" width="6.42578125" style="3" customWidth="1"/>
    <col min="4367" max="4367" width="8.7109375" style="3" customWidth="1"/>
    <col min="4368" max="4608" width="11" style="3"/>
    <col min="4609" max="4609" width="5.85546875" style="3" customWidth="1"/>
    <col min="4610" max="4610" width="7" style="3" customWidth="1"/>
    <col min="4611" max="4611" width="35.7109375" style="3" customWidth="1"/>
    <col min="4612" max="4615" width="10.42578125" style="3" customWidth="1"/>
    <col min="4616" max="4616" width="3.7109375" style="3" customWidth="1"/>
    <col min="4617" max="4617" width="15.7109375" style="3" bestFit="1" customWidth="1"/>
    <col min="4618" max="4618" width="3.140625" style="3" customWidth="1"/>
    <col min="4619" max="4619" width="9.28515625" style="3" customWidth="1"/>
    <col min="4620" max="4620" width="3.28515625" style="3" customWidth="1"/>
    <col min="4621" max="4621" width="17.85546875" style="3" customWidth="1"/>
    <col min="4622" max="4622" width="6.42578125" style="3" customWidth="1"/>
    <col min="4623" max="4623" width="8.7109375" style="3" customWidth="1"/>
    <col min="4624" max="4864" width="11" style="3"/>
    <col min="4865" max="4865" width="5.85546875" style="3" customWidth="1"/>
    <col min="4866" max="4866" width="7" style="3" customWidth="1"/>
    <col min="4867" max="4867" width="35.7109375" style="3" customWidth="1"/>
    <col min="4868" max="4871" width="10.42578125" style="3" customWidth="1"/>
    <col min="4872" max="4872" width="3.7109375" style="3" customWidth="1"/>
    <col min="4873" max="4873" width="15.7109375" style="3" bestFit="1" customWidth="1"/>
    <col min="4874" max="4874" width="3.140625" style="3" customWidth="1"/>
    <col min="4875" max="4875" width="9.28515625" style="3" customWidth="1"/>
    <col min="4876" max="4876" width="3.28515625" style="3" customWidth="1"/>
    <col min="4877" max="4877" width="17.85546875" style="3" customWidth="1"/>
    <col min="4878" max="4878" width="6.42578125" style="3" customWidth="1"/>
    <col min="4879" max="4879" width="8.7109375" style="3" customWidth="1"/>
    <col min="4880" max="5120" width="11" style="3"/>
    <col min="5121" max="5121" width="5.85546875" style="3" customWidth="1"/>
    <col min="5122" max="5122" width="7" style="3" customWidth="1"/>
    <col min="5123" max="5123" width="35.7109375" style="3" customWidth="1"/>
    <col min="5124" max="5127" width="10.42578125" style="3" customWidth="1"/>
    <col min="5128" max="5128" width="3.7109375" style="3" customWidth="1"/>
    <col min="5129" max="5129" width="15.7109375" style="3" bestFit="1" customWidth="1"/>
    <col min="5130" max="5130" width="3.140625" style="3" customWidth="1"/>
    <col min="5131" max="5131" width="9.28515625" style="3" customWidth="1"/>
    <col min="5132" max="5132" width="3.28515625" style="3" customWidth="1"/>
    <col min="5133" max="5133" width="17.85546875" style="3" customWidth="1"/>
    <col min="5134" max="5134" width="6.42578125" style="3" customWidth="1"/>
    <col min="5135" max="5135" width="8.7109375" style="3" customWidth="1"/>
    <col min="5136" max="5376" width="11" style="3"/>
    <col min="5377" max="5377" width="5.85546875" style="3" customWidth="1"/>
    <col min="5378" max="5378" width="7" style="3" customWidth="1"/>
    <col min="5379" max="5379" width="35.7109375" style="3" customWidth="1"/>
    <col min="5380" max="5383" width="10.42578125" style="3" customWidth="1"/>
    <col min="5384" max="5384" width="3.7109375" style="3" customWidth="1"/>
    <col min="5385" max="5385" width="15.7109375" style="3" bestFit="1" customWidth="1"/>
    <col min="5386" max="5386" width="3.140625" style="3" customWidth="1"/>
    <col min="5387" max="5387" width="9.28515625" style="3" customWidth="1"/>
    <col min="5388" max="5388" width="3.28515625" style="3" customWidth="1"/>
    <col min="5389" max="5389" width="17.85546875" style="3" customWidth="1"/>
    <col min="5390" max="5390" width="6.42578125" style="3" customWidth="1"/>
    <col min="5391" max="5391" width="8.7109375" style="3" customWidth="1"/>
    <col min="5392" max="5632" width="11" style="3"/>
    <col min="5633" max="5633" width="5.85546875" style="3" customWidth="1"/>
    <col min="5634" max="5634" width="7" style="3" customWidth="1"/>
    <col min="5635" max="5635" width="35.7109375" style="3" customWidth="1"/>
    <col min="5636" max="5639" width="10.42578125" style="3" customWidth="1"/>
    <col min="5640" max="5640" width="3.7109375" style="3" customWidth="1"/>
    <col min="5641" max="5641" width="15.7109375" style="3" bestFit="1" customWidth="1"/>
    <col min="5642" max="5642" width="3.140625" style="3" customWidth="1"/>
    <col min="5643" max="5643" width="9.28515625" style="3" customWidth="1"/>
    <col min="5644" max="5644" width="3.28515625" style="3" customWidth="1"/>
    <col min="5645" max="5645" width="17.85546875" style="3" customWidth="1"/>
    <col min="5646" max="5646" width="6.42578125" style="3" customWidth="1"/>
    <col min="5647" max="5647" width="8.7109375" style="3" customWidth="1"/>
    <col min="5648" max="5888" width="11" style="3"/>
    <col min="5889" max="5889" width="5.85546875" style="3" customWidth="1"/>
    <col min="5890" max="5890" width="7" style="3" customWidth="1"/>
    <col min="5891" max="5891" width="35.7109375" style="3" customWidth="1"/>
    <col min="5892" max="5895" width="10.42578125" style="3" customWidth="1"/>
    <col min="5896" max="5896" width="3.7109375" style="3" customWidth="1"/>
    <col min="5897" max="5897" width="15.7109375" style="3" bestFit="1" customWidth="1"/>
    <col min="5898" max="5898" width="3.140625" style="3" customWidth="1"/>
    <col min="5899" max="5899" width="9.28515625" style="3" customWidth="1"/>
    <col min="5900" max="5900" width="3.28515625" style="3" customWidth="1"/>
    <col min="5901" max="5901" width="17.85546875" style="3" customWidth="1"/>
    <col min="5902" max="5902" width="6.42578125" style="3" customWidth="1"/>
    <col min="5903" max="5903" width="8.7109375" style="3" customWidth="1"/>
    <col min="5904" max="6144" width="11" style="3"/>
    <col min="6145" max="6145" width="5.85546875" style="3" customWidth="1"/>
    <col min="6146" max="6146" width="7" style="3" customWidth="1"/>
    <col min="6147" max="6147" width="35.7109375" style="3" customWidth="1"/>
    <col min="6148" max="6151" width="10.42578125" style="3" customWidth="1"/>
    <col min="6152" max="6152" width="3.7109375" style="3" customWidth="1"/>
    <col min="6153" max="6153" width="15.7109375" style="3" bestFit="1" customWidth="1"/>
    <col min="6154" max="6154" width="3.140625" style="3" customWidth="1"/>
    <col min="6155" max="6155" width="9.28515625" style="3" customWidth="1"/>
    <col min="6156" max="6156" width="3.28515625" style="3" customWidth="1"/>
    <col min="6157" max="6157" width="17.85546875" style="3" customWidth="1"/>
    <col min="6158" max="6158" width="6.42578125" style="3" customWidth="1"/>
    <col min="6159" max="6159" width="8.7109375" style="3" customWidth="1"/>
    <col min="6160" max="6400" width="11" style="3"/>
    <col min="6401" max="6401" width="5.85546875" style="3" customWidth="1"/>
    <col min="6402" max="6402" width="7" style="3" customWidth="1"/>
    <col min="6403" max="6403" width="35.7109375" style="3" customWidth="1"/>
    <col min="6404" max="6407" width="10.42578125" style="3" customWidth="1"/>
    <col min="6408" max="6408" width="3.7109375" style="3" customWidth="1"/>
    <col min="6409" max="6409" width="15.7109375" style="3" bestFit="1" customWidth="1"/>
    <col min="6410" max="6410" width="3.140625" style="3" customWidth="1"/>
    <col min="6411" max="6411" width="9.28515625" style="3" customWidth="1"/>
    <col min="6412" max="6412" width="3.28515625" style="3" customWidth="1"/>
    <col min="6413" max="6413" width="17.85546875" style="3" customWidth="1"/>
    <col min="6414" max="6414" width="6.42578125" style="3" customWidth="1"/>
    <col min="6415" max="6415" width="8.7109375" style="3" customWidth="1"/>
    <col min="6416" max="6656" width="11" style="3"/>
    <col min="6657" max="6657" width="5.85546875" style="3" customWidth="1"/>
    <col min="6658" max="6658" width="7" style="3" customWidth="1"/>
    <col min="6659" max="6659" width="35.7109375" style="3" customWidth="1"/>
    <col min="6660" max="6663" width="10.42578125" style="3" customWidth="1"/>
    <col min="6664" max="6664" width="3.7109375" style="3" customWidth="1"/>
    <col min="6665" max="6665" width="15.7109375" style="3" bestFit="1" customWidth="1"/>
    <col min="6666" max="6666" width="3.140625" style="3" customWidth="1"/>
    <col min="6667" max="6667" width="9.28515625" style="3" customWidth="1"/>
    <col min="6668" max="6668" width="3.28515625" style="3" customWidth="1"/>
    <col min="6669" max="6669" width="17.85546875" style="3" customWidth="1"/>
    <col min="6670" max="6670" width="6.42578125" style="3" customWidth="1"/>
    <col min="6671" max="6671" width="8.7109375" style="3" customWidth="1"/>
    <col min="6672" max="6912" width="11" style="3"/>
    <col min="6913" max="6913" width="5.85546875" style="3" customWidth="1"/>
    <col min="6914" max="6914" width="7" style="3" customWidth="1"/>
    <col min="6915" max="6915" width="35.7109375" style="3" customWidth="1"/>
    <col min="6916" max="6919" width="10.42578125" style="3" customWidth="1"/>
    <col min="6920" max="6920" width="3.7109375" style="3" customWidth="1"/>
    <col min="6921" max="6921" width="15.7109375" style="3" bestFit="1" customWidth="1"/>
    <col min="6922" max="6922" width="3.140625" style="3" customWidth="1"/>
    <col min="6923" max="6923" width="9.28515625" style="3" customWidth="1"/>
    <col min="6924" max="6924" width="3.28515625" style="3" customWidth="1"/>
    <col min="6925" max="6925" width="17.85546875" style="3" customWidth="1"/>
    <col min="6926" max="6926" width="6.42578125" style="3" customWidth="1"/>
    <col min="6927" max="6927" width="8.7109375" style="3" customWidth="1"/>
    <col min="6928" max="7168" width="11" style="3"/>
    <col min="7169" max="7169" width="5.85546875" style="3" customWidth="1"/>
    <col min="7170" max="7170" width="7" style="3" customWidth="1"/>
    <col min="7171" max="7171" width="35.7109375" style="3" customWidth="1"/>
    <col min="7172" max="7175" width="10.42578125" style="3" customWidth="1"/>
    <col min="7176" max="7176" width="3.7109375" style="3" customWidth="1"/>
    <col min="7177" max="7177" width="15.7109375" style="3" bestFit="1" customWidth="1"/>
    <col min="7178" max="7178" width="3.140625" style="3" customWidth="1"/>
    <col min="7179" max="7179" width="9.28515625" style="3" customWidth="1"/>
    <col min="7180" max="7180" width="3.28515625" style="3" customWidth="1"/>
    <col min="7181" max="7181" width="17.85546875" style="3" customWidth="1"/>
    <col min="7182" max="7182" width="6.42578125" style="3" customWidth="1"/>
    <col min="7183" max="7183" width="8.7109375" style="3" customWidth="1"/>
    <col min="7184" max="7424" width="11" style="3"/>
    <col min="7425" max="7425" width="5.85546875" style="3" customWidth="1"/>
    <col min="7426" max="7426" width="7" style="3" customWidth="1"/>
    <col min="7427" max="7427" width="35.7109375" style="3" customWidth="1"/>
    <col min="7428" max="7431" width="10.42578125" style="3" customWidth="1"/>
    <col min="7432" max="7432" width="3.7109375" style="3" customWidth="1"/>
    <col min="7433" max="7433" width="15.7109375" style="3" bestFit="1" customWidth="1"/>
    <col min="7434" max="7434" width="3.140625" style="3" customWidth="1"/>
    <col min="7435" max="7435" width="9.28515625" style="3" customWidth="1"/>
    <col min="7436" max="7436" width="3.28515625" style="3" customWidth="1"/>
    <col min="7437" max="7437" width="17.85546875" style="3" customWidth="1"/>
    <col min="7438" max="7438" width="6.42578125" style="3" customWidth="1"/>
    <col min="7439" max="7439" width="8.7109375" style="3" customWidth="1"/>
    <col min="7440" max="7680" width="11" style="3"/>
    <col min="7681" max="7681" width="5.85546875" style="3" customWidth="1"/>
    <col min="7682" max="7682" width="7" style="3" customWidth="1"/>
    <col min="7683" max="7683" width="35.7109375" style="3" customWidth="1"/>
    <col min="7684" max="7687" width="10.42578125" style="3" customWidth="1"/>
    <col min="7688" max="7688" width="3.7109375" style="3" customWidth="1"/>
    <col min="7689" max="7689" width="15.7109375" style="3" bestFit="1" customWidth="1"/>
    <col min="7690" max="7690" width="3.140625" style="3" customWidth="1"/>
    <col min="7691" max="7691" width="9.28515625" style="3" customWidth="1"/>
    <col min="7692" max="7692" width="3.28515625" style="3" customWidth="1"/>
    <col min="7693" max="7693" width="17.85546875" style="3" customWidth="1"/>
    <col min="7694" max="7694" width="6.42578125" style="3" customWidth="1"/>
    <col min="7695" max="7695" width="8.7109375" style="3" customWidth="1"/>
    <col min="7696" max="7936" width="11" style="3"/>
    <col min="7937" max="7937" width="5.85546875" style="3" customWidth="1"/>
    <col min="7938" max="7938" width="7" style="3" customWidth="1"/>
    <col min="7939" max="7939" width="35.7109375" style="3" customWidth="1"/>
    <col min="7940" max="7943" width="10.42578125" style="3" customWidth="1"/>
    <col min="7944" max="7944" width="3.7109375" style="3" customWidth="1"/>
    <col min="7945" max="7945" width="15.7109375" style="3" bestFit="1" customWidth="1"/>
    <col min="7946" max="7946" width="3.140625" style="3" customWidth="1"/>
    <col min="7947" max="7947" width="9.28515625" style="3" customWidth="1"/>
    <col min="7948" max="7948" width="3.28515625" style="3" customWidth="1"/>
    <col min="7949" max="7949" width="17.85546875" style="3" customWidth="1"/>
    <col min="7950" max="7950" width="6.42578125" style="3" customWidth="1"/>
    <col min="7951" max="7951" width="8.7109375" style="3" customWidth="1"/>
    <col min="7952" max="8192" width="11" style="3"/>
    <col min="8193" max="8193" width="5.85546875" style="3" customWidth="1"/>
    <col min="8194" max="8194" width="7" style="3" customWidth="1"/>
    <col min="8195" max="8195" width="35.7109375" style="3" customWidth="1"/>
    <col min="8196" max="8199" width="10.42578125" style="3" customWidth="1"/>
    <col min="8200" max="8200" width="3.7109375" style="3" customWidth="1"/>
    <col min="8201" max="8201" width="15.7109375" style="3" bestFit="1" customWidth="1"/>
    <col min="8202" max="8202" width="3.140625" style="3" customWidth="1"/>
    <col min="8203" max="8203" width="9.28515625" style="3" customWidth="1"/>
    <col min="8204" max="8204" width="3.28515625" style="3" customWidth="1"/>
    <col min="8205" max="8205" width="17.85546875" style="3" customWidth="1"/>
    <col min="8206" max="8206" width="6.42578125" style="3" customWidth="1"/>
    <col min="8207" max="8207" width="8.7109375" style="3" customWidth="1"/>
    <col min="8208" max="8448" width="11" style="3"/>
    <col min="8449" max="8449" width="5.85546875" style="3" customWidth="1"/>
    <col min="8450" max="8450" width="7" style="3" customWidth="1"/>
    <col min="8451" max="8451" width="35.7109375" style="3" customWidth="1"/>
    <col min="8452" max="8455" width="10.42578125" style="3" customWidth="1"/>
    <col min="8456" max="8456" width="3.7109375" style="3" customWidth="1"/>
    <col min="8457" max="8457" width="15.7109375" style="3" bestFit="1" customWidth="1"/>
    <col min="8458" max="8458" width="3.140625" style="3" customWidth="1"/>
    <col min="8459" max="8459" width="9.28515625" style="3" customWidth="1"/>
    <col min="8460" max="8460" width="3.28515625" style="3" customWidth="1"/>
    <col min="8461" max="8461" width="17.85546875" style="3" customWidth="1"/>
    <col min="8462" max="8462" width="6.42578125" style="3" customWidth="1"/>
    <col min="8463" max="8463" width="8.7109375" style="3" customWidth="1"/>
    <col min="8464" max="8704" width="11" style="3"/>
    <col min="8705" max="8705" width="5.85546875" style="3" customWidth="1"/>
    <col min="8706" max="8706" width="7" style="3" customWidth="1"/>
    <col min="8707" max="8707" width="35.7109375" style="3" customWidth="1"/>
    <col min="8708" max="8711" width="10.42578125" style="3" customWidth="1"/>
    <col min="8712" max="8712" width="3.7109375" style="3" customWidth="1"/>
    <col min="8713" max="8713" width="15.7109375" style="3" bestFit="1" customWidth="1"/>
    <col min="8714" max="8714" width="3.140625" style="3" customWidth="1"/>
    <col min="8715" max="8715" width="9.28515625" style="3" customWidth="1"/>
    <col min="8716" max="8716" width="3.28515625" style="3" customWidth="1"/>
    <col min="8717" max="8717" width="17.85546875" style="3" customWidth="1"/>
    <col min="8718" max="8718" width="6.42578125" style="3" customWidth="1"/>
    <col min="8719" max="8719" width="8.7109375" style="3" customWidth="1"/>
    <col min="8720" max="8960" width="11" style="3"/>
    <col min="8961" max="8961" width="5.85546875" style="3" customWidth="1"/>
    <col min="8962" max="8962" width="7" style="3" customWidth="1"/>
    <col min="8963" max="8963" width="35.7109375" style="3" customWidth="1"/>
    <col min="8964" max="8967" width="10.42578125" style="3" customWidth="1"/>
    <col min="8968" max="8968" width="3.7109375" style="3" customWidth="1"/>
    <col min="8969" max="8969" width="15.7109375" style="3" bestFit="1" customWidth="1"/>
    <col min="8970" max="8970" width="3.140625" style="3" customWidth="1"/>
    <col min="8971" max="8971" width="9.28515625" style="3" customWidth="1"/>
    <col min="8972" max="8972" width="3.28515625" style="3" customWidth="1"/>
    <col min="8973" max="8973" width="17.85546875" style="3" customWidth="1"/>
    <col min="8974" max="8974" width="6.42578125" style="3" customWidth="1"/>
    <col min="8975" max="8975" width="8.7109375" style="3" customWidth="1"/>
    <col min="8976" max="9216" width="11" style="3"/>
    <col min="9217" max="9217" width="5.85546875" style="3" customWidth="1"/>
    <col min="9218" max="9218" width="7" style="3" customWidth="1"/>
    <col min="9219" max="9219" width="35.7109375" style="3" customWidth="1"/>
    <col min="9220" max="9223" width="10.42578125" style="3" customWidth="1"/>
    <col min="9224" max="9224" width="3.7109375" style="3" customWidth="1"/>
    <col min="9225" max="9225" width="15.7109375" style="3" bestFit="1" customWidth="1"/>
    <col min="9226" max="9226" width="3.140625" style="3" customWidth="1"/>
    <col min="9227" max="9227" width="9.28515625" style="3" customWidth="1"/>
    <col min="9228" max="9228" width="3.28515625" style="3" customWidth="1"/>
    <col min="9229" max="9229" width="17.85546875" style="3" customWidth="1"/>
    <col min="9230" max="9230" width="6.42578125" style="3" customWidth="1"/>
    <col min="9231" max="9231" width="8.7109375" style="3" customWidth="1"/>
    <col min="9232" max="9472" width="11" style="3"/>
    <col min="9473" max="9473" width="5.85546875" style="3" customWidth="1"/>
    <col min="9474" max="9474" width="7" style="3" customWidth="1"/>
    <col min="9475" max="9475" width="35.7109375" style="3" customWidth="1"/>
    <col min="9476" max="9479" width="10.42578125" style="3" customWidth="1"/>
    <col min="9480" max="9480" width="3.7109375" style="3" customWidth="1"/>
    <col min="9481" max="9481" width="15.7109375" style="3" bestFit="1" customWidth="1"/>
    <col min="9482" max="9482" width="3.140625" style="3" customWidth="1"/>
    <col min="9483" max="9483" width="9.28515625" style="3" customWidth="1"/>
    <col min="9484" max="9484" width="3.28515625" style="3" customWidth="1"/>
    <col min="9485" max="9485" width="17.85546875" style="3" customWidth="1"/>
    <col min="9486" max="9486" width="6.42578125" style="3" customWidth="1"/>
    <col min="9487" max="9487" width="8.7109375" style="3" customWidth="1"/>
    <col min="9488" max="9728" width="11" style="3"/>
    <col min="9729" max="9729" width="5.85546875" style="3" customWidth="1"/>
    <col min="9730" max="9730" width="7" style="3" customWidth="1"/>
    <col min="9731" max="9731" width="35.7109375" style="3" customWidth="1"/>
    <col min="9732" max="9735" width="10.42578125" style="3" customWidth="1"/>
    <col min="9736" max="9736" width="3.7109375" style="3" customWidth="1"/>
    <col min="9737" max="9737" width="15.7109375" style="3" bestFit="1" customWidth="1"/>
    <col min="9738" max="9738" width="3.140625" style="3" customWidth="1"/>
    <col min="9739" max="9739" width="9.28515625" style="3" customWidth="1"/>
    <col min="9740" max="9740" width="3.28515625" style="3" customWidth="1"/>
    <col min="9741" max="9741" width="17.85546875" style="3" customWidth="1"/>
    <col min="9742" max="9742" width="6.42578125" style="3" customWidth="1"/>
    <col min="9743" max="9743" width="8.7109375" style="3" customWidth="1"/>
    <col min="9744" max="9984" width="11" style="3"/>
    <col min="9985" max="9985" width="5.85546875" style="3" customWidth="1"/>
    <col min="9986" max="9986" width="7" style="3" customWidth="1"/>
    <col min="9987" max="9987" width="35.7109375" style="3" customWidth="1"/>
    <col min="9988" max="9991" width="10.42578125" style="3" customWidth="1"/>
    <col min="9992" max="9992" width="3.7109375" style="3" customWidth="1"/>
    <col min="9993" max="9993" width="15.7109375" style="3" bestFit="1" customWidth="1"/>
    <col min="9994" max="9994" width="3.140625" style="3" customWidth="1"/>
    <col min="9995" max="9995" width="9.28515625" style="3" customWidth="1"/>
    <col min="9996" max="9996" width="3.28515625" style="3" customWidth="1"/>
    <col min="9997" max="9997" width="17.85546875" style="3" customWidth="1"/>
    <col min="9998" max="9998" width="6.42578125" style="3" customWidth="1"/>
    <col min="9999" max="9999" width="8.7109375" style="3" customWidth="1"/>
    <col min="10000" max="10240" width="11" style="3"/>
    <col min="10241" max="10241" width="5.85546875" style="3" customWidth="1"/>
    <col min="10242" max="10242" width="7" style="3" customWidth="1"/>
    <col min="10243" max="10243" width="35.7109375" style="3" customWidth="1"/>
    <col min="10244" max="10247" width="10.42578125" style="3" customWidth="1"/>
    <col min="10248" max="10248" width="3.7109375" style="3" customWidth="1"/>
    <col min="10249" max="10249" width="15.7109375" style="3" bestFit="1" customWidth="1"/>
    <col min="10250" max="10250" width="3.140625" style="3" customWidth="1"/>
    <col min="10251" max="10251" width="9.28515625" style="3" customWidth="1"/>
    <col min="10252" max="10252" width="3.28515625" style="3" customWidth="1"/>
    <col min="10253" max="10253" width="17.85546875" style="3" customWidth="1"/>
    <col min="10254" max="10254" width="6.42578125" style="3" customWidth="1"/>
    <col min="10255" max="10255" width="8.7109375" style="3" customWidth="1"/>
    <col min="10256" max="10496" width="11" style="3"/>
    <col min="10497" max="10497" width="5.85546875" style="3" customWidth="1"/>
    <col min="10498" max="10498" width="7" style="3" customWidth="1"/>
    <col min="10499" max="10499" width="35.7109375" style="3" customWidth="1"/>
    <col min="10500" max="10503" width="10.42578125" style="3" customWidth="1"/>
    <col min="10504" max="10504" width="3.7109375" style="3" customWidth="1"/>
    <col min="10505" max="10505" width="15.7109375" style="3" bestFit="1" customWidth="1"/>
    <col min="10506" max="10506" width="3.140625" style="3" customWidth="1"/>
    <col min="10507" max="10507" width="9.28515625" style="3" customWidth="1"/>
    <col min="10508" max="10508" width="3.28515625" style="3" customWidth="1"/>
    <col min="10509" max="10509" width="17.85546875" style="3" customWidth="1"/>
    <col min="10510" max="10510" width="6.42578125" style="3" customWidth="1"/>
    <col min="10511" max="10511" width="8.7109375" style="3" customWidth="1"/>
    <col min="10512" max="10752" width="11" style="3"/>
    <col min="10753" max="10753" width="5.85546875" style="3" customWidth="1"/>
    <col min="10754" max="10754" width="7" style="3" customWidth="1"/>
    <col min="10755" max="10755" width="35.7109375" style="3" customWidth="1"/>
    <col min="10756" max="10759" width="10.42578125" style="3" customWidth="1"/>
    <col min="10760" max="10760" width="3.7109375" style="3" customWidth="1"/>
    <col min="10761" max="10761" width="15.7109375" style="3" bestFit="1" customWidth="1"/>
    <col min="10762" max="10762" width="3.140625" style="3" customWidth="1"/>
    <col min="10763" max="10763" width="9.28515625" style="3" customWidth="1"/>
    <col min="10764" max="10764" width="3.28515625" style="3" customWidth="1"/>
    <col min="10765" max="10765" width="17.85546875" style="3" customWidth="1"/>
    <col min="10766" max="10766" width="6.42578125" style="3" customWidth="1"/>
    <col min="10767" max="10767" width="8.7109375" style="3" customWidth="1"/>
    <col min="10768" max="11008" width="11" style="3"/>
    <col min="11009" max="11009" width="5.85546875" style="3" customWidth="1"/>
    <col min="11010" max="11010" width="7" style="3" customWidth="1"/>
    <col min="11011" max="11011" width="35.7109375" style="3" customWidth="1"/>
    <col min="11012" max="11015" width="10.42578125" style="3" customWidth="1"/>
    <col min="11016" max="11016" width="3.7109375" style="3" customWidth="1"/>
    <col min="11017" max="11017" width="15.7109375" style="3" bestFit="1" customWidth="1"/>
    <col min="11018" max="11018" width="3.140625" style="3" customWidth="1"/>
    <col min="11019" max="11019" width="9.28515625" style="3" customWidth="1"/>
    <col min="11020" max="11020" width="3.28515625" style="3" customWidth="1"/>
    <col min="11021" max="11021" width="17.85546875" style="3" customWidth="1"/>
    <col min="11022" max="11022" width="6.42578125" style="3" customWidth="1"/>
    <col min="11023" max="11023" width="8.7109375" style="3" customWidth="1"/>
    <col min="11024" max="11264" width="11" style="3"/>
    <col min="11265" max="11265" width="5.85546875" style="3" customWidth="1"/>
    <col min="11266" max="11266" width="7" style="3" customWidth="1"/>
    <col min="11267" max="11267" width="35.7109375" style="3" customWidth="1"/>
    <col min="11268" max="11271" width="10.42578125" style="3" customWidth="1"/>
    <col min="11272" max="11272" width="3.7109375" style="3" customWidth="1"/>
    <col min="11273" max="11273" width="15.7109375" style="3" bestFit="1" customWidth="1"/>
    <col min="11274" max="11274" width="3.140625" style="3" customWidth="1"/>
    <col min="11275" max="11275" width="9.28515625" style="3" customWidth="1"/>
    <col min="11276" max="11276" width="3.28515625" style="3" customWidth="1"/>
    <col min="11277" max="11277" width="17.85546875" style="3" customWidth="1"/>
    <col min="11278" max="11278" width="6.42578125" style="3" customWidth="1"/>
    <col min="11279" max="11279" width="8.7109375" style="3" customWidth="1"/>
    <col min="11280" max="11520" width="11" style="3"/>
    <col min="11521" max="11521" width="5.85546875" style="3" customWidth="1"/>
    <col min="11522" max="11522" width="7" style="3" customWidth="1"/>
    <col min="11523" max="11523" width="35.7109375" style="3" customWidth="1"/>
    <col min="11524" max="11527" width="10.42578125" style="3" customWidth="1"/>
    <col min="11528" max="11528" width="3.7109375" style="3" customWidth="1"/>
    <col min="11529" max="11529" width="15.7109375" style="3" bestFit="1" customWidth="1"/>
    <col min="11530" max="11530" width="3.140625" style="3" customWidth="1"/>
    <col min="11531" max="11531" width="9.28515625" style="3" customWidth="1"/>
    <col min="11532" max="11532" width="3.28515625" style="3" customWidth="1"/>
    <col min="11533" max="11533" width="17.85546875" style="3" customWidth="1"/>
    <col min="11534" max="11534" width="6.42578125" style="3" customWidth="1"/>
    <col min="11535" max="11535" width="8.7109375" style="3" customWidth="1"/>
    <col min="11536" max="11776" width="11" style="3"/>
    <col min="11777" max="11777" width="5.85546875" style="3" customWidth="1"/>
    <col min="11778" max="11778" width="7" style="3" customWidth="1"/>
    <col min="11779" max="11779" width="35.7109375" style="3" customWidth="1"/>
    <col min="11780" max="11783" width="10.42578125" style="3" customWidth="1"/>
    <col min="11784" max="11784" width="3.7109375" style="3" customWidth="1"/>
    <col min="11785" max="11785" width="15.7109375" style="3" bestFit="1" customWidth="1"/>
    <col min="11786" max="11786" width="3.140625" style="3" customWidth="1"/>
    <col min="11787" max="11787" width="9.28515625" style="3" customWidth="1"/>
    <col min="11788" max="11788" width="3.28515625" style="3" customWidth="1"/>
    <col min="11789" max="11789" width="17.85546875" style="3" customWidth="1"/>
    <col min="11790" max="11790" width="6.42578125" style="3" customWidth="1"/>
    <col min="11791" max="11791" width="8.7109375" style="3" customWidth="1"/>
    <col min="11792" max="12032" width="11" style="3"/>
    <col min="12033" max="12033" width="5.85546875" style="3" customWidth="1"/>
    <col min="12034" max="12034" width="7" style="3" customWidth="1"/>
    <col min="12035" max="12035" width="35.7109375" style="3" customWidth="1"/>
    <col min="12036" max="12039" width="10.42578125" style="3" customWidth="1"/>
    <col min="12040" max="12040" width="3.7109375" style="3" customWidth="1"/>
    <col min="12041" max="12041" width="15.7109375" style="3" bestFit="1" customWidth="1"/>
    <col min="12042" max="12042" width="3.140625" style="3" customWidth="1"/>
    <col min="12043" max="12043" width="9.28515625" style="3" customWidth="1"/>
    <col min="12044" max="12044" width="3.28515625" style="3" customWidth="1"/>
    <col min="12045" max="12045" width="17.85546875" style="3" customWidth="1"/>
    <col min="12046" max="12046" width="6.42578125" style="3" customWidth="1"/>
    <col min="12047" max="12047" width="8.7109375" style="3" customWidth="1"/>
    <col min="12048" max="12288" width="11" style="3"/>
    <col min="12289" max="12289" width="5.85546875" style="3" customWidth="1"/>
    <col min="12290" max="12290" width="7" style="3" customWidth="1"/>
    <col min="12291" max="12291" width="35.7109375" style="3" customWidth="1"/>
    <col min="12292" max="12295" width="10.42578125" style="3" customWidth="1"/>
    <col min="12296" max="12296" width="3.7109375" style="3" customWidth="1"/>
    <col min="12297" max="12297" width="15.7109375" style="3" bestFit="1" customWidth="1"/>
    <col min="12298" max="12298" width="3.140625" style="3" customWidth="1"/>
    <col min="12299" max="12299" width="9.28515625" style="3" customWidth="1"/>
    <col min="12300" max="12300" width="3.28515625" style="3" customWidth="1"/>
    <col min="12301" max="12301" width="17.85546875" style="3" customWidth="1"/>
    <col min="12302" max="12302" width="6.42578125" style="3" customWidth="1"/>
    <col min="12303" max="12303" width="8.7109375" style="3" customWidth="1"/>
    <col min="12304" max="12544" width="11" style="3"/>
    <col min="12545" max="12545" width="5.85546875" style="3" customWidth="1"/>
    <col min="12546" max="12546" width="7" style="3" customWidth="1"/>
    <col min="12547" max="12547" width="35.7109375" style="3" customWidth="1"/>
    <col min="12548" max="12551" width="10.42578125" style="3" customWidth="1"/>
    <col min="12552" max="12552" width="3.7109375" style="3" customWidth="1"/>
    <col min="12553" max="12553" width="15.7109375" style="3" bestFit="1" customWidth="1"/>
    <col min="12554" max="12554" width="3.140625" style="3" customWidth="1"/>
    <col min="12555" max="12555" width="9.28515625" style="3" customWidth="1"/>
    <col min="12556" max="12556" width="3.28515625" style="3" customWidth="1"/>
    <col min="12557" max="12557" width="17.85546875" style="3" customWidth="1"/>
    <col min="12558" max="12558" width="6.42578125" style="3" customWidth="1"/>
    <col min="12559" max="12559" width="8.7109375" style="3" customWidth="1"/>
    <col min="12560" max="12800" width="11" style="3"/>
    <col min="12801" max="12801" width="5.85546875" style="3" customWidth="1"/>
    <col min="12802" max="12802" width="7" style="3" customWidth="1"/>
    <col min="12803" max="12803" width="35.7109375" style="3" customWidth="1"/>
    <col min="12804" max="12807" width="10.42578125" style="3" customWidth="1"/>
    <col min="12808" max="12808" width="3.7109375" style="3" customWidth="1"/>
    <col min="12809" max="12809" width="15.7109375" style="3" bestFit="1" customWidth="1"/>
    <col min="12810" max="12810" width="3.140625" style="3" customWidth="1"/>
    <col min="12811" max="12811" width="9.28515625" style="3" customWidth="1"/>
    <col min="12812" max="12812" width="3.28515625" style="3" customWidth="1"/>
    <col min="12813" max="12813" width="17.85546875" style="3" customWidth="1"/>
    <col min="12814" max="12814" width="6.42578125" style="3" customWidth="1"/>
    <col min="12815" max="12815" width="8.7109375" style="3" customWidth="1"/>
    <col min="12816" max="13056" width="11" style="3"/>
    <col min="13057" max="13057" width="5.85546875" style="3" customWidth="1"/>
    <col min="13058" max="13058" width="7" style="3" customWidth="1"/>
    <col min="13059" max="13059" width="35.7109375" style="3" customWidth="1"/>
    <col min="13060" max="13063" width="10.42578125" style="3" customWidth="1"/>
    <col min="13064" max="13064" width="3.7109375" style="3" customWidth="1"/>
    <col min="13065" max="13065" width="15.7109375" style="3" bestFit="1" customWidth="1"/>
    <col min="13066" max="13066" width="3.140625" style="3" customWidth="1"/>
    <col min="13067" max="13067" width="9.28515625" style="3" customWidth="1"/>
    <col min="13068" max="13068" width="3.28515625" style="3" customWidth="1"/>
    <col min="13069" max="13069" width="17.85546875" style="3" customWidth="1"/>
    <col min="13070" max="13070" width="6.42578125" style="3" customWidth="1"/>
    <col min="13071" max="13071" width="8.7109375" style="3" customWidth="1"/>
    <col min="13072" max="13312" width="11" style="3"/>
    <col min="13313" max="13313" width="5.85546875" style="3" customWidth="1"/>
    <col min="13314" max="13314" width="7" style="3" customWidth="1"/>
    <col min="13315" max="13315" width="35.7109375" style="3" customWidth="1"/>
    <col min="13316" max="13319" width="10.42578125" style="3" customWidth="1"/>
    <col min="13320" max="13320" width="3.7109375" style="3" customWidth="1"/>
    <col min="13321" max="13321" width="15.7109375" style="3" bestFit="1" customWidth="1"/>
    <col min="13322" max="13322" width="3.140625" style="3" customWidth="1"/>
    <col min="13323" max="13323" width="9.28515625" style="3" customWidth="1"/>
    <col min="13324" max="13324" width="3.28515625" style="3" customWidth="1"/>
    <col min="13325" max="13325" width="17.85546875" style="3" customWidth="1"/>
    <col min="13326" max="13326" width="6.42578125" style="3" customWidth="1"/>
    <col min="13327" max="13327" width="8.7109375" style="3" customWidth="1"/>
    <col min="13328" max="13568" width="11" style="3"/>
    <col min="13569" max="13569" width="5.85546875" style="3" customWidth="1"/>
    <col min="13570" max="13570" width="7" style="3" customWidth="1"/>
    <col min="13571" max="13571" width="35.7109375" style="3" customWidth="1"/>
    <col min="13572" max="13575" width="10.42578125" style="3" customWidth="1"/>
    <col min="13576" max="13576" width="3.7109375" style="3" customWidth="1"/>
    <col min="13577" max="13577" width="15.7109375" style="3" bestFit="1" customWidth="1"/>
    <col min="13578" max="13578" width="3.140625" style="3" customWidth="1"/>
    <col min="13579" max="13579" width="9.28515625" style="3" customWidth="1"/>
    <col min="13580" max="13580" width="3.28515625" style="3" customWidth="1"/>
    <col min="13581" max="13581" width="17.85546875" style="3" customWidth="1"/>
    <col min="13582" max="13582" width="6.42578125" style="3" customWidth="1"/>
    <col min="13583" max="13583" width="8.7109375" style="3" customWidth="1"/>
    <col min="13584" max="13824" width="11" style="3"/>
    <col min="13825" max="13825" width="5.85546875" style="3" customWidth="1"/>
    <col min="13826" max="13826" width="7" style="3" customWidth="1"/>
    <col min="13827" max="13827" width="35.7109375" style="3" customWidth="1"/>
    <col min="13828" max="13831" width="10.42578125" style="3" customWidth="1"/>
    <col min="13832" max="13832" width="3.7109375" style="3" customWidth="1"/>
    <col min="13833" max="13833" width="15.7109375" style="3" bestFit="1" customWidth="1"/>
    <col min="13834" max="13834" width="3.140625" style="3" customWidth="1"/>
    <col min="13835" max="13835" width="9.28515625" style="3" customWidth="1"/>
    <col min="13836" max="13836" width="3.28515625" style="3" customWidth="1"/>
    <col min="13837" max="13837" width="17.85546875" style="3" customWidth="1"/>
    <col min="13838" max="13838" width="6.42578125" style="3" customWidth="1"/>
    <col min="13839" max="13839" width="8.7109375" style="3" customWidth="1"/>
    <col min="13840" max="14080" width="11" style="3"/>
    <col min="14081" max="14081" width="5.85546875" style="3" customWidth="1"/>
    <col min="14082" max="14082" width="7" style="3" customWidth="1"/>
    <col min="14083" max="14083" width="35.7109375" style="3" customWidth="1"/>
    <col min="14084" max="14087" width="10.42578125" style="3" customWidth="1"/>
    <col min="14088" max="14088" width="3.7109375" style="3" customWidth="1"/>
    <col min="14089" max="14089" width="15.7109375" style="3" bestFit="1" customWidth="1"/>
    <col min="14090" max="14090" width="3.140625" style="3" customWidth="1"/>
    <col min="14091" max="14091" width="9.28515625" style="3" customWidth="1"/>
    <col min="14092" max="14092" width="3.28515625" style="3" customWidth="1"/>
    <col min="14093" max="14093" width="17.85546875" style="3" customWidth="1"/>
    <col min="14094" max="14094" width="6.42578125" style="3" customWidth="1"/>
    <col min="14095" max="14095" width="8.7109375" style="3" customWidth="1"/>
    <col min="14096" max="14336" width="11" style="3"/>
    <col min="14337" max="14337" width="5.85546875" style="3" customWidth="1"/>
    <col min="14338" max="14338" width="7" style="3" customWidth="1"/>
    <col min="14339" max="14339" width="35.7109375" style="3" customWidth="1"/>
    <col min="14340" max="14343" width="10.42578125" style="3" customWidth="1"/>
    <col min="14344" max="14344" width="3.7109375" style="3" customWidth="1"/>
    <col min="14345" max="14345" width="15.7109375" style="3" bestFit="1" customWidth="1"/>
    <col min="14346" max="14346" width="3.140625" style="3" customWidth="1"/>
    <col min="14347" max="14347" width="9.28515625" style="3" customWidth="1"/>
    <col min="14348" max="14348" width="3.28515625" style="3" customWidth="1"/>
    <col min="14349" max="14349" width="17.85546875" style="3" customWidth="1"/>
    <col min="14350" max="14350" width="6.42578125" style="3" customWidth="1"/>
    <col min="14351" max="14351" width="8.7109375" style="3" customWidth="1"/>
    <col min="14352" max="14592" width="11" style="3"/>
    <col min="14593" max="14593" width="5.85546875" style="3" customWidth="1"/>
    <col min="14594" max="14594" width="7" style="3" customWidth="1"/>
    <col min="14595" max="14595" width="35.7109375" style="3" customWidth="1"/>
    <col min="14596" max="14599" width="10.42578125" style="3" customWidth="1"/>
    <col min="14600" max="14600" width="3.7109375" style="3" customWidth="1"/>
    <col min="14601" max="14601" width="15.7109375" style="3" bestFit="1" customWidth="1"/>
    <col min="14602" max="14602" width="3.140625" style="3" customWidth="1"/>
    <col min="14603" max="14603" width="9.28515625" style="3" customWidth="1"/>
    <col min="14604" max="14604" width="3.28515625" style="3" customWidth="1"/>
    <col min="14605" max="14605" width="17.85546875" style="3" customWidth="1"/>
    <col min="14606" max="14606" width="6.42578125" style="3" customWidth="1"/>
    <col min="14607" max="14607" width="8.7109375" style="3" customWidth="1"/>
    <col min="14608" max="14848" width="11" style="3"/>
    <col min="14849" max="14849" width="5.85546875" style="3" customWidth="1"/>
    <col min="14850" max="14850" width="7" style="3" customWidth="1"/>
    <col min="14851" max="14851" width="35.7109375" style="3" customWidth="1"/>
    <col min="14852" max="14855" width="10.42578125" style="3" customWidth="1"/>
    <col min="14856" max="14856" width="3.7109375" style="3" customWidth="1"/>
    <col min="14857" max="14857" width="15.7109375" style="3" bestFit="1" customWidth="1"/>
    <col min="14858" max="14858" width="3.140625" style="3" customWidth="1"/>
    <col min="14859" max="14859" width="9.28515625" style="3" customWidth="1"/>
    <col min="14860" max="14860" width="3.28515625" style="3" customWidth="1"/>
    <col min="14861" max="14861" width="17.85546875" style="3" customWidth="1"/>
    <col min="14862" max="14862" width="6.42578125" style="3" customWidth="1"/>
    <col min="14863" max="14863" width="8.7109375" style="3" customWidth="1"/>
    <col min="14864" max="15104" width="11" style="3"/>
    <col min="15105" max="15105" width="5.85546875" style="3" customWidth="1"/>
    <col min="15106" max="15106" width="7" style="3" customWidth="1"/>
    <col min="15107" max="15107" width="35.7109375" style="3" customWidth="1"/>
    <col min="15108" max="15111" width="10.42578125" style="3" customWidth="1"/>
    <col min="15112" max="15112" width="3.7109375" style="3" customWidth="1"/>
    <col min="15113" max="15113" width="15.7109375" style="3" bestFit="1" customWidth="1"/>
    <col min="15114" max="15114" width="3.140625" style="3" customWidth="1"/>
    <col min="15115" max="15115" width="9.28515625" style="3" customWidth="1"/>
    <col min="15116" max="15116" width="3.28515625" style="3" customWidth="1"/>
    <col min="15117" max="15117" width="17.85546875" style="3" customWidth="1"/>
    <col min="15118" max="15118" width="6.42578125" style="3" customWidth="1"/>
    <col min="15119" max="15119" width="8.7109375" style="3" customWidth="1"/>
    <col min="15120" max="15360" width="11" style="3"/>
    <col min="15361" max="15361" width="5.85546875" style="3" customWidth="1"/>
    <col min="15362" max="15362" width="7" style="3" customWidth="1"/>
    <col min="15363" max="15363" width="35.7109375" style="3" customWidth="1"/>
    <col min="15364" max="15367" width="10.42578125" style="3" customWidth="1"/>
    <col min="15368" max="15368" width="3.7109375" style="3" customWidth="1"/>
    <col min="15369" max="15369" width="15.7109375" style="3" bestFit="1" customWidth="1"/>
    <col min="15370" max="15370" width="3.140625" style="3" customWidth="1"/>
    <col min="15371" max="15371" width="9.28515625" style="3" customWidth="1"/>
    <col min="15372" max="15372" width="3.28515625" style="3" customWidth="1"/>
    <col min="15373" max="15373" width="17.85546875" style="3" customWidth="1"/>
    <col min="15374" max="15374" width="6.42578125" style="3" customWidth="1"/>
    <col min="15375" max="15375" width="8.7109375" style="3" customWidth="1"/>
    <col min="15376" max="15616" width="11" style="3"/>
    <col min="15617" max="15617" width="5.85546875" style="3" customWidth="1"/>
    <col min="15618" max="15618" width="7" style="3" customWidth="1"/>
    <col min="15619" max="15619" width="35.7109375" style="3" customWidth="1"/>
    <col min="15620" max="15623" width="10.42578125" style="3" customWidth="1"/>
    <col min="15624" max="15624" width="3.7109375" style="3" customWidth="1"/>
    <col min="15625" max="15625" width="15.7109375" style="3" bestFit="1" customWidth="1"/>
    <col min="15626" max="15626" width="3.140625" style="3" customWidth="1"/>
    <col min="15627" max="15627" width="9.28515625" style="3" customWidth="1"/>
    <col min="15628" max="15628" width="3.28515625" style="3" customWidth="1"/>
    <col min="15629" max="15629" width="17.85546875" style="3" customWidth="1"/>
    <col min="15630" max="15630" width="6.42578125" style="3" customWidth="1"/>
    <col min="15631" max="15631" width="8.7109375" style="3" customWidth="1"/>
    <col min="15632" max="15872" width="11" style="3"/>
    <col min="15873" max="15873" width="5.85546875" style="3" customWidth="1"/>
    <col min="15874" max="15874" width="7" style="3" customWidth="1"/>
    <col min="15875" max="15875" width="35.7109375" style="3" customWidth="1"/>
    <col min="15876" max="15879" width="10.42578125" style="3" customWidth="1"/>
    <col min="15880" max="15880" width="3.7109375" style="3" customWidth="1"/>
    <col min="15881" max="15881" width="15.7109375" style="3" bestFit="1" customWidth="1"/>
    <col min="15882" max="15882" width="3.140625" style="3" customWidth="1"/>
    <col min="15883" max="15883" width="9.28515625" style="3" customWidth="1"/>
    <col min="15884" max="15884" width="3.28515625" style="3" customWidth="1"/>
    <col min="15885" max="15885" width="17.85546875" style="3" customWidth="1"/>
    <col min="15886" max="15886" width="6.42578125" style="3" customWidth="1"/>
    <col min="15887" max="15887" width="8.7109375" style="3" customWidth="1"/>
    <col min="15888" max="16128" width="11" style="3"/>
    <col min="16129" max="16129" width="5.85546875" style="3" customWidth="1"/>
    <col min="16130" max="16130" width="7" style="3" customWidth="1"/>
    <col min="16131" max="16131" width="35.7109375" style="3" customWidth="1"/>
    <col min="16132" max="16135" width="10.42578125" style="3" customWidth="1"/>
    <col min="16136" max="16136" width="3.7109375" style="3" customWidth="1"/>
    <col min="16137" max="16137" width="15.7109375" style="3" bestFit="1" customWidth="1"/>
    <col min="16138" max="16138" width="3.140625" style="3" customWidth="1"/>
    <col min="16139" max="16139" width="9.28515625" style="3" customWidth="1"/>
    <col min="16140" max="16140" width="3.28515625" style="3" customWidth="1"/>
    <col min="16141" max="16141" width="17.85546875" style="3" customWidth="1"/>
    <col min="16142" max="16142" width="6.42578125" style="3" customWidth="1"/>
    <col min="16143" max="16143" width="8.7109375" style="3" customWidth="1"/>
    <col min="16144" max="16384" width="11" style="3"/>
  </cols>
  <sheetData>
    <row r="2" spans="1:9">
      <c r="A2" s="64" t="s">
        <v>0</v>
      </c>
      <c r="B2" s="64"/>
      <c r="C2" s="64"/>
      <c r="D2" s="64"/>
      <c r="E2" s="64"/>
      <c r="F2" s="64"/>
      <c r="G2" s="64"/>
    </row>
    <row r="3" spans="1:9">
      <c r="A3" s="4"/>
      <c r="B3" s="5"/>
      <c r="C3" s="4"/>
      <c r="D3" s="6"/>
      <c r="E3" s="7"/>
      <c r="F3" s="7"/>
      <c r="G3" s="7"/>
    </row>
    <row r="4" spans="1:9" ht="13.5" thickBot="1">
      <c r="A4" s="8"/>
      <c r="B4" s="9"/>
      <c r="C4" s="8"/>
      <c r="D4" s="10"/>
      <c r="E4" s="65" t="s">
        <v>1</v>
      </c>
      <c r="F4" s="65"/>
      <c r="G4" s="65"/>
    </row>
    <row r="5" spans="1:9" ht="13.5" thickTop="1">
      <c r="A5" s="66"/>
      <c r="B5" s="66"/>
      <c r="C5" s="66"/>
      <c r="D5" s="11"/>
      <c r="E5" s="12" t="s">
        <v>2</v>
      </c>
      <c r="F5" s="12" t="s">
        <v>3</v>
      </c>
      <c r="G5" s="12" t="s">
        <v>2</v>
      </c>
    </row>
    <row r="6" spans="1:9">
      <c r="A6" s="66" t="s">
        <v>4</v>
      </c>
      <c r="B6" s="66"/>
      <c r="C6" s="66"/>
      <c r="D6" s="11" t="s">
        <v>5</v>
      </c>
      <c r="E6" s="12" t="s">
        <v>6</v>
      </c>
      <c r="F6" s="12" t="s">
        <v>6</v>
      </c>
      <c r="G6" s="12" t="s">
        <v>6</v>
      </c>
    </row>
    <row r="7" spans="1:9" ht="13.5" thickBot="1">
      <c r="A7" s="67" t="s">
        <v>7</v>
      </c>
      <c r="B7" s="67"/>
      <c r="C7" s="67"/>
      <c r="D7" s="13" t="s">
        <v>8</v>
      </c>
      <c r="E7" s="14" t="s">
        <v>9</v>
      </c>
      <c r="F7" s="14" t="s">
        <v>9</v>
      </c>
      <c r="G7" s="14" t="s">
        <v>10</v>
      </c>
    </row>
    <row r="8" spans="1:9" ht="13.5" thickTop="1">
      <c r="A8" s="15"/>
      <c r="C8" s="17"/>
      <c r="D8" s="18"/>
      <c r="E8" s="19"/>
      <c r="F8" s="19"/>
      <c r="G8" s="19"/>
    </row>
    <row r="9" spans="1:9">
      <c r="A9" s="64" t="s">
        <v>11</v>
      </c>
      <c r="B9" s="64"/>
      <c r="C9" s="64"/>
      <c r="D9" s="64"/>
      <c r="E9" s="64"/>
      <c r="F9" s="64"/>
      <c r="G9" s="64"/>
    </row>
    <row r="10" spans="1:9">
      <c r="A10" s="20"/>
      <c r="B10" s="21"/>
      <c r="C10" s="20" t="s">
        <v>12</v>
      </c>
      <c r="D10" s="22"/>
      <c r="E10" s="23"/>
      <c r="F10" s="23"/>
      <c r="G10" s="23"/>
    </row>
    <row r="11" spans="1:9">
      <c r="A11" s="15"/>
      <c r="B11" s="24" t="s">
        <v>13</v>
      </c>
      <c r="C11" s="20" t="s">
        <v>14</v>
      </c>
    </row>
    <row r="12" spans="1:9">
      <c r="A12" s="15"/>
      <c r="B12" s="26" t="s">
        <v>15</v>
      </c>
      <c r="C12" s="15" t="s">
        <v>16</v>
      </c>
    </row>
    <row r="13" spans="1:9">
      <c r="A13" s="15"/>
      <c r="B13" s="27">
        <v>20</v>
      </c>
      <c r="C13" s="15" t="s">
        <v>17</v>
      </c>
      <c r="D13" s="18">
        <v>2407200</v>
      </c>
      <c r="E13" s="19">
        <v>2641800</v>
      </c>
      <c r="F13" s="19">
        <v>2546700</v>
      </c>
      <c r="G13" s="19">
        <v>2877900</v>
      </c>
      <c r="I13" s="28"/>
    </row>
    <row r="14" spans="1:9" ht="25.5">
      <c r="A14" s="15"/>
      <c r="B14" s="24" t="s">
        <v>18</v>
      </c>
      <c r="C14" s="15" t="s">
        <v>19</v>
      </c>
      <c r="D14" s="18">
        <v>1222590</v>
      </c>
      <c r="E14" s="19">
        <v>1429350</v>
      </c>
      <c r="F14" s="19">
        <v>1508250</v>
      </c>
      <c r="G14" s="19">
        <v>1781456</v>
      </c>
      <c r="I14" s="28"/>
    </row>
    <row r="15" spans="1:9">
      <c r="A15" s="15"/>
      <c r="B15" s="27">
        <v>28</v>
      </c>
      <c r="C15" s="15" t="s">
        <v>20</v>
      </c>
      <c r="D15" s="29">
        <v>48843</v>
      </c>
      <c r="E15" s="30">
        <v>56200</v>
      </c>
      <c r="F15" s="30">
        <v>60000</v>
      </c>
      <c r="G15" s="30">
        <v>70000</v>
      </c>
      <c r="I15" s="28"/>
    </row>
    <row r="16" spans="1:9">
      <c r="A16" s="15" t="s">
        <v>21</v>
      </c>
      <c r="B16" s="26" t="s">
        <v>15</v>
      </c>
      <c r="C16" s="15" t="s">
        <v>16</v>
      </c>
      <c r="D16" s="31">
        <f>SUM(D13:D15)</f>
        <v>3678633</v>
      </c>
      <c r="E16" s="32">
        <f>SUM(E13:E15)</f>
        <v>4127350</v>
      </c>
      <c r="F16" s="32">
        <f>SUM(F13:F15)</f>
        <v>4114950</v>
      </c>
      <c r="G16" s="32">
        <f>SUM(G13:G15)</f>
        <v>4729356</v>
      </c>
      <c r="I16" s="28"/>
    </row>
    <row r="17" spans="1:9">
      <c r="A17" s="15"/>
      <c r="B17" s="26"/>
      <c r="C17" s="15"/>
      <c r="D17" s="18"/>
      <c r="E17" s="19"/>
      <c r="F17" s="19"/>
      <c r="G17" s="19"/>
      <c r="I17" s="28"/>
    </row>
    <row r="18" spans="1:9" ht="25.5">
      <c r="A18" s="15"/>
      <c r="B18" s="26" t="s">
        <v>22</v>
      </c>
      <c r="C18" s="15" t="s">
        <v>23</v>
      </c>
      <c r="I18" s="28"/>
    </row>
    <row r="19" spans="1:9">
      <c r="A19" s="15"/>
      <c r="B19" s="27">
        <v>29</v>
      </c>
      <c r="C19" s="15" t="s">
        <v>24</v>
      </c>
      <c r="D19" s="25">
        <v>46059</v>
      </c>
      <c r="E19" s="26">
        <v>54820</v>
      </c>
      <c r="F19" s="26">
        <v>54820</v>
      </c>
      <c r="G19" s="26">
        <v>65615</v>
      </c>
      <c r="I19" s="28"/>
    </row>
    <row r="20" spans="1:9">
      <c r="A20" s="15"/>
      <c r="B20" s="24" t="s">
        <v>25</v>
      </c>
      <c r="C20" s="15" t="s">
        <v>26</v>
      </c>
      <c r="D20" s="25">
        <v>82691</v>
      </c>
      <c r="E20" s="26">
        <v>74700</v>
      </c>
      <c r="F20" s="26">
        <v>73700</v>
      </c>
      <c r="G20" s="26">
        <v>79120</v>
      </c>
      <c r="I20" s="28"/>
    </row>
    <row r="21" spans="1:9">
      <c r="A21" s="15"/>
      <c r="B21" s="33">
        <v>32</v>
      </c>
      <c r="C21" s="15" t="s">
        <v>27</v>
      </c>
      <c r="D21" s="25">
        <v>9300</v>
      </c>
      <c r="E21" s="34">
        <v>9500</v>
      </c>
      <c r="F21" s="26">
        <v>6600</v>
      </c>
      <c r="G21" s="26">
        <v>7200</v>
      </c>
      <c r="I21" s="28"/>
    </row>
    <row r="22" spans="1:9" ht="25.5">
      <c r="A22" s="15" t="s">
        <v>21</v>
      </c>
      <c r="B22" s="26" t="s">
        <v>22</v>
      </c>
      <c r="C22" s="15" t="s">
        <v>23</v>
      </c>
      <c r="D22" s="31">
        <f>SUM(D19:D21)</f>
        <v>138050</v>
      </c>
      <c r="E22" s="32">
        <f>SUM(E19:E21)</f>
        <v>139020</v>
      </c>
      <c r="F22" s="32">
        <f>SUM(F19:F21)</f>
        <v>135120</v>
      </c>
      <c r="G22" s="32">
        <f>SUM(G19:G21)</f>
        <v>151935</v>
      </c>
      <c r="I22" s="28"/>
    </row>
    <row r="23" spans="1:9">
      <c r="A23" s="15"/>
      <c r="B23" s="26"/>
      <c r="C23" s="15"/>
      <c r="D23" s="18"/>
      <c r="E23" s="19"/>
      <c r="F23" s="19"/>
      <c r="G23" s="19"/>
      <c r="I23" s="28"/>
    </row>
    <row r="24" spans="1:9">
      <c r="A24" s="15"/>
      <c r="B24" s="26" t="s">
        <v>28</v>
      </c>
      <c r="C24" s="15" t="s">
        <v>29</v>
      </c>
      <c r="I24" s="28"/>
    </row>
    <row r="25" spans="1:9">
      <c r="A25" s="15"/>
      <c r="B25" s="27">
        <v>37</v>
      </c>
      <c r="C25" s="15" t="s">
        <v>30</v>
      </c>
      <c r="D25" s="18">
        <v>1060500</v>
      </c>
      <c r="E25" s="19">
        <v>1314700</v>
      </c>
      <c r="F25" s="19">
        <v>1180700</v>
      </c>
      <c r="G25" s="19">
        <v>1343500</v>
      </c>
      <c r="I25" s="28"/>
    </row>
    <row r="26" spans="1:9">
      <c r="A26" s="15"/>
      <c r="B26" s="27">
        <v>38</v>
      </c>
      <c r="C26" s="15" t="s">
        <v>31</v>
      </c>
      <c r="D26" s="18">
        <v>686100</v>
      </c>
      <c r="E26" s="19">
        <v>900300</v>
      </c>
      <c r="F26" s="19">
        <v>800500</v>
      </c>
      <c r="G26" s="19">
        <v>945900</v>
      </c>
      <c r="I26" s="28"/>
    </row>
    <row r="27" spans="1:9">
      <c r="A27" s="15"/>
      <c r="B27" s="24" t="s">
        <v>32</v>
      </c>
      <c r="C27" s="15" t="s">
        <v>33</v>
      </c>
      <c r="D27" s="25">
        <v>962635</v>
      </c>
      <c r="E27" s="26">
        <v>950000</v>
      </c>
      <c r="F27" s="26">
        <v>950000</v>
      </c>
      <c r="G27" s="26">
        <v>1090000</v>
      </c>
      <c r="I27" s="28"/>
    </row>
    <row r="28" spans="1:9">
      <c r="A28" s="15"/>
      <c r="B28" s="24" t="s">
        <v>34</v>
      </c>
      <c r="C28" s="15" t="s">
        <v>35</v>
      </c>
      <c r="D28" s="25">
        <v>1241863</v>
      </c>
      <c r="E28" s="26">
        <v>1871400</v>
      </c>
      <c r="F28" s="26">
        <v>2040000</v>
      </c>
      <c r="G28" s="26">
        <v>2250000</v>
      </c>
      <c r="I28" s="28"/>
    </row>
    <row r="29" spans="1:9">
      <c r="A29" s="15"/>
      <c r="B29" s="24" t="s">
        <v>36</v>
      </c>
      <c r="C29" s="15" t="s">
        <v>37</v>
      </c>
      <c r="D29" s="25">
        <v>165627</v>
      </c>
      <c r="E29" s="26">
        <v>150000</v>
      </c>
      <c r="F29" s="26">
        <v>150000</v>
      </c>
      <c r="G29" s="26">
        <v>168000</v>
      </c>
      <c r="I29" s="28"/>
    </row>
    <row r="30" spans="1:9">
      <c r="A30" s="15"/>
      <c r="B30" s="27">
        <v>44</v>
      </c>
      <c r="C30" s="15" t="s">
        <v>38</v>
      </c>
      <c r="D30" s="18">
        <v>730600</v>
      </c>
      <c r="E30" s="19">
        <v>935800</v>
      </c>
      <c r="F30" s="19">
        <v>942100</v>
      </c>
      <c r="G30" s="19">
        <v>1359600</v>
      </c>
      <c r="I30" s="28"/>
    </row>
    <row r="31" spans="1:9" ht="25.5">
      <c r="A31" s="15"/>
      <c r="B31" s="24" t="s">
        <v>39</v>
      </c>
      <c r="C31" s="15" t="s">
        <v>40</v>
      </c>
      <c r="D31" s="25">
        <v>391644</v>
      </c>
      <c r="E31" s="26">
        <v>376311</v>
      </c>
      <c r="F31" s="26">
        <v>374301</v>
      </c>
      <c r="G31" s="26">
        <v>533971</v>
      </c>
      <c r="I31" s="28"/>
    </row>
    <row r="32" spans="1:9">
      <c r="A32" s="17" t="s">
        <v>21</v>
      </c>
      <c r="B32" s="19" t="s">
        <v>28</v>
      </c>
      <c r="C32" s="17" t="s">
        <v>29</v>
      </c>
      <c r="D32" s="31">
        <f>SUM(D25:D31)</f>
        <v>5238969</v>
      </c>
      <c r="E32" s="32">
        <f>SUM(E25:E31)</f>
        <v>6498511</v>
      </c>
      <c r="F32" s="32">
        <f>SUM(F25:F31)</f>
        <v>6437601</v>
      </c>
      <c r="G32" s="32">
        <f>SUM(G25:G31)</f>
        <v>7690971</v>
      </c>
      <c r="I32" s="28"/>
    </row>
    <row r="33" spans="1:9">
      <c r="A33" s="35" t="s">
        <v>21</v>
      </c>
      <c r="B33" s="36" t="s">
        <v>13</v>
      </c>
      <c r="C33" s="37" t="s">
        <v>14</v>
      </c>
      <c r="D33" s="29">
        <f>D32+D22+D16</f>
        <v>9055652</v>
      </c>
      <c r="E33" s="30">
        <f>E32+E22+E16</f>
        <v>10764881</v>
      </c>
      <c r="F33" s="30">
        <f>F32+F22+F16</f>
        <v>10687671</v>
      </c>
      <c r="G33" s="30">
        <f>G32+G22+G16</f>
        <v>12572262</v>
      </c>
      <c r="I33" s="28"/>
    </row>
    <row r="34" spans="1:9" ht="0.95" customHeight="1">
      <c r="A34" s="17"/>
      <c r="B34" s="38"/>
      <c r="C34" s="39"/>
      <c r="D34" s="18"/>
      <c r="E34" s="19"/>
      <c r="F34" s="19"/>
      <c r="G34" s="19"/>
      <c r="I34" s="28"/>
    </row>
    <row r="35" spans="1:9">
      <c r="A35" s="17"/>
      <c r="B35" s="38" t="s">
        <v>41</v>
      </c>
      <c r="C35" s="39" t="s">
        <v>42</v>
      </c>
      <c r="D35" s="18"/>
      <c r="E35" s="19"/>
      <c r="F35" s="19"/>
      <c r="G35" s="19"/>
      <c r="I35" s="28"/>
    </row>
    <row r="36" spans="1:9">
      <c r="A36" s="17"/>
      <c r="B36" s="19" t="s">
        <v>22</v>
      </c>
      <c r="C36" s="17" t="s">
        <v>43</v>
      </c>
      <c r="I36" s="28"/>
    </row>
    <row r="37" spans="1:9">
      <c r="A37" s="17"/>
      <c r="B37" s="38" t="s">
        <v>44</v>
      </c>
      <c r="C37" s="17" t="s">
        <v>43</v>
      </c>
      <c r="D37" s="18">
        <v>293935</v>
      </c>
      <c r="E37" s="19">
        <v>211500</v>
      </c>
      <c r="F37" s="19">
        <v>211500</v>
      </c>
      <c r="G37" s="19">
        <v>288500</v>
      </c>
      <c r="I37" s="28"/>
    </row>
    <row r="38" spans="1:9">
      <c r="A38" s="17"/>
      <c r="B38" s="38" t="s">
        <v>45</v>
      </c>
      <c r="C38" s="17" t="s">
        <v>46</v>
      </c>
      <c r="D38" s="18">
        <v>8</v>
      </c>
      <c r="E38" s="19">
        <v>2500</v>
      </c>
      <c r="F38" s="19">
        <v>4306</v>
      </c>
      <c r="G38" s="19">
        <v>10000</v>
      </c>
      <c r="I38" s="28"/>
    </row>
    <row r="39" spans="1:9">
      <c r="A39" s="17" t="s">
        <v>21</v>
      </c>
      <c r="B39" s="19" t="s">
        <v>22</v>
      </c>
      <c r="C39" s="17" t="s">
        <v>43</v>
      </c>
      <c r="D39" s="31">
        <f>SUM(D37:D38)</f>
        <v>293943</v>
      </c>
      <c r="E39" s="32">
        <f>SUM(E37:E38)</f>
        <v>214000</v>
      </c>
      <c r="F39" s="32">
        <f>SUM(F37:F38)</f>
        <v>215806</v>
      </c>
      <c r="G39" s="32">
        <f>SUM(G37:G38)</f>
        <v>298500</v>
      </c>
      <c r="I39" s="28"/>
    </row>
    <row r="40" spans="1:9" ht="9.9499999999999993" customHeight="1">
      <c r="A40" s="17"/>
      <c r="B40" s="19"/>
      <c r="C40" s="39"/>
      <c r="D40" s="18"/>
      <c r="E40" s="19"/>
      <c r="F40" s="19"/>
      <c r="G40" s="19"/>
      <c r="I40" s="28"/>
    </row>
    <row r="41" spans="1:9">
      <c r="A41" s="15"/>
      <c r="B41" s="26" t="s">
        <v>28</v>
      </c>
      <c r="C41" s="15" t="s">
        <v>47</v>
      </c>
      <c r="I41" s="28"/>
    </row>
    <row r="42" spans="1:9">
      <c r="A42" s="15"/>
      <c r="B42" s="26" t="s">
        <v>48</v>
      </c>
      <c r="C42" s="15" t="s">
        <v>49</v>
      </c>
      <c r="I42" s="28"/>
    </row>
    <row r="43" spans="1:9">
      <c r="A43" s="15"/>
      <c r="B43" s="24" t="s">
        <v>50</v>
      </c>
      <c r="C43" s="15" t="s">
        <v>51</v>
      </c>
      <c r="D43" s="25">
        <v>867</v>
      </c>
      <c r="E43" s="26">
        <v>900</v>
      </c>
      <c r="F43" s="26">
        <v>600</v>
      </c>
      <c r="G43" s="26">
        <v>800</v>
      </c>
      <c r="I43" s="28"/>
    </row>
    <row r="44" spans="1:9">
      <c r="A44" s="15"/>
      <c r="B44" s="24" t="s">
        <v>52</v>
      </c>
      <c r="C44" s="15" t="s">
        <v>53</v>
      </c>
      <c r="D44" s="25">
        <v>128921</v>
      </c>
      <c r="E44" s="26">
        <v>448846</v>
      </c>
      <c r="F44" s="26">
        <v>448846</v>
      </c>
      <c r="G44" s="26">
        <v>502931</v>
      </c>
      <c r="I44" s="28"/>
    </row>
    <row r="45" spans="1:9">
      <c r="A45" s="15"/>
      <c r="B45" s="24" t="s">
        <v>54</v>
      </c>
      <c r="C45" s="15" t="s">
        <v>55</v>
      </c>
      <c r="D45" s="34">
        <v>42</v>
      </c>
      <c r="E45" s="34">
        <v>300</v>
      </c>
      <c r="F45" s="34">
        <v>300</v>
      </c>
      <c r="G45" s="26">
        <v>300</v>
      </c>
      <c r="I45" s="28"/>
    </row>
    <row r="46" spans="1:9">
      <c r="A46" s="15"/>
      <c r="B46" s="24" t="s">
        <v>56</v>
      </c>
      <c r="C46" s="15" t="s">
        <v>57</v>
      </c>
      <c r="D46" s="25">
        <v>19245</v>
      </c>
      <c r="E46" s="26">
        <v>15100</v>
      </c>
      <c r="F46" s="26">
        <v>15100</v>
      </c>
      <c r="G46" s="26">
        <v>18120</v>
      </c>
      <c r="I46" s="28"/>
    </row>
    <row r="47" spans="1:9">
      <c r="A47" s="15"/>
      <c r="B47" s="24" t="s">
        <v>58</v>
      </c>
      <c r="C47" s="15" t="s">
        <v>59</v>
      </c>
      <c r="D47" s="25">
        <v>53806</v>
      </c>
      <c r="E47" s="26">
        <v>45600</v>
      </c>
      <c r="F47" s="26">
        <v>42139</v>
      </c>
      <c r="G47" s="26">
        <v>44567</v>
      </c>
      <c r="I47" s="28"/>
    </row>
    <row r="48" spans="1:9">
      <c r="A48" s="15"/>
      <c r="B48" s="27">
        <v>70</v>
      </c>
      <c r="C48" s="15" t="s">
        <v>60</v>
      </c>
      <c r="D48" s="25">
        <v>66840</v>
      </c>
      <c r="E48" s="26">
        <v>30263</v>
      </c>
      <c r="F48" s="26">
        <v>38507</v>
      </c>
      <c r="G48" s="26">
        <v>42932</v>
      </c>
      <c r="I48" s="28"/>
    </row>
    <row r="49" spans="1:9">
      <c r="A49" s="15"/>
      <c r="B49" s="24" t="s">
        <v>61</v>
      </c>
      <c r="C49" s="15" t="s">
        <v>62</v>
      </c>
      <c r="I49" s="28"/>
    </row>
    <row r="50" spans="1:9">
      <c r="A50" s="15"/>
      <c r="B50" s="26"/>
      <c r="C50" s="17" t="s">
        <v>63</v>
      </c>
      <c r="D50" s="18">
        <v>48374</v>
      </c>
      <c r="E50" s="19">
        <v>48001</v>
      </c>
      <c r="F50" s="19">
        <v>48001</v>
      </c>
      <c r="G50" s="19">
        <v>49501</v>
      </c>
      <c r="I50" s="28"/>
    </row>
    <row r="51" spans="1:9">
      <c r="A51" s="17"/>
      <c r="B51" s="38" t="s">
        <v>64</v>
      </c>
      <c r="C51" s="17" t="s">
        <v>65</v>
      </c>
      <c r="D51" s="18">
        <v>8439045</v>
      </c>
      <c r="E51" s="19">
        <v>7809902</v>
      </c>
      <c r="F51" s="19">
        <v>7809902</v>
      </c>
      <c r="G51" s="19">
        <v>7760350</v>
      </c>
      <c r="I51" s="28"/>
    </row>
    <row r="52" spans="1:9">
      <c r="A52" s="17" t="s">
        <v>21</v>
      </c>
      <c r="B52" s="19" t="s">
        <v>48</v>
      </c>
      <c r="C52" s="17" t="s">
        <v>49</v>
      </c>
      <c r="D52" s="31">
        <f>SUM(D43:D51)</f>
        <v>8757140</v>
      </c>
      <c r="E52" s="32">
        <f>SUM(E41:E51)</f>
        <v>8398912</v>
      </c>
      <c r="F52" s="32">
        <f>SUM(F41:F51)</f>
        <v>8403395</v>
      </c>
      <c r="G52" s="32">
        <f>SUM(G41:G51)</f>
        <v>8419501</v>
      </c>
      <c r="I52" s="28"/>
    </row>
    <row r="53" spans="1:9" ht="9.9499999999999993" customHeight="1">
      <c r="A53" s="15"/>
      <c r="B53" s="26"/>
      <c r="C53" s="17"/>
      <c r="D53" s="18"/>
      <c r="E53" s="19"/>
      <c r="F53" s="19"/>
      <c r="G53" s="19"/>
      <c r="I53" s="28"/>
    </row>
    <row r="54" spans="1:9">
      <c r="A54" s="15"/>
      <c r="B54" s="26" t="s">
        <v>66</v>
      </c>
      <c r="C54" s="15" t="s">
        <v>67</v>
      </c>
      <c r="I54" s="28"/>
    </row>
    <row r="55" spans="1:9">
      <c r="A55" s="15"/>
      <c r="B55" s="27">
        <v>202</v>
      </c>
      <c r="C55" s="15" t="s">
        <v>68</v>
      </c>
      <c r="D55" s="25">
        <v>13496</v>
      </c>
      <c r="E55" s="26">
        <v>14017</v>
      </c>
      <c r="F55" s="26">
        <v>13220</v>
      </c>
      <c r="G55" s="26">
        <v>16940</v>
      </c>
      <c r="I55" s="28"/>
    </row>
    <row r="56" spans="1:9">
      <c r="A56" s="15"/>
      <c r="B56" s="27">
        <v>210</v>
      </c>
      <c r="C56" s="15" t="s">
        <v>69</v>
      </c>
      <c r="D56" s="25">
        <v>12744</v>
      </c>
      <c r="E56" s="26">
        <v>12700</v>
      </c>
      <c r="F56" s="26">
        <v>12700</v>
      </c>
      <c r="G56" s="26">
        <v>12700</v>
      </c>
      <c r="I56" s="28"/>
    </row>
    <row r="57" spans="1:9">
      <c r="A57" s="15"/>
      <c r="B57" s="27">
        <v>215</v>
      </c>
      <c r="C57" s="17" t="s">
        <v>70</v>
      </c>
      <c r="D57" s="18">
        <v>28985</v>
      </c>
      <c r="E57" s="19">
        <v>34030</v>
      </c>
      <c r="F57" s="19">
        <v>33971</v>
      </c>
      <c r="G57" s="19">
        <v>38660</v>
      </c>
      <c r="I57" s="28"/>
    </row>
    <row r="58" spans="1:9">
      <c r="A58" s="15"/>
      <c r="B58" s="27">
        <v>216</v>
      </c>
      <c r="C58" s="15" t="s">
        <v>71</v>
      </c>
      <c r="D58" s="26">
        <v>5267</v>
      </c>
      <c r="E58" s="26">
        <v>5200</v>
      </c>
      <c r="F58" s="26">
        <v>5200</v>
      </c>
      <c r="G58" s="26">
        <v>5500</v>
      </c>
      <c r="I58" s="28"/>
    </row>
    <row r="59" spans="1:9">
      <c r="A59" s="15"/>
      <c r="B59" s="27">
        <v>217</v>
      </c>
      <c r="C59" s="15" t="s">
        <v>72</v>
      </c>
      <c r="D59" s="25">
        <v>16659</v>
      </c>
      <c r="E59" s="26">
        <v>17545</v>
      </c>
      <c r="F59" s="26">
        <v>7747</v>
      </c>
      <c r="G59" s="26">
        <v>4885</v>
      </c>
      <c r="I59" s="28"/>
    </row>
    <row r="60" spans="1:9">
      <c r="A60" s="15"/>
      <c r="B60" s="27">
        <v>220</v>
      </c>
      <c r="C60" s="17" t="s">
        <v>73</v>
      </c>
      <c r="D60" s="18">
        <v>1758</v>
      </c>
      <c r="E60" s="19">
        <v>1502</v>
      </c>
      <c r="F60" s="19">
        <v>1502</v>
      </c>
      <c r="G60" s="19">
        <v>1502</v>
      </c>
      <c r="I60" s="28"/>
    </row>
    <row r="61" spans="1:9">
      <c r="A61" s="15"/>
      <c r="B61" s="27">
        <v>230</v>
      </c>
      <c r="C61" s="15" t="s">
        <v>74</v>
      </c>
      <c r="D61" s="25">
        <v>2778</v>
      </c>
      <c r="E61" s="26">
        <v>1200</v>
      </c>
      <c r="F61" s="26">
        <v>1200</v>
      </c>
      <c r="G61" s="26">
        <v>1440</v>
      </c>
      <c r="I61" s="28"/>
    </row>
    <row r="62" spans="1:9">
      <c r="A62" s="17"/>
      <c r="B62" s="33">
        <v>235</v>
      </c>
      <c r="C62" s="17" t="s">
        <v>75</v>
      </c>
      <c r="D62" s="18">
        <v>52</v>
      </c>
      <c r="E62" s="19">
        <v>125</v>
      </c>
      <c r="F62" s="19">
        <v>125</v>
      </c>
      <c r="G62" s="19">
        <v>125</v>
      </c>
      <c r="I62" s="28"/>
    </row>
    <row r="63" spans="1:9">
      <c r="A63" s="17"/>
      <c r="B63" s="33">
        <v>250</v>
      </c>
      <c r="C63" s="17" t="s">
        <v>76</v>
      </c>
      <c r="D63" s="25">
        <v>1081</v>
      </c>
      <c r="E63" s="26">
        <v>700</v>
      </c>
      <c r="F63" s="26">
        <v>600</v>
      </c>
      <c r="G63" s="26">
        <v>600</v>
      </c>
      <c r="I63" s="28"/>
    </row>
    <row r="64" spans="1:9">
      <c r="A64" s="17" t="s">
        <v>21</v>
      </c>
      <c r="B64" s="19" t="s">
        <v>66</v>
      </c>
      <c r="C64" s="17" t="s">
        <v>67</v>
      </c>
      <c r="D64" s="31">
        <f>SUM(D55:D63)</f>
        <v>82820</v>
      </c>
      <c r="E64" s="32">
        <f>SUM(E55:E63)</f>
        <v>87019</v>
      </c>
      <c r="F64" s="32">
        <f>SUM(F55:F63)</f>
        <v>76265</v>
      </c>
      <c r="G64" s="32">
        <f>SUM(G55:G63)</f>
        <v>82352</v>
      </c>
      <c r="I64" s="28"/>
    </row>
    <row r="65" spans="1:9" ht="9.9499999999999993" customHeight="1">
      <c r="A65" s="17"/>
      <c r="B65" s="19"/>
      <c r="C65" s="17"/>
      <c r="D65" s="18"/>
      <c r="E65" s="19"/>
      <c r="F65" s="19"/>
      <c r="G65" s="19"/>
      <c r="I65" s="28"/>
    </row>
    <row r="66" spans="1:9">
      <c r="A66" s="17"/>
      <c r="B66" s="19" t="s">
        <v>77</v>
      </c>
      <c r="C66" s="17" t="s">
        <v>78</v>
      </c>
      <c r="I66" s="28"/>
    </row>
    <row r="67" spans="1:9">
      <c r="A67" s="17"/>
      <c r="B67" s="33">
        <v>401</v>
      </c>
      <c r="C67" s="17" t="s">
        <v>79</v>
      </c>
      <c r="D67" s="18">
        <v>4565</v>
      </c>
      <c r="E67" s="19">
        <v>4660</v>
      </c>
      <c r="F67" s="19">
        <v>4450</v>
      </c>
      <c r="G67" s="19">
        <v>5300</v>
      </c>
      <c r="I67" s="28"/>
    </row>
    <row r="68" spans="1:9">
      <c r="A68" s="35"/>
      <c r="B68" s="40">
        <v>403</v>
      </c>
      <c r="C68" s="35" t="s">
        <v>80</v>
      </c>
      <c r="D68" s="29">
        <v>4847</v>
      </c>
      <c r="E68" s="30">
        <v>4435</v>
      </c>
      <c r="F68" s="30">
        <v>4435</v>
      </c>
      <c r="G68" s="30">
        <v>5197</v>
      </c>
      <c r="I68" s="28"/>
    </row>
    <row r="69" spans="1:9">
      <c r="A69" s="17"/>
      <c r="B69" s="33">
        <v>405</v>
      </c>
      <c r="C69" s="17" t="s">
        <v>81</v>
      </c>
      <c r="D69" s="18">
        <v>465</v>
      </c>
      <c r="E69" s="19">
        <v>233</v>
      </c>
      <c r="F69" s="19">
        <v>233</v>
      </c>
      <c r="G69" s="19">
        <v>250</v>
      </c>
      <c r="I69" s="28"/>
    </row>
    <row r="70" spans="1:9">
      <c r="A70" s="17"/>
      <c r="B70" s="33">
        <v>406</v>
      </c>
      <c r="C70" s="17" t="s">
        <v>82</v>
      </c>
      <c r="D70" s="25">
        <v>125305</v>
      </c>
      <c r="E70" s="26">
        <v>134800</v>
      </c>
      <c r="F70" s="26">
        <v>134800</v>
      </c>
      <c r="G70" s="26">
        <v>153500</v>
      </c>
      <c r="I70" s="28"/>
    </row>
    <row r="71" spans="1:9">
      <c r="A71" s="17"/>
      <c r="B71" s="33">
        <v>407</v>
      </c>
      <c r="C71" s="17" t="s">
        <v>83</v>
      </c>
      <c r="D71" s="25">
        <v>25897</v>
      </c>
      <c r="E71" s="26">
        <v>32000</v>
      </c>
      <c r="F71" s="26">
        <v>32000</v>
      </c>
      <c r="G71" s="26">
        <v>35000</v>
      </c>
      <c r="I71" s="28"/>
    </row>
    <row r="72" spans="1:9">
      <c r="A72" s="17"/>
      <c r="B72" s="33">
        <v>408</v>
      </c>
      <c r="C72" s="17" t="s">
        <v>84</v>
      </c>
      <c r="D72" s="18">
        <v>1611</v>
      </c>
      <c r="E72" s="19">
        <v>1500</v>
      </c>
      <c r="F72" s="19">
        <v>700</v>
      </c>
      <c r="G72" s="19">
        <v>700</v>
      </c>
      <c r="I72" s="28"/>
    </row>
    <row r="73" spans="1:9">
      <c r="A73" s="17"/>
      <c r="B73" s="33">
        <v>425</v>
      </c>
      <c r="C73" s="17" t="s">
        <v>85</v>
      </c>
      <c r="D73" s="18">
        <v>27</v>
      </c>
      <c r="E73" s="19">
        <v>40</v>
      </c>
      <c r="F73" s="19">
        <v>16</v>
      </c>
      <c r="G73" s="19">
        <v>16</v>
      </c>
      <c r="I73" s="28"/>
    </row>
    <row r="74" spans="1:9">
      <c r="A74" s="17"/>
      <c r="B74" s="33">
        <v>515</v>
      </c>
      <c r="C74" s="17" t="s">
        <v>86</v>
      </c>
      <c r="D74" s="25">
        <v>12459</v>
      </c>
      <c r="E74" s="26">
        <v>23200</v>
      </c>
      <c r="F74" s="26">
        <v>12000</v>
      </c>
      <c r="G74" s="26">
        <v>15000</v>
      </c>
      <c r="I74" s="28"/>
    </row>
    <row r="75" spans="1:9">
      <c r="A75" s="17"/>
      <c r="B75" s="33">
        <v>702</v>
      </c>
      <c r="C75" s="17" t="s">
        <v>87</v>
      </c>
      <c r="D75" s="25">
        <v>2842</v>
      </c>
      <c r="E75" s="26">
        <v>4221</v>
      </c>
      <c r="F75" s="26">
        <v>3000</v>
      </c>
      <c r="G75" s="26">
        <v>3000</v>
      </c>
      <c r="I75" s="28"/>
    </row>
    <row r="76" spans="1:9">
      <c r="A76" s="17"/>
      <c r="B76" s="33">
        <v>801</v>
      </c>
      <c r="C76" s="17" t="s">
        <v>88</v>
      </c>
      <c r="D76" s="25">
        <v>797014</v>
      </c>
      <c r="E76" s="26">
        <v>1000500</v>
      </c>
      <c r="F76" s="26">
        <v>1000500</v>
      </c>
      <c r="G76" s="26">
        <v>1101000</v>
      </c>
      <c r="I76" s="28"/>
    </row>
    <row r="77" spans="1:9">
      <c r="A77" s="17"/>
      <c r="B77" s="33">
        <v>851</v>
      </c>
      <c r="C77" s="17" t="s">
        <v>89</v>
      </c>
      <c r="D77" s="18">
        <v>1036</v>
      </c>
      <c r="E77" s="19">
        <v>2500</v>
      </c>
      <c r="F77" s="19">
        <v>2500</v>
      </c>
      <c r="G77" s="19">
        <v>2500</v>
      </c>
      <c r="I77" s="28"/>
    </row>
    <row r="78" spans="1:9">
      <c r="A78" s="17"/>
      <c r="B78" s="33">
        <v>852</v>
      </c>
      <c r="C78" s="17" t="s">
        <v>90</v>
      </c>
      <c r="D78" s="18">
        <v>5414</v>
      </c>
      <c r="E78" s="19">
        <v>3500</v>
      </c>
      <c r="F78" s="19">
        <v>2500</v>
      </c>
      <c r="G78" s="19">
        <v>4001</v>
      </c>
      <c r="I78" s="28"/>
    </row>
    <row r="79" spans="1:9" ht="25.5">
      <c r="A79" s="17"/>
      <c r="B79" s="33">
        <v>853</v>
      </c>
      <c r="C79" s="17" t="s">
        <v>91</v>
      </c>
      <c r="D79" s="18">
        <v>1638</v>
      </c>
      <c r="E79" s="19">
        <v>1700</v>
      </c>
      <c r="F79" s="19">
        <v>1700</v>
      </c>
      <c r="G79" s="19">
        <v>1700</v>
      </c>
      <c r="I79" s="28"/>
    </row>
    <row r="80" spans="1:9">
      <c r="A80" s="15"/>
      <c r="B80" s="24">
        <v>1055</v>
      </c>
      <c r="C80" s="15" t="s">
        <v>92</v>
      </c>
      <c r="D80" s="25">
        <v>308908</v>
      </c>
      <c r="E80" s="26">
        <v>290500</v>
      </c>
      <c r="F80" s="26">
        <v>317700</v>
      </c>
      <c r="G80" s="26">
        <v>360400</v>
      </c>
      <c r="I80" s="28"/>
    </row>
    <row r="81" spans="1:9">
      <c r="A81" s="15"/>
      <c r="B81" s="24">
        <v>1452</v>
      </c>
      <c r="C81" s="15" t="s">
        <v>93</v>
      </c>
      <c r="D81" s="25">
        <v>18398</v>
      </c>
      <c r="E81" s="26">
        <v>50000</v>
      </c>
      <c r="F81" s="26">
        <v>50000</v>
      </c>
      <c r="G81" s="26">
        <v>56000</v>
      </c>
      <c r="I81" s="28"/>
    </row>
    <row r="82" spans="1:9">
      <c r="A82" s="15"/>
      <c r="B82" s="24">
        <v>1475</v>
      </c>
      <c r="C82" s="15" t="s">
        <v>94</v>
      </c>
      <c r="D82" s="25">
        <v>1382</v>
      </c>
      <c r="E82" s="26">
        <v>1300</v>
      </c>
      <c r="F82" s="26">
        <v>400</v>
      </c>
      <c r="G82" s="26">
        <v>1350</v>
      </c>
      <c r="I82" s="28"/>
    </row>
    <row r="83" spans="1:9">
      <c r="A83" s="15" t="s">
        <v>21</v>
      </c>
      <c r="B83" s="26" t="s">
        <v>77</v>
      </c>
      <c r="C83" s="15" t="s">
        <v>78</v>
      </c>
      <c r="D83" s="31">
        <f>SUM(D75:D82,D67:D74)</f>
        <v>1311808</v>
      </c>
      <c r="E83" s="32">
        <f>SUM(E75:E82,E67:E74)</f>
        <v>1555089</v>
      </c>
      <c r="F83" s="32">
        <f>SUM(F75:F82,F67:F74)</f>
        <v>1566934</v>
      </c>
      <c r="G83" s="32">
        <f>SUM(G75:G82,G67:G74)</f>
        <v>1744914</v>
      </c>
      <c r="I83" s="28"/>
    </row>
    <row r="84" spans="1:9">
      <c r="A84" s="41" t="s">
        <v>21</v>
      </c>
      <c r="B84" s="26" t="s">
        <v>28</v>
      </c>
      <c r="C84" s="15" t="s">
        <v>95</v>
      </c>
      <c r="D84" s="42">
        <f>D83+D64+D52</f>
        <v>10151768</v>
      </c>
      <c r="E84" s="26">
        <f>E83+E64+E52</f>
        <v>10041020</v>
      </c>
      <c r="F84" s="43">
        <f>F83+F64+F52</f>
        <v>10046594</v>
      </c>
      <c r="G84" s="43">
        <f>G83+G64+G52</f>
        <v>10246767</v>
      </c>
      <c r="I84" s="28"/>
    </row>
    <row r="85" spans="1:9">
      <c r="A85" s="15" t="s">
        <v>21</v>
      </c>
      <c r="B85" s="24" t="s">
        <v>41</v>
      </c>
      <c r="C85" s="20" t="s">
        <v>42</v>
      </c>
      <c r="D85" s="31">
        <f>D84+D39</f>
        <v>10445711</v>
      </c>
      <c r="E85" s="32">
        <f>E84+E39</f>
        <v>10255020</v>
      </c>
      <c r="F85" s="32">
        <f>F84+F39</f>
        <v>10262400</v>
      </c>
      <c r="G85" s="32">
        <f>G84+G39</f>
        <v>10545267</v>
      </c>
      <c r="I85" s="28"/>
    </row>
    <row r="86" spans="1:9">
      <c r="A86" s="17" t="s">
        <v>21</v>
      </c>
      <c r="B86" s="19"/>
      <c r="C86" s="39" t="s">
        <v>96</v>
      </c>
      <c r="D86" s="31">
        <f>D85+D33</f>
        <v>19501363</v>
      </c>
      <c r="E86" s="32">
        <f>E85+E33</f>
        <v>21019901</v>
      </c>
      <c r="F86" s="32">
        <f>F85+F33</f>
        <v>20950071</v>
      </c>
      <c r="G86" s="32">
        <f>G85+G33</f>
        <v>23117529</v>
      </c>
      <c r="I86" s="28"/>
    </row>
    <row r="87" spans="1:9">
      <c r="A87" s="17"/>
      <c r="B87" s="19"/>
      <c r="C87" s="39"/>
      <c r="D87" s="18"/>
      <c r="E87" s="19"/>
      <c r="F87" s="19"/>
      <c r="G87" s="19"/>
      <c r="I87" s="28"/>
    </row>
    <row r="88" spans="1:9">
      <c r="A88" s="15"/>
      <c r="B88" s="24" t="s">
        <v>97</v>
      </c>
      <c r="C88" s="39" t="s">
        <v>98</v>
      </c>
      <c r="I88" s="44"/>
    </row>
    <row r="89" spans="1:9">
      <c r="A89" s="15"/>
      <c r="B89" s="45">
        <v>1601</v>
      </c>
      <c r="C89" s="15" t="s">
        <v>99</v>
      </c>
      <c r="D89" s="26">
        <v>17224982</v>
      </c>
      <c r="E89" s="26">
        <v>26909184</v>
      </c>
      <c r="F89" s="26">
        <v>27005299</v>
      </c>
      <c r="G89" s="26">
        <v>26841952</v>
      </c>
      <c r="I89" s="28"/>
    </row>
    <row r="90" spans="1:9">
      <c r="A90" s="17" t="s">
        <v>21</v>
      </c>
      <c r="B90" s="38" t="s">
        <v>97</v>
      </c>
      <c r="C90" s="39" t="s">
        <v>98</v>
      </c>
      <c r="D90" s="31">
        <f>SUM(D89:D89)</f>
        <v>17224982</v>
      </c>
      <c r="E90" s="32">
        <f>SUM(E89:E89)</f>
        <v>26909184</v>
      </c>
      <c r="F90" s="32">
        <f>SUM(F89:F89)</f>
        <v>27005299</v>
      </c>
      <c r="G90" s="32">
        <f>SUM(G89:G89)</f>
        <v>26841952</v>
      </c>
      <c r="I90" s="44"/>
    </row>
    <row r="91" spans="1:9">
      <c r="A91" s="17" t="s">
        <v>21</v>
      </c>
      <c r="B91" s="19"/>
      <c r="C91" s="39" t="s">
        <v>100</v>
      </c>
      <c r="D91" s="31">
        <f>D90+D86</f>
        <v>36726345</v>
      </c>
      <c r="E91" s="32">
        <f>E90+E86</f>
        <v>47929085</v>
      </c>
      <c r="F91" s="32">
        <f>F90+F86</f>
        <v>47955370</v>
      </c>
      <c r="G91" s="32">
        <f>G90+G86</f>
        <v>49959481</v>
      </c>
      <c r="I91" s="44"/>
    </row>
    <row r="92" spans="1:9">
      <c r="A92" s="15"/>
      <c r="B92" s="26"/>
      <c r="C92" s="17"/>
      <c r="D92" s="18"/>
      <c r="E92" s="19"/>
      <c r="F92" s="19"/>
      <c r="G92" s="19"/>
      <c r="I92" s="44"/>
    </row>
    <row r="93" spans="1:9">
      <c r="A93" s="20"/>
      <c r="B93" s="46" t="s">
        <v>101</v>
      </c>
      <c r="C93" s="20" t="s">
        <v>102</v>
      </c>
      <c r="I93" s="44"/>
    </row>
    <row r="94" spans="1:9">
      <c r="A94" s="20"/>
      <c r="B94" s="47">
        <v>4000</v>
      </c>
      <c r="C94" s="39" t="s">
        <v>103</v>
      </c>
      <c r="D94" s="48">
        <v>422500</v>
      </c>
      <c r="E94" s="49">
        <v>0</v>
      </c>
      <c r="F94" s="50">
        <v>0</v>
      </c>
      <c r="G94" s="49">
        <v>0</v>
      </c>
      <c r="I94" s="44"/>
    </row>
    <row r="95" spans="1:9">
      <c r="A95" s="20"/>
      <c r="B95" s="24"/>
      <c r="C95" s="20"/>
      <c r="I95" s="44"/>
    </row>
    <row r="96" spans="1:9">
      <c r="A96" s="15"/>
      <c r="B96" s="24" t="s">
        <v>104</v>
      </c>
      <c r="C96" s="20" t="s">
        <v>105</v>
      </c>
      <c r="I96" s="44"/>
    </row>
    <row r="97" spans="1:9">
      <c r="A97" s="15"/>
      <c r="B97" s="45">
        <v>6003</v>
      </c>
      <c r="C97" s="15" t="s">
        <v>106</v>
      </c>
      <c r="D97" s="26">
        <v>868900</v>
      </c>
      <c r="E97" s="26">
        <v>2322622</v>
      </c>
      <c r="F97" s="26">
        <v>2322622</v>
      </c>
      <c r="G97" s="26">
        <v>3734600</v>
      </c>
      <c r="I97" s="28"/>
    </row>
    <row r="98" spans="1:9" ht="25.5">
      <c r="A98" s="17"/>
      <c r="B98" s="47">
        <v>6004</v>
      </c>
      <c r="C98" s="17" t="s">
        <v>107</v>
      </c>
      <c r="D98" s="19">
        <v>5504</v>
      </c>
      <c r="E98" s="19">
        <v>145000</v>
      </c>
      <c r="F98" s="19">
        <v>145000</v>
      </c>
      <c r="G98" s="19">
        <v>145000</v>
      </c>
      <c r="I98" s="28"/>
    </row>
    <row r="99" spans="1:9">
      <c r="A99" s="35" t="s">
        <v>21</v>
      </c>
      <c r="B99" s="36" t="s">
        <v>104</v>
      </c>
      <c r="C99" s="37" t="s">
        <v>105</v>
      </c>
      <c r="D99" s="31">
        <f>SUM(D97:D98)</f>
        <v>874404</v>
      </c>
      <c r="E99" s="32">
        <f>E98+E97</f>
        <v>2467622</v>
      </c>
      <c r="F99" s="32">
        <f>SUM(F97:F98)</f>
        <v>2467622</v>
      </c>
      <c r="G99" s="32">
        <f>SUM(G97:G98)</f>
        <v>3879600</v>
      </c>
      <c r="I99" s="44"/>
    </row>
    <row r="100" spans="1:9" ht="3.75" customHeight="1">
      <c r="A100" s="15"/>
      <c r="B100" s="26"/>
      <c r="C100" s="17"/>
      <c r="D100" s="18"/>
      <c r="E100" s="19"/>
      <c r="F100" s="19"/>
      <c r="G100" s="19"/>
      <c r="I100" s="44"/>
    </row>
    <row r="101" spans="1:9" ht="25.5">
      <c r="A101" s="15"/>
      <c r="B101" s="24" t="s">
        <v>108</v>
      </c>
      <c r="C101" s="20" t="s">
        <v>109</v>
      </c>
      <c r="I101" s="44"/>
    </row>
    <row r="102" spans="1:9" ht="14.1" customHeight="1">
      <c r="A102" s="17"/>
      <c r="B102" s="47">
        <v>6210</v>
      </c>
      <c r="C102" s="17" t="s">
        <v>110</v>
      </c>
      <c r="D102" s="18">
        <v>273</v>
      </c>
      <c r="E102" s="19">
        <v>497</v>
      </c>
      <c r="F102" s="19">
        <v>497</v>
      </c>
      <c r="G102" s="19">
        <v>273</v>
      </c>
      <c r="I102" s="28"/>
    </row>
    <row r="103" spans="1:9" ht="14.1" customHeight="1">
      <c r="A103" s="15"/>
      <c r="B103" s="45">
        <v>6425</v>
      </c>
      <c r="C103" s="15" t="s">
        <v>111</v>
      </c>
      <c r="D103" s="51">
        <v>0</v>
      </c>
      <c r="E103" s="51">
        <v>7500</v>
      </c>
      <c r="F103" s="19">
        <v>7500</v>
      </c>
      <c r="G103" s="19">
        <v>7500</v>
      </c>
      <c r="I103" s="28"/>
    </row>
    <row r="104" spans="1:9" ht="14.1" customHeight="1">
      <c r="A104" s="15"/>
      <c r="B104" s="45">
        <v>7610</v>
      </c>
      <c r="C104" s="15" t="s">
        <v>112</v>
      </c>
      <c r="D104" s="29">
        <v>8</v>
      </c>
      <c r="E104" s="30">
        <v>2</v>
      </c>
      <c r="F104" s="30">
        <v>2</v>
      </c>
      <c r="G104" s="30">
        <v>2</v>
      </c>
      <c r="I104" s="28"/>
    </row>
    <row r="105" spans="1:9" ht="25.5">
      <c r="A105" s="15" t="s">
        <v>21</v>
      </c>
      <c r="B105" s="24" t="s">
        <v>108</v>
      </c>
      <c r="C105" s="20" t="s">
        <v>113</v>
      </c>
      <c r="D105" s="42">
        <f>SUM(D102:D104)</f>
        <v>281</v>
      </c>
      <c r="E105" s="43">
        <f>SUM(E102:E104)</f>
        <v>7999</v>
      </c>
      <c r="F105" s="43">
        <f>SUM(F102:F104)</f>
        <v>7999</v>
      </c>
      <c r="G105" s="43">
        <f>SUM(G102:G104)</f>
        <v>7775</v>
      </c>
      <c r="I105" s="44"/>
    </row>
    <row r="106" spans="1:9" ht="14.1" customHeight="1">
      <c r="A106" s="15" t="s">
        <v>21</v>
      </c>
      <c r="B106" s="26"/>
      <c r="C106" s="20" t="s">
        <v>114</v>
      </c>
      <c r="D106" s="42">
        <f>D105+D99+D94</f>
        <v>1297185</v>
      </c>
      <c r="E106" s="42">
        <f>E105+E99+E94</f>
        <v>2475621</v>
      </c>
      <c r="F106" s="42">
        <f>F105+F99+F94</f>
        <v>2475621</v>
      </c>
      <c r="G106" s="42">
        <f>G105+G99+G94</f>
        <v>3887375</v>
      </c>
      <c r="I106" s="44"/>
    </row>
    <row r="107" spans="1:9" ht="25.5">
      <c r="A107" s="17" t="s">
        <v>21</v>
      </c>
      <c r="B107" s="19"/>
      <c r="C107" s="39" t="s">
        <v>115</v>
      </c>
      <c r="D107" s="31">
        <f>D106+D91</f>
        <v>38023530</v>
      </c>
      <c r="E107" s="32">
        <f>E106+E91</f>
        <v>50404706</v>
      </c>
      <c r="F107" s="32">
        <f>F106+F91</f>
        <v>50430991</v>
      </c>
      <c r="G107" s="32">
        <f>G106+G91</f>
        <v>53846856</v>
      </c>
      <c r="I107" s="44"/>
    </row>
    <row r="108" spans="1:9" ht="12" customHeight="1">
      <c r="A108" s="15"/>
      <c r="B108" s="26"/>
      <c r="C108" s="17"/>
      <c r="D108" s="18"/>
      <c r="E108" s="19"/>
      <c r="F108" s="19"/>
      <c r="G108" s="19"/>
      <c r="I108" s="44"/>
    </row>
    <row r="109" spans="1:9" ht="14.1" customHeight="1">
      <c r="A109" s="63" t="s">
        <v>116</v>
      </c>
      <c r="B109" s="63"/>
      <c r="C109" s="63"/>
      <c r="D109" s="63"/>
      <c r="E109" s="63"/>
      <c r="F109" s="63"/>
      <c r="G109" s="63"/>
      <c r="I109" s="44"/>
    </row>
    <row r="110" spans="1:9" ht="14.1" customHeight="1">
      <c r="A110" s="15"/>
      <c r="B110" s="45">
        <v>8000</v>
      </c>
      <c r="C110" s="15" t="s">
        <v>117</v>
      </c>
      <c r="D110" s="34">
        <v>1000</v>
      </c>
      <c r="E110" s="52">
        <v>0</v>
      </c>
      <c r="F110" s="53">
        <v>802</v>
      </c>
      <c r="G110" s="54">
        <v>0</v>
      </c>
      <c r="I110" s="44"/>
    </row>
    <row r="111" spans="1:9" ht="14.1" customHeight="1">
      <c r="A111" s="17" t="s">
        <v>21</v>
      </c>
      <c r="B111" s="55"/>
      <c r="C111" s="39" t="s">
        <v>118</v>
      </c>
      <c r="D111" s="48">
        <f>D110</f>
        <v>1000</v>
      </c>
      <c r="E111" s="50">
        <f>E110</f>
        <v>0</v>
      </c>
      <c r="F111" s="48">
        <f>F110</f>
        <v>802</v>
      </c>
      <c r="G111" s="49">
        <f>G110</f>
        <v>0</v>
      </c>
      <c r="I111" s="44"/>
    </row>
    <row r="112" spans="1:9" ht="12" customHeight="1">
      <c r="A112" s="15"/>
      <c r="C112" s="17"/>
      <c r="D112" s="18"/>
      <c r="E112" s="19"/>
      <c r="F112" s="19"/>
      <c r="G112" s="19"/>
      <c r="I112" s="44"/>
    </row>
    <row r="113" spans="1:9" ht="14.1" customHeight="1">
      <c r="A113" s="63" t="s">
        <v>119</v>
      </c>
      <c r="B113" s="63"/>
      <c r="C113" s="63"/>
      <c r="D113" s="63"/>
      <c r="E113" s="63"/>
      <c r="F113" s="63"/>
      <c r="G113" s="63"/>
      <c r="I113" s="44"/>
    </row>
    <row r="114" spans="1:9" ht="25.5">
      <c r="A114" s="15"/>
      <c r="B114" s="24" t="s">
        <v>120</v>
      </c>
      <c r="C114" s="20" t="s">
        <v>121</v>
      </c>
      <c r="I114" s="44"/>
    </row>
    <row r="115" spans="1:9">
      <c r="A115" s="17"/>
      <c r="B115" s="19" t="s">
        <v>22</v>
      </c>
      <c r="C115" s="17" t="s">
        <v>122</v>
      </c>
      <c r="D115" s="18"/>
      <c r="E115" s="19"/>
      <c r="F115" s="19"/>
      <c r="G115" s="19"/>
      <c r="I115" s="44"/>
    </row>
    <row r="116" spans="1:9">
      <c r="A116" s="17"/>
      <c r="B116" s="47">
        <v>8009</v>
      </c>
      <c r="C116" s="17" t="s">
        <v>123</v>
      </c>
      <c r="D116" s="19">
        <v>1912175</v>
      </c>
      <c r="E116" s="19">
        <v>2060000</v>
      </c>
      <c r="F116" s="19">
        <v>2060000</v>
      </c>
      <c r="G116" s="19">
        <v>2000700</v>
      </c>
      <c r="I116" s="28"/>
    </row>
    <row r="117" spans="1:9">
      <c r="A117" s="17"/>
      <c r="B117" s="47">
        <v>8011</v>
      </c>
      <c r="C117" s="17" t="s">
        <v>124</v>
      </c>
      <c r="D117" s="19">
        <v>41342</v>
      </c>
      <c r="E117" s="19">
        <v>41051</v>
      </c>
      <c r="F117" s="19">
        <v>35050</v>
      </c>
      <c r="G117" s="19">
        <v>41157</v>
      </c>
      <c r="I117" s="28"/>
    </row>
    <row r="118" spans="1:9" ht="25.5">
      <c r="A118" s="17" t="s">
        <v>21</v>
      </c>
      <c r="B118" s="38" t="s">
        <v>120</v>
      </c>
      <c r="C118" s="39" t="s">
        <v>121</v>
      </c>
      <c r="D118" s="31">
        <f>SUM(D116:D117)</f>
        <v>1953517</v>
      </c>
      <c r="E118" s="32">
        <f>SUM(E116:E117)</f>
        <v>2101051</v>
      </c>
      <c r="F118" s="32">
        <f>SUM(F116:F117)</f>
        <v>2095050</v>
      </c>
      <c r="G118" s="32">
        <f>SUM(G116:G117)</f>
        <v>2041857</v>
      </c>
      <c r="I118" s="44"/>
    </row>
    <row r="119" spans="1:9" ht="12" customHeight="1">
      <c r="A119" s="17"/>
      <c r="B119" s="38"/>
      <c r="C119" s="39"/>
      <c r="D119" s="18"/>
      <c r="E119" s="19"/>
      <c r="F119" s="19"/>
      <c r="G119" s="19"/>
      <c r="I119" s="44"/>
    </row>
    <row r="120" spans="1:9" ht="14.1" customHeight="1">
      <c r="A120" s="15"/>
      <c r="B120" s="24" t="s">
        <v>125</v>
      </c>
      <c r="C120" s="20" t="s">
        <v>126</v>
      </c>
      <c r="I120" s="44"/>
    </row>
    <row r="121" spans="1:9" ht="14.1" customHeight="1">
      <c r="A121" s="15"/>
      <c r="B121" s="24" t="s">
        <v>127</v>
      </c>
      <c r="C121" s="20" t="s">
        <v>128</v>
      </c>
      <c r="I121" s="44"/>
    </row>
    <row r="122" spans="1:9" ht="14.1" customHeight="1">
      <c r="A122" s="15"/>
      <c r="B122" s="24">
        <v>8121</v>
      </c>
      <c r="C122" s="20" t="s">
        <v>129</v>
      </c>
      <c r="D122" s="56">
        <v>2557573</v>
      </c>
      <c r="E122" s="56">
        <v>250800</v>
      </c>
      <c r="F122" s="56">
        <v>250800</v>
      </c>
      <c r="G122" s="56">
        <v>1013869</v>
      </c>
      <c r="I122" s="28"/>
    </row>
    <row r="123" spans="1:9" ht="12" customHeight="1">
      <c r="A123" s="15"/>
      <c r="B123" s="24"/>
      <c r="C123" s="20"/>
      <c r="I123" s="28"/>
    </row>
    <row r="124" spans="1:9" ht="14.1" customHeight="1">
      <c r="A124" s="15"/>
      <c r="B124" s="26" t="s">
        <v>22</v>
      </c>
      <c r="C124" s="15" t="s">
        <v>130</v>
      </c>
      <c r="I124" s="28"/>
    </row>
    <row r="125" spans="1:9" ht="14.1" customHeight="1">
      <c r="A125" s="15"/>
      <c r="B125" s="45">
        <v>8222</v>
      </c>
      <c r="C125" s="15" t="s">
        <v>131</v>
      </c>
      <c r="D125" s="25">
        <v>779900</v>
      </c>
      <c r="E125" s="26">
        <v>120000</v>
      </c>
      <c r="F125" s="26">
        <v>120000</v>
      </c>
      <c r="G125" s="26">
        <v>120000</v>
      </c>
      <c r="I125" s="28"/>
    </row>
    <row r="126" spans="1:9" ht="14.1" customHeight="1">
      <c r="A126" s="17"/>
      <c r="B126" s="47">
        <v>8235</v>
      </c>
      <c r="C126" s="17" t="s">
        <v>129</v>
      </c>
      <c r="D126" s="18">
        <v>210000</v>
      </c>
      <c r="E126" s="19">
        <v>330000</v>
      </c>
      <c r="F126" s="19">
        <v>330000</v>
      </c>
      <c r="G126" s="19">
        <v>480000</v>
      </c>
      <c r="I126" s="28"/>
    </row>
    <row r="127" spans="1:9" ht="14.1" customHeight="1">
      <c r="A127" s="35" t="s">
        <v>21</v>
      </c>
      <c r="B127" s="36" t="s">
        <v>125</v>
      </c>
      <c r="C127" s="37" t="s">
        <v>126</v>
      </c>
      <c r="D127" s="31">
        <f>SUM(D122:D126)</f>
        <v>3547473</v>
      </c>
      <c r="E127" s="31">
        <f>SUM(E122:E126)</f>
        <v>700800</v>
      </c>
      <c r="F127" s="31">
        <f>SUM(F122:F126)</f>
        <v>700800</v>
      </c>
      <c r="G127" s="31">
        <f>SUM(G122:G126)</f>
        <v>1613869</v>
      </c>
      <c r="I127" s="44"/>
    </row>
    <row r="128" spans="1:9" ht="0.95" customHeight="1">
      <c r="A128" s="15"/>
      <c r="B128" s="26"/>
      <c r="C128" s="17"/>
      <c r="D128" s="18"/>
      <c r="E128" s="19"/>
      <c r="F128" s="19"/>
      <c r="G128" s="19"/>
      <c r="I128" s="44"/>
    </row>
    <row r="129" spans="1:9">
      <c r="A129" s="15"/>
      <c r="B129" s="24" t="s">
        <v>132</v>
      </c>
      <c r="C129" s="20" t="s">
        <v>133</v>
      </c>
      <c r="I129" s="44"/>
    </row>
    <row r="130" spans="1:9">
      <c r="A130" s="15"/>
      <c r="B130" s="24" t="s">
        <v>15</v>
      </c>
      <c r="C130" s="20" t="s">
        <v>134</v>
      </c>
      <c r="I130" s="44"/>
    </row>
    <row r="131" spans="1:9">
      <c r="A131" s="17" t="s">
        <v>21</v>
      </c>
      <c r="B131" s="38">
        <v>8342</v>
      </c>
      <c r="C131" s="17" t="s">
        <v>135</v>
      </c>
      <c r="D131" s="31">
        <v>174099</v>
      </c>
      <c r="E131" s="32">
        <v>170350</v>
      </c>
      <c r="F131" s="32">
        <v>179976</v>
      </c>
      <c r="G131" s="32">
        <v>289760</v>
      </c>
      <c r="I131" s="44"/>
    </row>
    <row r="132" spans="1:9">
      <c r="A132" s="15"/>
      <c r="B132" s="24"/>
      <c r="C132" s="20"/>
      <c r="I132" s="44"/>
    </row>
    <row r="133" spans="1:9">
      <c r="A133" s="15"/>
      <c r="B133" s="26" t="s">
        <v>22</v>
      </c>
      <c r="C133" s="15" t="s">
        <v>136</v>
      </c>
      <c r="I133" s="28"/>
    </row>
    <row r="134" spans="1:9">
      <c r="A134" s="15"/>
      <c r="B134" s="45">
        <v>8443</v>
      </c>
      <c r="C134" s="15" t="s">
        <v>137</v>
      </c>
      <c r="D134" s="25">
        <v>382855</v>
      </c>
      <c r="E134" s="26">
        <v>392529</v>
      </c>
      <c r="F134" s="26">
        <v>392529</v>
      </c>
      <c r="G134" s="26">
        <v>382855</v>
      </c>
      <c r="I134" s="44"/>
    </row>
    <row r="135" spans="1:9">
      <c r="A135" s="15" t="s">
        <v>21</v>
      </c>
      <c r="B135" s="24" t="s">
        <v>132</v>
      </c>
      <c r="C135" s="20" t="s">
        <v>133</v>
      </c>
      <c r="D135" s="31">
        <f>SUM(D134:D134)+D131</f>
        <v>556954</v>
      </c>
      <c r="E135" s="32">
        <f>SUM(E134:E134)+E131</f>
        <v>562879</v>
      </c>
      <c r="F135" s="32">
        <f>SUM(F134:F134)+F131</f>
        <v>572505</v>
      </c>
      <c r="G135" s="32">
        <f>SUM(G134:G134)+G131</f>
        <v>672615</v>
      </c>
      <c r="I135" s="44"/>
    </row>
    <row r="136" spans="1:9">
      <c r="A136" s="15"/>
      <c r="B136" s="26"/>
      <c r="C136" s="15"/>
      <c r="D136" s="18"/>
      <c r="E136" s="19"/>
      <c r="F136" s="19"/>
      <c r="G136" s="19"/>
      <c r="I136" s="44"/>
    </row>
    <row r="137" spans="1:9">
      <c r="A137" s="15"/>
      <c r="B137" s="24" t="s">
        <v>138</v>
      </c>
      <c r="C137" s="20" t="s">
        <v>139</v>
      </c>
      <c r="I137" s="44"/>
    </row>
    <row r="138" spans="1:9">
      <c r="A138" s="15"/>
      <c r="B138" s="26" t="s">
        <v>22</v>
      </c>
      <c r="C138" s="15" t="s">
        <v>140</v>
      </c>
      <c r="I138" s="44"/>
    </row>
    <row r="139" spans="1:9">
      <c r="A139" s="15"/>
      <c r="B139" s="45">
        <v>8658</v>
      </c>
      <c r="C139" s="15" t="s">
        <v>141</v>
      </c>
      <c r="D139" s="25">
        <v>53642</v>
      </c>
      <c r="E139" s="26">
        <v>99927</v>
      </c>
      <c r="F139" s="26">
        <v>99927</v>
      </c>
      <c r="G139" s="26">
        <v>53642</v>
      </c>
      <c r="I139" s="28"/>
    </row>
    <row r="140" spans="1:9">
      <c r="A140" s="17"/>
      <c r="B140" s="47">
        <v>8670</v>
      </c>
      <c r="C140" s="17" t="s">
        <v>142</v>
      </c>
      <c r="D140" s="18">
        <v>21889025</v>
      </c>
      <c r="E140" s="19">
        <v>19568746</v>
      </c>
      <c r="F140" s="19">
        <v>19568746</v>
      </c>
      <c r="G140" s="19">
        <v>21889025</v>
      </c>
      <c r="I140" s="28"/>
    </row>
    <row r="141" spans="1:9">
      <c r="A141" s="17"/>
      <c r="B141" s="47">
        <v>8671</v>
      </c>
      <c r="C141" s="17" t="s">
        <v>143</v>
      </c>
      <c r="D141" s="18">
        <v>50202</v>
      </c>
      <c r="E141" s="19">
        <v>41180</v>
      </c>
      <c r="F141" s="19">
        <v>41180</v>
      </c>
      <c r="G141" s="19">
        <v>50202</v>
      </c>
      <c r="I141" s="28"/>
    </row>
    <row r="142" spans="1:9">
      <c r="A142" s="17"/>
      <c r="B142" s="47">
        <v>8672</v>
      </c>
      <c r="C142" s="17" t="s">
        <v>144</v>
      </c>
      <c r="D142" s="18">
        <v>96</v>
      </c>
      <c r="E142" s="19">
        <v>120</v>
      </c>
      <c r="F142" s="19">
        <v>120</v>
      </c>
      <c r="G142" s="19">
        <v>96</v>
      </c>
      <c r="I142" s="28"/>
    </row>
    <row r="143" spans="1:9">
      <c r="A143" s="15"/>
      <c r="B143" s="45">
        <v>8673</v>
      </c>
      <c r="C143" s="15" t="s">
        <v>145</v>
      </c>
      <c r="D143" s="25">
        <v>13350000</v>
      </c>
      <c r="E143" s="26">
        <v>10750000</v>
      </c>
      <c r="F143" s="26">
        <v>18170000</v>
      </c>
      <c r="G143" s="26">
        <v>18170000</v>
      </c>
      <c r="I143" s="28"/>
    </row>
    <row r="144" spans="1:9">
      <c r="A144" s="15"/>
      <c r="B144" s="24">
        <v>8680</v>
      </c>
      <c r="C144" s="15" t="s">
        <v>146</v>
      </c>
      <c r="D144" s="54">
        <v>0</v>
      </c>
      <c r="E144" s="26" t="s">
        <v>147</v>
      </c>
      <c r="F144" s="26" t="s">
        <v>147</v>
      </c>
      <c r="G144" s="26" t="s">
        <v>147</v>
      </c>
      <c r="I144" s="28"/>
    </row>
    <row r="145" spans="1:9">
      <c r="A145" s="17" t="s">
        <v>21</v>
      </c>
      <c r="B145" s="38" t="s">
        <v>138</v>
      </c>
      <c r="C145" s="39" t="s">
        <v>139</v>
      </c>
      <c r="D145" s="31">
        <f>SUM(D139:D144)</f>
        <v>35342965</v>
      </c>
      <c r="E145" s="32">
        <f>SUM(E139:E143)</f>
        <v>30459973</v>
      </c>
      <c r="F145" s="32">
        <f>SUM(F139:F143)</f>
        <v>37879973</v>
      </c>
      <c r="G145" s="32">
        <f>SUM(G139:G143)</f>
        <v>40162965</v>
      </c>
      <c r="I145" s="44"/>
    </row>
    <row r="146" spans="1:9">
      <c r="A146" s="17"/>
      <c r="B146" s="19"/>
      <c r="C146" s="17"/>
      <c r="D146" s="18"/>
      <c r="E146" s="19"/>
      <c r="F146" s="19"/>
      <c r="G146" s="19"/>
      <c r="I146" s="44"/>
    </row>
    <row r="147" spans="1:9">
      <c r="A147" s="15"/>
      <c r="B147" s="24" t="s">
        <v>148</v>
      </c>
      <c r="C147" s="20" t="s">
        <v>149</v>
      </c>
      <c r="I147" s="44"/>
    </row>
    <row r="148" spans="1:9" ht="38.25">
      <c r="A148" s="15"/>
      <c r="B148" s="45">
        <v>8782</v>
      </c>
      <c r="C148" s="15" t="s">
        <v>150</v>
      </c>
      <c r="D148" s="25">
        <v>10320734</v>
      </c>
      <c r="E148" s="26">
        <v>6750947</v>
      </c>
      <c r="F148" s="26">
        <v>6750947</v>
      </c>
      <c r="G148" s="26">
        <v>10320734</v>
      </c>
      <c r="I148" s="44"/>
    </row>
    <row r="149" spans="1:9">
      <c r="A149" s="15" t="s">
        <v>21</v>
      </c>
      <c r="B149" s="24" t="s">
        <v>148</v>
      </c>
      <c r="C149" s="20" t="s">
        <v>149</v>
      </c>
      <c r="D149" s="31">
        <f>D148</f>
        <v>10320734</v>
      </c>
      <c r="E149" s="31">
        <f>E148</f>
        <v>6750947</v>
      </c>
      <c r="F149" s="31">
        <f>F148</f>
        <v>6750947</v>
      </c>
      <c r="G149" s="31">
        <f>G148</f>
        <v>10320734</v>
      </c>
      <c r="I149" s="44"/>
    </row>
    <row r="150" spans="1:9">
      <c r="A150" s="15" t="s">
        <v>21</v>
      </c>
      <c r="B150" s="26"/>
      <c r="C150" s="20" t="s">
        <v>151</v>
      </c>
      <c r="D150" s="29">
        <f>D149+D145+D135+D127+D118</f>
        <v>51721643</v>
      </c>
      <c r="E150" s="29">
        <f>E149+E145+E135+E127+E118</f>
        <v>40575650</v>
      </c>
      <c r="F150" s="29">
        <f>F149+F145+F135+F127+F118</f>
        <v>47999275</v>
      </c>
      <c r="G150" s="29">
        <f>G149+G145+G135+G127+G118</f>
        <v>54812040</v>
      </c>
      <c r="I150" s="44"/>
    </row>
    <row r="151" spans="1:9">
      <c r="A151" s="15"/>
      <c r="B151" s="26"/>
      <c r="C151" s="20"/>
      <c r="D151" s="29"/>
      <c r="E151" s="30"/>
      <c r="F151" s="30"/>
      <c r="G151" s="30"/>
      <c r="I151" s="44"/>
    </row>
    <row r="152" spans="1:9">
      <c r="A152" s="15" t="s">
        <v>21</v>
      </c>
      <c r="B152" s="26"/>
      <c r="C152" s="20" t="s">
        <v>152</v>
      </c>
      <c r="D152" s="31">
        <f>D150+D107+D111</f>
        <v>89746173</v>
      </c>
      <c r="E152" s="32">
        <f>E150+E107+E111</f>
        <v>90980356</v>
      </c>
      <c r="F152" s="32">
        <f>F150+F107+F111</f>
        <v>98431068</v>
      </c>
      <c r="G152" s="32">
        <f>G150+G107+G111</f>
        <v>108658896</v>
      </c>
      <c r="I152" s="44"/>
    </row>
    <row r="153" spans="1:9">
      <c r="A153" s="15"/>
      <c r="B153" s="26"/>
      <c r="C153" s="15"/>
      <c r="D153" s="18"/>
      <c r="E153" s="19"/>
      <c r="F153" s="19"/>
      <c r="G153" s="19"/>
      <c r="I153" s="44"/>
    </row>
    <row r="154" spans="1:9">
      <c r="A154" s="15"/>
      <c r="B154" s="24" t="s">
        <v>153</v>
      </c>
      <c r="C154" s="20" t="s">
        <v>154</v>
      </c>
      <c r="I154" s="44"/>
    </row>
    <row r="155" spans="1:9">
      <c r="A155" s="15"/>
      <c r="B155" s="45">
        <v>8999</v>
      </c>
      <c r="C155" s="15" t="s">
        <v>155</v>
      </c>
      <c r="D155" s="18"/>
      <c r="E155" s="19"/>
      <c r="F155" s="19"/>
      <c r="G155" s="19"/>
      <c r="I155" s="44"/>
    </row>
    <row r="156" spans="1:9">
      <c r="A156" s="15"/>
      <c r="B156" s="26"/>
      <c r="C156" s="20" t="s">
        <v>156</v>
      </c>
      <c r="D156" s="29">
        <v>1547898</v>
      </c>
      <c r="E156" s="30">
        <v>1708858</v>
      </c>
      <c r="F156" s="30">
        <v>1287583</v>
      </c>
      <c r="G156" s="30">
        <v>694369</v>
      </c>
      <c r="I156" s="44"/>
    </row>
    <row r="157" spans="1:9" ht="13.5" thickBot="1">
      <c r="A157" s="57"/>
      <c r="B157" s="58"/>
      <c r="C157" s="59" t="s">
        <v>157</v>
      </c>
      <c r="D157" s="60">
        <f>D156+D152</f>
        <v>91294071</v>
      </c>
      <c r="E157" s="61">
        <f>E156+E152</f>
        <v>92689214</v>
      </c>
      <c r="F157" s="61">
        <f>F156+F152</f>
        <v>99718651</v>
      </c>
      <c r="G157" s="58">
        <f>G156+G152</f>
        <v>109353265</v>
      </c>
      <c r="I157" s="44"/>
    </row>
    <row r="158" spans="1:9" ht="13.5" thickTop="1"/>
  </sheetData>
  <mergeCells count="8">
    <mergeCell ref="A109:G109"/>
    <mergeCell ref="A113:G113"/>
    <mergeCell ref="A2:G2"/>
    <mergeCell ref="E4:G4"/>
    <mergeCell ref="A5:C5"/>
    <mergeCell ref="A6:C6"/>
    <mergeCell ref="A7:C7"/>
    <mergeCell ref="A9:G9"/>
  </mergeCells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2013-04-26T05:38:07Z</dcterms:created>
  <dcterms:modified xsi:type="dcterms:W3CDTF">2013-04-26T05:53:39Z</dcterms:modified>
</cp:coreProperties>
</file>