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60" windowHeight="7230" firstSheet="4" activeTab="7"/>
  </bookViews>
  <sheets>
    <sheet name="Revenue Account Receipts" sheetId="7" r:id="rId1"/>
    <sheet name="Revenue Account Disbursements" sheetId="4" r:id="rId2"/>
    <sheet name="Capital Account Receipts" sheetId="9" r:id="rId3"/>
    <sheet name="Capital Account Disbursements" sheetId="13" r:id="rId4"/>
    <sheet name="Disbursements Charged" sheetId="12" r:id="rId5"/>
    <sheet name="Contingency Fund" sheetId="14" r:id="rId6"/>
    <sheet name="Public Account Receipts" sheetId="15" r:id="rId7"/>
    <sheet name="Public Account Disbursements" sheetId="16" r:id="rId8"/>
  </sheets>
  <externalReferences>
    <externalReference r:id="rId9"/>
    <externalReference r:id="rId10"/>
    <externalReference r:id="rId11"/>
    <externalReference r:id="rId12"/>
  </externalReferences>
  <definedNames>
    <definedName name="__123Graph_D" localSheetId="3" hidden="1">[1]dem18!#REF!</definedName>
    <definedName name="__123Graph_D" localSheetId="2" hidden="1">[1]dem18!#REF!</definedName>
    <definedName name="__123Graph_D" localSheetId="5" hidden="1">[1]dem18!#REF!</definedName>
    <definedName name="__123Graph_D" localSheetId="4" hidden="1">[1]dem18!#REF!</definedName>
    <definedName name="__123Graph_D" localSheetId="7" hidden="1">[1]dem18!#REF!</definedName>
    <definedName name="__123Graph_D" localSheetId="6" hidden="1">[1]dem18!#REF!</definedName>
    <definedName name="__123Graph_D" localSheetId="1" hidden="1">[1]dem18!#REF!</definedName>
    <definedName name="__123Graph_D" localSheetId="0" hidden="1">[1]dem18!#REF!</definedName>
    <definedName name="__123Graph_D" hidden="1">[1]dem18!#REF!</definedName>
    <definedName name="_xlnm._FilterDatabase" localSheetId="3" hidden="1">'Capital Account Disbursements'!$A$7:$L$104</definedName>
    <definedName name="_rec1" localSheetId="3">[2]Dem1!#REF!</definedName>
    <definedName name="_rec1" localSheetId="2">[2]Dem1!#REF!</definedName>
    <definedName name="_rec1" localSheetId="5">[2]Dem1!#REF!</definedName>
    <definedName name="_rec1" localSheetId="4">[2]Dem1!#REF!</definedName>
    <definedName name="_rec1" localSheetId="7">[2]Dem1!#REF!</definedName>
    <definedName name="_rec1" localSheetId="6">[2]Dem1!#REF!</definedName>
    <definedName name="_rec1" localSheetId="1">[2]Dem1!#REF!</definedName>
    <definedName name="_rec1" localSheetId="0">[2]Dem1!#REF!</definedName>
    <definedName name="_rec1">[2]Dem1!#REF!</definedName>
    <definedName name="_Regression_Int" localSheetId="3" hidden="1">1</definedName>
    <definedName name="_Regression_Int" localSheetId="2" hidden="1">1</definedName>
    <definedName name="_Regression_Int" localSheetId="5" hidden="1">1</definedName>
    <definedName name="_Regression_Int" localSheetId="4" hidden="1">1</definedName>
    <definedName name="_Regression_Int" localSheetId="7" hidden="1">1</definedName>
    <definedName name="_Regression_Int" localSheetId="6" hidden="1">1</definedName>
    <definedName name="_Regression_Int" localSheetId="1" hidden="1">1</definedName>
    <definedName name="_Regression_Int" localSheetId="0" hidden="1">1</definedName>
    <definedName name="A" localSheetId="3">'Capital Account Disbursements'!#REF!</definedName>
    <definedName name="A" localSheetId="1">'Revenue Account Disbursements'!#REF!</definedName>
    <definedName name="ahcap">[3]dem2!$D$563:$L$563</definedName>
    <definedName name="censusrec">[2]Dem1!$D$253:$L$253</definedName>
    <definedName name="charged">[2]Dem1!$E$7:$G$7</definedName>
    <definedName name="da">[2]Dem1!$D$130:$L$130</definedName>
    <definedName name="ee">[2]Dem1!$D$359:$L$359</definedName>
    <definedName name="fishcap">[3]dem2!$D$574:$L$574</definedName>
    <definedName name="Fishrev">[3]dem2!$D$492:$L$492</definedName>
    <definedName name="fwl">[2]Dem1!$D$313:$L$313</definedName>
    <definedName name="fwlcap">[2]Dem1!$D$387:$L$387</definedName>
    <definedName name="fwlrec">[2]Dem1!$D$393:$L$393</definedName>
    <definedName name="housing" localSheetId="3">#REF!</definedName>
    <definedName name="housing" localSheetId="2">#REF!</definedName>
    <definedName name="housing" localSheetId="5">#REF!</definedName>
    <definedName name="housing" localSheetId="4">#REF!</definedName>
    <definedName name="housing" localSheetId="7">#REF!</definedName>
    <definedName name="housing" localSheetId="6">#REF!</definedName>
    <definedName name="housing" localSheetId="1">#REF!</definedName>
    <definedName name="housing">#REF!</definedName>
    <definedName name="housingcap" localSheetId="3">#REF!</definedName>
    <definedName name="housingcap" localSheetId="2">#REF!</definedName>
    <definedName name="housingcap" localSheetId="5">#REF!</definedName>
    <definedName name="housingcap" localSheetId="4">#REF!</definedName>
    <definedName name="housingcap" localSheetId="7">#REF!</definedName>
    <definedName name="housingcap" localSheetId="6">#REF!</definedName>
    <definedName name="housingcap" localSheetId="1">#REF!</definedName>
    <definedName name="housingcap">#REF!</definedName>
    <definedName name="justice">[2]Dem1!$D$103:$L$103</definedName>
    <definedName name="justicerec" localSheetId="3">#REF!</definedName>
    <definedName name="justicerec" localSheetId="2">#REF!</definedName>
    <definedName name="justicerec" localSheetId="5">#REF!</definedName>
    <definedName name="justicerec" localSheetId="4">#REF!</definedName>
    <definedName name="justicerec" localSheetId="7">#REF!</definedName>
    <definedName name="justicerec" localSheetId="6">#REF!</definedName>
    <definedName name="justicerec" localSheetId="1">#REF!</definedName>
    <definedName name="justicerec">#REF!</definedName>
    <definedName name="lr">[2]Dem1!$D$63:$L$63</definedName>
    <definedName name="lrrec" localSheetId="3">[2]Dem1!#REF!</definedName>
    <definedName name="lrrec" localSheetId="2">[2]Dem1!#REF!</definedName>
    <definedName name="lrrec" localSheetId="5">[2]Dem1!#REF!</definedName>
    <definedName name="lrrec" localSheetId="4">[2]Dem1!#REF!</definedName>
    <definedName name="lrrec" localSheetId="7">[2]Dem1!#REF!</definedName>
    <definedName name="lrrec" localSheetId="6">[2]Dem1!#REF!</definedName>
    <definedName name="lrrec" localSheetId="1">[2]Dem1!#REF!</definedName>
    <definedName name="lrrec" localSheetId="0">[2]Dem1!#REF!</definedName>
    <definedName name="lrrec">[2]Dem1!#REF!</definedName>
    <definedName name="nc">[2]Dem1!$D$221:$L$221</definedName>
    <definedName name="ncfund" localSheetId="3">[2]Dem1!#REF!</definedName>
    <definedName name="ncfund" localSheetId="2">[2]Dem1!#REF!</definedName>
    <definedName name="ncfund" localSheetId="5">[2]Dem1!#REF!</definedName>
    <definedName name="ncfund" localSheetId="4">[2]Dem1!#REF!</definedName>
    <definedName name="ncfund" localSheetId="7">[2]Dem1!#REF!</definedName>
    <definedName name="ncfund" localSheetId="6">[2]Dem1!#REF!</definedName>
    <definedName name="ncfund" localSheetId="1">[2]Dem1!#REF!</definedName>
    <definedName name="ncfund" localSheetId="0">[2]Dem1!#REF!</definedName>
    <definedName name="ncfund">[2]Dem1!#REF!</definedName>
    <definedName name="ncrec">[2]Dem1!$D$250:$L$250</definedName>
    <definedName name="ncrec1" localSheetId="3">[2]Dem1!#REF!</definedName>
    <definedName name="ncrec1" localSheetId="2">[2]Dem1!#REF!</definedName>
    <definedName name="ncrec1" localSheetId="5">[2]Dem1!#REF!</definedName>
    <definedName name="ncrec1" localSheetId="4">[2]Dem1!#REF!</definedName>
    <definedName name="ncrec1" localSheetId="7">[2]Dem1!#REF!</definedName>
    <definedName name="ncrec1" localSheetId="6">[2]Dem1!#REF!</definedName>
    <definedName name="ncrec1" localSheetId="1">[2]Dem1!#REF!</definedName>
    <definedName name="ncrec1" localSheetId="0">[2]Dem1!#REF!</definedName>
    <definedName name="ncrec1">[2]Dem1!#REF!</definedName>
    <definedName name="np">[2]Dem1!$K$389</definedName>
    <definedName name="Nutrition">[3]dem2!$D$315:$L$315</definedName>
    <definedName name="oges" localSheetId="3">#REF!</definedName>
    <definedName name="oges" localSheetId="2">#REF!</definedName>
    <definedName name="oges" localSheetId="5">#REF!</definedName>
    <definedName name="oges" localSheetId="4">#REF!</definedName>
    <definedName name="oges" localSheetId="7">#REF!</definedName>
    <definedName name="oges" localSheetId="6">#REF!</definedName>
    <definedName name="oges" localSheetId="1">#REF!</definedName>
    <definedName name="oges">#REF!</definedName>
    <definedName name="pension">[2]Dem1!$D$114:$L$114</definedName>
    <definedName name="_xlnm.Print_Area" localSheetId="3">'Capital Account Disbursements'!$A$2:$L$105</definedName>
    <definedName name="_xlnm.Print_Area" localSheetId="2">'Capital Account Receipts'!$A$1:$G$20</definedName>
    <definedName name="_xlnm.Print_Area" localSheetId="5">'Contingency Fund'!$A$1:$G$20</definedName>
    <definedName name="_xlnm.Print_Area" localSheetId="4">'Disbursements Charged'!$A$1:$G$29</definedName>
    <definedName name="_xlnm.Print_Area" localSheetId="6">'Public Account Receipts'!$A$1:$G$57</definedName>
    <definedName name="_xlnm.Print_Area" localSheetId="1">'Revenue Account Disbursements'!$A$1:$L$169</definedName>
    <definedName name="_xlnm.Print_Area" localSheetId="0">'Revenue Account Receipts'!$A$1:$G$90</definedName>
    <definedName name="Print_Area_MI" localSheetId="3">'Capital Account Disbursements'!#REF!</definedName>
    <definedName name="Print_Area_MI" localSheetId="2">'Capital Account Receipts'!#REF!</definedName>
    <definedName name="Print_Area_MI" localSheetId="5">'Contingency Fund'!#REF!</definedName>
    <definedName name="Print_Area_MI" localSheetId="4">'Disbursements Charged'!#REF!</definedName>
    <definedName name="Print_Area_MI" localSheetId="7">'Public Account Disbursements'!#REF!</definedName>
    <definedName name="Print_Area_MI" localSheetId="6">'Public Account Receipts'!#REF!</definedName>
    <definedName name="Print_Area_MI" localSheetId="1">'Revenue Account Disbursements'!$C$3:$L$6</definedName>
    <definedName name="Print_Area_MI" localSheetId="0">'Revenue Account Receipts'!$C$2:$G$92</definedName>
    <definedName name="_xlnm.Print_Titles" localSheetId="3">'Capital Account Disbursements'!$4:$7</definedName>
    <definedName name="_xlnm.Print_Titles" localSheetId="2">'Capital Account Receipts'!#REF!</definedName>
    <definedName name="_xlnm.Print_Titles" localSheetId="5">'Contingency Fund'!#REF!</definedName>
    <definedName name="_xlnm.Print_Titles" localSheetId="7">'Public Account Disbursements'!$3:$6</definedName>
    <definedName name="_xlnm.Print_Titles" localSheetId="6">'Public Account Receipts'!$3:$6</definedName>
    <definedName name="_xlnm.Print_Titles" localSheetId="1">'Revenue Account Disbursements'!$3:$6</definedName>
    <definedName name="_xlnm.Print_Titles" localSheetId="0">'Revenue Account Receipts'!$3:$6</definedName>
    <definedName name="pw" localSheetId="3">#REF!</definedName>
    <definedName name="pw" localSheetId="2">#REF!</definedName>
    <definedName name="pw" localSheetId="5">#REF!</definedName>
    <definedName name="pw" localSheetId="4">#REF!</definedName>
    <definedName name="pw" localSheetId="7">#REF!</definedName>
    <definedName name="pw" localSheetId="6">#REF!</definedName>
    <definedName name="pw" localSheetId="1">#REF!</definedName>
    <definedName name="pw">#REF!</definedName>
    <definedName name="pwcap" localSheetId="3">[2]Dem1!#REF!</definedName>
    <definedName name="pwcap" localSheetId="2">[2]Dem1!#REF!</definedName>
    <definedName name="pwcap" localSheetId="5">[2]Dem1!#REF!</definedName>
    <definedName name="pwcap" localSheetId="4">[2]Dem1!#REF!</definedName>
    <definedName name="pwcap" localSheetId="7">[2]Dem1!#REF!</definedName>
    <definedName name="pwcap" localSheetId="6">[2]Dem1!#REF!</definedName>
    <definedName name="pwcap" localSheetId="1">[2]Dem1!#REF!</definedName>
    <definedName name="pwcap" localSheetId="0">[2]Dem1!#REF!</definedName>
    <definedName name="pwcap">[2]Dem1!#REF!</definedName>
    <definedName name="rec" localSheetId="3">[2]Dem1!#REF!</definedName>
    <definedName name="rec" localSheetId="2">[2]Dem1!#REF!</definedName>
    <definedName name="rec" localSheetId="5">[2]Dem1!#REF!</definedName>
    <definedName name="rec" localSheetId="4">[2]Dem1!#REF!</definedName>
    <definedName name="rec" localSheetId="7">[2]Dem1!#REF!</definedName>
    <definedName name="rec" localSheetId="6">[2]Dem1!#REF!</definedName>
    <definedName name="rec" localSheetId="1">[2]Dem1!#REF!</definedName>
    <definedName name="rec" localSheetId="0">[2]Dem1!#REF!</definedName>
    <definedName name="rec">[2]Dem1!#REF!</definedName>
    <definedName name="reform">[2]Dem1!$D$237:$L$237</definedName>
    <definedName name="scst">[3]dem2!$D$162:$L$162</definedName>
    <definedName name="sgs" localSheetId="3">[2]Dem1!#REF!</definedName>
    <definedName name="sgs" localSheetId="2">[2]Dem1!#REF!</definedName>
    <definedName name="sgs" localSheetId="5">[2]Dem1!#REF!</definedName>
    <definedName name="sgs" localSheetId="4">[2]Dem1!#REF!</definedName>
    <definedName name="sgs" localSheetId="7">[2]Dem1!#REF!</definedName>
    <definedName name="sgs" localSheetId="6">[2]Dem1!#REF!</definedName>
    <definedName name="sgs" localSheetId="1">[2]Dem1!#REF!</definedName>
    <definedName name="sgs" localSheetId="0">[2]Dem1!#REF!</definedName>
    <definedName name="sgs">[2]Dem1!#REF!</definedName>
    <definedName name="SocialSecurity">[3]dem2!$D$290:$L$290</definedName>
    <definedName name="socialwelfare">[3]dem2!$D$356:$L$356</definedName>
    <definedName name="spfrd">[2]Dem1!$D$327:$L$327</definedName>
    <definedName name="sss" localSheetId="3">[2]Dem1!#REF!</definedName>
    <definedName name="sss" localSheetId="2">[2]Dem1!#REF!</definedName>
    <definedName name="sss" localSheetId="5">[2]Dem1!#REF!</definedName>
    <definedName name="sss" localSheetId="4">[2]Dem1!#REF!</definedName>
    <definedName name="sss" localSheetId="7">[2]Dem1!#REF!</definedName>
    <definedName name="sss" localSheetId="6">[2]Dem1!#REF!</definedName>
    <definedName name="sss" localSheetId="1">[2]Dem1!#REF!</definedName>
    <definedName name="sss" localSheetId="0">[2]Dem1!#REF!</definedName>
    <definedName name="sss">[2]Dem1!#REF!</definedName>
    <definedName name="swc">[2]Dem1!$D$76:$L$76</definedName>
    <definedName name="tax" localSheetId="3">#REF!</definedName>
    <definedName name="tax" localSheetId="2">#REF!</definedName>
    <definedName name="tax" localSheetId="5">#REF!</definedName>
    <definedName name="tax" localSheetId="4">#REF!</definedName>
    <definedName name="tax" localSheetId="7">#REF!</definedName>
    <definedName name="tax" localSheetId="6">#REF!</definedName>
    <definedName name="tax" localSheetId="1">#REF!</definedName>
    <definedName name="tax">#REF!</definedName>
    <definedName name="udhd" localSheetId="3">#REF!</definedName>
    <definedName name="udhd" localSheetId="2">#REF!</definedName>
    <definedName name="udhd" localSheetId="5">#REF!</definedName>
    <definedName name="udhd" localSheetId="4">#REF!</definedName>
    <definedName name="udhd" localSheetId="7">#REF!</definedName>
    <definedName name="udhd" localSheetId="6">#REF!</definedName>
    <definedName name="udhd" localSheetId="1">#REF!</definedName>
    <definedName name="udhd">#REF!</definedName>
    <definedName name="urbancap" localSheetId="3">#REF!</definedName>
    <definedName name="urbancap" localSheetId="2">#REF!</definedName>
    <definedName name="urbancap" localSheetId="5">#REF!</definedName>
    <definedName name="urbancap" localSheetId="4">#REF!</definedName>
    <definedName name="urbancap" localSheetId="7">#REF!</definedName>
    <definedName name="urbancap" localSheetId="6">#REF!</definedName>
    <definedName name="urbancap" localSheetId="1">#REF!</definedName>
    <definedName name="urbancap">#REF!</definedName>
    <definedName name="Voted" localSheetId="3">#REF!</definedName>
    <definedName name="Voted" localSheetId="2">#REF!</definedName>
    <definedName name="Voted" localSheetId="5">#REF!</definedName>
    <definedName name="Voted" localSheetId="4">#REF!</definedName>
    <definedName name="Voted" localSheetId="7">#REF!</definedName>
    <definedName name="Voted" localSheetId="6">#REF!</definedName>
    <definedName name="Voted" localSheetId="1">#REF!</definedName>
    <definedName name="Voted">#REF!</definedName>
    <definedName name="water" localSheetId="3">#REF!</definedName>
    <definedName name="water" localSheetId="2">#REF!</definedName>
    <definedName name="water" localSheetId="5">#REF!</definedName>
    <definedName name="water" localSheetId="4">#REF!</definedName>
    <definedName name="water" localSheetId="7">#REF!</definedName>
    <definedName name="water" localSheetId="6">#REF!</definedName>
    <definedName name="water" localSheetId="1">#REF!</definedName>
    <definedName name="water">#REF!</definedName>
    <definedName name="watercap" localSheetId="3">#REF!</definedName>
    <definedName name="watercap" localSheetId="2">#REF!</definedName>
    <definedName name="watercap" localSheetId="5">#REF!</definedName>
    <definedName name="watercap" localSheetId="4">#REF!</definedName>
    <definedName name="watercap" localSheetId="7">#REF!</definedName>
    <definedName name="watercap" localSheetId="6">#REF!</definedName>
    <definedName name="watercap" localSheetId="1">#REF!</definedName>
    <definedName name="watercap">#REF!</definedName>
    <definedName name="welfarecap">[3]dem2!$D$348:$L$348</definedName>
    <definedName name="Z_11FD1431_802F_4CFD_97ED_05C17FC7D269_.wvu.FilterData" localSheetId="3" hidden="1">'Capital Account Disbursements'!$A$1:$L$105</definedName>
    <definedName name="Z_11FD1431_802F_4CFD_97ED_05C17FC7D269_.wvu.FilterData" localSheetId="1" hidden="1">'Revenue Account Disbursements'!$A$6:$L$170</definedName>
    <definedName name="Z_11FD1431_802F_4CFD_97ED_05C17FC7D269_.wvu.PrintArea" localSheetId="3" hidden="1">'Capital Account Disbursements'!#REF!</definedName>
    <definedName name="Z_11FD1431_802F_4CFD_97ED_05C17FC7D269_.wvu.PrintArea" localSheetId="2" hidden="1">'Capital Account Receipts'!#REF!</definedName>
    <definedName name="Z_11FD1431_802F_4CFD_97ED_05C17FC7D269_.wvu.PrintArea" localSheetId="5" hidden="1">'Contingency Fund'!#REF!</definedName>
    <definedName name="Z_11FD1431_802F_4CFD_97ED_05C17FC7D269_.wvu.PrintArea" localSheetId="4" hidden="1">'Disbursements Charged'!#REF!</definedName>
    <definedName name="Z_11FD1431_802F_4CFD_97ED_05C17FC7D269_.wvu.PrintArea" localSheetId="7" hidden="1">'Public Account Disbursements'!#REF!</definedName>
    <definedName name="Z_11FD1431_802F_4CFD_97ED_05C17FC7D269_.wvu.PrintArea" localSheetId="6" hidden="1">'Public Account Receipts'!#REF!</definedName>
    <definedName name="Z_11FD1431_802F_4CFD_97ED_05C17FC7D269_.wvu.PrintArea" localSheetId="1" hidden="1">'Revenue Account Disbursements'!$A$2:$L$163</definedName>
    <definedName name="Z_11FD1431_802F_4CFD_97ED_05C17FC7D269_.wvu.PrintArea" localSheetId="0" hidden="1">'Revenue Account Receipts'!$A$2:$G$91</definedName>
    <definedName name="Z_11FD1431_802F_4CFD_97ED_05C17FC7D269_.wvu.PrintTitles" localSheetId="3" hidden="1">'Capital Account Disbursements'!#REF!</definedName>
    <definedName name="Z_11FD1431_802F_4CFD_97ED_05C17FC7D269_.wvu.PrintTitles" localSheetId="2" hidden="1">'Capital Account Receipts'!#REF!</definedName>
    <definedName name="Z_11FD1431_802F_4CFD_97ED_05C17FC7D269_.wvu.PrintTitles" localSheetId="5" hidden="1">'Contingency Fund'!#REF!</definedName>
    <definedName name="Z_11FD1431_802F_4CFD_97ED_05C17FC7D269_.wvu.PrintTitles" localSheetId="4" hidden="1">'Disbursements Charged'!#REF!</definedName>
    <definedName name="Z_11FD1431_802F_4CFD_97ED_05C17FC7D269_.wvu.PrintTitles" localSheetId="7" hidden="1">'Public Account Disbursements'!#REF!</definedName>
    <definedName name="Z_11FD1431_802F_4CFD_97ED_05C17FC7D269_.wvu.PrintTitles" localSheetId="6" hidden="1">'Public Account Receipts'!#REF!</definedName>
    <definedName name="Z_11FD1431_802F_4CFD_97ED_05C17FC7D269_.wvu.PrintTitles" localSheetId="1" hidden="1">'Revenue Account Disbursements'!$3:$6</definedName>
    <definedName name="Z_11FD1431_802F_4CFD_97ED_05C17FC7D269_.wvu.PrintTitles" localSheetId="0" hidden="1">'Revenue Account Receipts'!$3:$6</definedName>
    <definedName name="Z_11FD1431_802F_4CFD_97ED_05C17FC7D269_.wvu.Rows" localSheetId="2" hidden="1">'Capital Account Receipts'!#REF!,'Capital Account Receipts'!#REF!,'Capital Account Receipts'!#REF!</definedName>
    <definedName name="Z_11FD1431_802F_4CFD_97ED_05C17FC7D269_.wvu.Rows" localSheetId="5" hidden="1">'Contingency Fund'!#REF!,'Contingency Fund'!#REF!,'Contingency Fund'!#REF!</definedName>
    <definedName name="Z_11FD1431_802F_4CFD_97ED_05C17FC7D269_.wvu.Rows" localSheetId="4" hidden="1">'Disbursements Charged'!#REF!,'Disbursements Charged'!#REF!,'Disbursements Charged'!#REF!</definedName>
    <definedName name="Z_11FD1431_802F_4CFD_97ED_05C17FC7D269_.wvu.Rows" localSheetId="7" hidden="1">'Public Account Disbursements'!#REF!,'Public Account Disbursements'!#REF!,'Public Account Disbursements'!#REF!</definedName>
    <definedName name="Z_11FD1431_802F_4CFD_97ED_05C17FC7D269_.wvu.Rows" localSheetId="6" hidden="1">'Public Account Receipts'!#REF!,'Public Account Receipts'!#REF!,'Public Account Receipts'!#REF!</definedName>
    <definedName name="Z_11FD1431_802F_4CFD_97ED_05C17FC7D269_.wvu.Rows" localSheetId="0" hidden="1">'Revenue Account Receipts'!$31:$31,'Revenue Account Receipts'!#REF!,'Revenue Account Receipts'!#REF!</definedName>
    <definedName name="Z_14E787EC_14C9_45F2_9DEB_2D0050FCC05D_.wvu.FilterData" localSheetId="3" hidden="1">'Capital Account Disbursements'!$A$1:$L$105</definedName>
    <definedName name="Z_14E787EC_14C9_45F2_9DEB_2D0050FCC05D_.wvu.FilterData" localSheetId="1" hidden="1">'Revenue Account Disbursements'!$A$6:$L$170</definedName>
    <definedName name="Z_239EE218_578E_4317_BEED_14D5D7089E27_.wvu.PrintArea" localSheetId="3" hidden="1">'Capital Account Disbursements'!#REF!</definedName>
    <definedName name="Z_239EE218_578E_4317_BEED_14D5D7089E27_.wvu.PrintArea" localSheetId="2" hidden="1">'Capital Account Receipts'!#REF!</definedName>
    <definedName name="Z_239EE218_578E_4317_BEED_14D5D7089E27_.wvu.PrintArea" localSheetId="5" hidden="1">'Contingency Fund'!#REF!</definedName>
    <definedName name="Z_239EE218_578E_4317_BEED_14D5D7089E27_.wvu.PrintArea" localSheetId="4" hidden="1">'Disbursements Charged'!#REF!</definedName>
    <definedName name="Z_239EE218_578E_4317_BEED_14D5D7089E27_.wvu.PrintArea" localSheetId="7" hidden="1">'Public Account Disbursements'!#REF!</definedName>
    <definedName name="Z_239EE218_578E_4317_BEED_14D5D7089E27_.wvu.PrintArea" localSheetId="6" hidden="1">'Public Account Receipts'!#REF!</definedName>
    <definedName name="Z_239EE218_578E_4317_BEED_14D5D7089E27_.wvu.PrintArea" localSheetId="1" hidden="1">'Revenue Account Disbursements'!$A$3:$L$6</definedName>
    <definedName name="Z_239EE218_578E_4317_BEED_14D5D7089E27_.wvu.PrintArea" localSheetId="0" hidden="1">'Revenue Account Receipts'!$A$2:$G$92</definedName>
    <definedName name="Z_302A3EA3_AE96_11D5_A646_0050BA3D7AFD_.wvu.PrintArea" localSheetId="3" hidden="1">'Capital Account Disbursements'!#REF!</definedName>
    <definedName name="Z_302A3EA3_AE96_11D5_A646_0050BA3D7AFD_.wvu.PrintArea" localSheetId="2" hidden="1">'Capital Account Receipts'!#REF!</definedName>
    <definedName name="Z_302A3EA3_AE96_11D5_A646_0050BA3D7AFD_.wvu.PrintArea" localSheetId="5" hidden="1">'Contingency Fund'!#REF!</definedName>
    <definedName name="Z_302A3EA3_AE96_11D5_A646_0050BA3D7AFD_.wvu.PrintArea" localSheetId="4" hidden="1">'Disbursements Charged'!#REF!</definedName>
    <definedName name="Z_302A3EA3_AE96_11D5_A646_0050BA3D7AFD_.wvu.PrintArea" localSheetId="7" hidden="1">'Public Account Disbursements'!#REF!</definedName>
    <definedName name="Z_302A3EA3_AE96_11D5_A646_0050BA3D7AFD_.wvu.PrintArea" localSheetId="6" hidden="1">'Public Account Receipts'!#REF!</definedName>
    <definedName name="Z_302A3EA3_AE96_11D5_A646_0050BA3D7AFD_.wvu.PrintArea" localSheetId="1" hidden="1">'Revenue Account Disbursements'!$A$3:$L$6</definedName>
    <definedName name="Z_302A3EA3_AE96_11D5_A646_0050BA3D7AFD_.wvu.PrintArea" localSheetId="0" hidden="1">'Revenue Account Receipts'!$A$2:$G$92</definedName>
    <definedName name="Z_36DBA021_0ECB_11D4_8064_004005726899_.wvu.PrintArea" localSheetId="3" hidden="1">'Capital Account Disbursements'!#REF!</definedName>
    <definedName name="Z_36DBA021_0ECB_11D4_8064_004005726899_.wvu.PrintArea" localSheetId="1" hidden="1">'Revenue Account Disbursements'!#REF!</definedName>
    <definedName name="Z_36EEA6C1_2547_466F_BDC2_E22725C64733_.wvu.FilterData" localSheetId="3" hidden="1">'Capital Account Disbursements'!$A$1:$L$105</definedName>
    <definedName name="Z_36EEA6C1_2547_466F_BDC2_E22725C64733_.wvu.FilterData" localSheetId="1" hidden="1">'Revenue Account Disbursements'!$A$6:$L$170</definedName>
    <definedName name="Z_36EEA6C1_2547_466F_BDC2_E22725C64733_.wvu.PrintArea" localSheetId="3" hidden="1">'Capital Account Disbursements'!#REF!</definedName>
    <definedName name="Z_36EEA6C1_2547_466F_BDC2_E22725C64733_.wvu.PrintArea" localSheetId="2" hidden="1">'Capital Account Receipts'!#REF!</definedName>
    <definedName name="Z_36EEA6C1_2547_466F_BDC2_E22725C64733_.wvu.PrintArea" localSheetId="5" hidden="1">'Contingency Fund'!#REF!</definedName>
    <definedName name="Z_36EEA6C1_2547_466F_BDC2_E22725C64733_.wvu.PrintArea" localSheetId="4" hidden="1">'Disbursements Charged'!#REF!</definedName>
    <definedName name="Z_36EEA6C1_2547_466F_BDC2_E22725C64733_.wvu.PrintArea" localSheetId="7" hidden="1">'Public Account Disbursements'!#REF!</definedName>
    <definedName name="Z_36EEA6C1_2547_466F_BDC2_E22725C64733_.wvu.PrintArea" localSheetId="6" hidden="1">'Public Account Receipts'!#REF!</definedName>
    <definedName name="Z_36EEA6C1_2547_466F_BDC2_E22725C64733_.wvu.PrintArea" localSheetId="1" hidden="1">'Revenue Account Disbursements'!$A$2:$L$163</definedName>
    <definedName name="Z_36EEA6C1_2547_466F_BDC2_E22725C64733_.wvu.PrintArea" localSheetId="0" hidden="1">'Revenue Account Receipts'!$A$2:$G$91</definedName>
    <definedName name="Z_36EEA6C1_2547_466F_BDC2_E22725C64733_.wvu.PrintTitles" localSheetId="3" hidden="1">'Capital Account Disbursements'!#REF!</definedName>
    <definedName name="Z_36EEA6C1_2547_466F_BDC2_E22725C64733_.wvu.PrintTitles" localSheetId="2" hidden="1">'Capital Account Receipts'!#REF!</definedName>
    <definedName name="Z_36EEA6C1_2547_466F_BDC2_E22725C64733_.wvu.PrintTitles" localSheetId="5" hidden="1">'Contingency Fund'!#REF!</definedName>
    <definedName name="Z_36EEA6C1_2547_466F_BDC2_E22725C64733_.wvu.PrintTitles" localSheetId="4" hidden="1">'Disbursements Charged'!#REF!</definedName>
    <definedName name="Z_36EEA6C1_2547_466F_BDC2_E22725C64733_.wvu.PrintTitles" localSheetId="7" hidden="1">'Public Account Disbursements'!#REF!</definedName>
    <definedName name="Z_36EEA6C1_2547_466F_BDC2_E22725C64733_.wvu.PrintTitles" localSheetId="6" hidden="1">'Public Account Receipts'!#REF!</definedName>
    <definedName name="Z_36EEA6C1_2547_466F_BDC2_E22725C64733_.wvu.PrintTitles" localSheetId="1" hidden="1">'Revenue Account Disbursements'!$3:$6</definedName>
    <definedName name="Z_36EEA6C1_2547_466F_BDC2_E22725C64733_.wvu.PrintTitles" localSheetId="0" hidden="1">'Revenue Account Receipts'!$3:$6</definedName>
    <definedName name="Z_36EEA6C1_2547_466F_BDC2_E22725C64733_.wvu.Rows" localSheetId="2" hidden="1">'Capital Account Receipts'!#REF!,'Capital Account Receipts'!#REF!,'Capital Account Receipts'!#REF!</definedName>
    <definedName name="Z_36EEA6C1_2547_466F_BDC2_E22725C64733_.wvu.Rows" localSheetId="5" hidden="1">'Contingency Fund'!#REF!,'Contingency Fund'!#REF!,'Contingency Fund'!#REF!</definedName>
    <definedName name="Z_36EEA6C1_2547_466F_BDC2_E22725C64733_.wvu.Rows" localSheetId="4" hidden="1">'Disbursements Charged'!#REF!,'Disbursements Charged'!#REF!,'Disbursements Charged'!#REF!</definedName>
    <definedName name="Z_36EEA6C1_2547_466F_BDC2_E22725C64733_.wvu.Rows" localSheetId="7" hidden="1">'Public Account Disbursements'!#REF!,'Public Account Disbursements'!#REF!,'Public Account Disbursements'!#REF!</definedName>
    <definedName name="Z_36EEA6C1_2547_466F_BDC2_E22725C64733_.wvu.Rows" localSheetId="6" hidden="1">'Public Account Receipts'!#REF!,'Public Account Receipts'!#REF!,'Public Account Receipts'!#REF!</definedName>
    <definedName name="Z_36EEA6C1_2547_466F_BDC2_E22725C64733_.wvu.Rows" localSheetId="0" hidden="1">'Revenue Account Receipts'!$31:$31,'Revenue Account Receipts'!#REF!,'Revenue Account Receipts'!#REF!</definedName>
    <definedName name="Z_7DB28DCE_97DD_4F6D_93F7_C8A48D05C8DC_.wvu.PrintArea" localSheetId="2" hidden="1">'Capital Account Receipts'!#REF!</definedName>
    <definedName name="Z_7DB28DCE_97DD_4F6D_93F7_C8A48D05C8DC_.wvu.PrintArea" localSheetId="5" hidden="1">'Contingency Fund'!#REF!</definedName>
    <definedName name="Z_7DB28DCE_97DD_4F6D_93F7_C8A48D05C8DC_.wvu.PrintArea" localSheetId="4" hidden="1">'Disbursements Charged'!#REF!</definedName>
    <definedName name="Z_7DB28DCE_97DD_4F6D_93F7_C8A48D05C8DC_.wvu.PrintArea" localSheetId="7" hidden="1">'Public Account Disbursements'!#REF!</definedName>
    <definedName name="Z_7DB28DCE_97DD_4F6D_93F7_C8A48D05C8DC_.wvu.PrintArea" localSheetId="6" hidden="1">'Public Account Receipts'!#REF!</definedName>
    <definedName name="Z_7DB28DCE_97DD_4F6D_93F7_C8A48D05C8DC_.wvu.PrintArea" localSheetId="0" hidden="1">'Revenue Account Receipts'!#REF!</definedName>
    <definedName name="Z_7DB28DCE_97DD_4F6D_93F7_C8A48D05C8DC_.wvu.PrintTitles" localSheetId="3" hidden="1">'Capital Account Disbursements'!#REF!</definedName>
    <definedName name="Z_7DB28DCE_97DD_4F6D_93F7_C8A48D05C8DC_.wvu.PrintTitles" localSheetId="2" hidden="1">'Capital Account Receipts'!#REF!</definedName>
    <definedName name="Z_7DB28DCE_97DD_4F6D_93F7_C8A48D05C8DC_.wvu.PrintTitles" localSheetId="5" hidden="1">'Contingency Fund'!#REF!</definedName>
    <definedName name="Z_7DB28DCE_97DD_4F6D_93F7_C8A48D05C8DC_.wvu.PrintTitles" localSheetId="4" hidden="1">'Disbursements Charged'!#REF!</definedName>
    <definedName name="Z_7DB28DCE_97DD_4F6D_93F7_C8A48D05C8DC_.wvu.PrintTitles" localSheetId="7" hidden="1">'Public Account Disbursements'!#REF!</definedName>
    <definedName name="Z_7DB28DCE_97DD_4F6D_93F7_C8A48D05C8DC_.wvu.PrintTitles" localSheetId="6" hidden="1">'Public Account Receipts'!#REF!</definedName>
    <definedName name="Z_7DB28DCE_97DD_4F6D_93F7_C8A48D05C8DC_.wvu.PrintTitles" localSheetId="1" hidden="1">'Revenue Account Disbursements'!$2:$6</definedName>
    <definedName name="Z_7DB28DCE_97DD_4F6D_93F7_C8A48D05C8DC_.wvu.PrintTitles" localSheetId="0" hidden="1">'Revenue Account Receipts'!#REF!</definedName>
    <definedName name="Z_93EBE921_AE91_11D5_8685_004005726899_.wvu.PrintArea" localSheetId="3" hidden="1">'Capital Account Disbursements'!#REF!</definedName>
    <definedName name="Z_93EBE921_AE91_11D5_8685_004005726899_.wvu.PrintArea" localSheetId="2" hidden="1">'Capital Account Receipts'!#REF!</definedName>
    <definedName name="Z_93EBE921_AE91_11D5_8685_004005726899_.wvu.PrintArea" localSheetId="5" hidden="1">'Contingency Fund'!#REF!</definedName>
    <definedName name="Z_93EBE921_AE91_11D5_8685_004005726899_.wvu.PrintArea" localSheetId="4" hidden="1">'Disbursements Charged'!#REF!</definedName>
    <definedName name="Z_93EBE921_AE91_11D5_8685_004005726899_.wvu.PrintArea" localSheetId="7" hidden="1">'Public Account Disbursements'!#REF!</definedName>
    <definedName name="Z_93EBE921_AE91_11D5_8685_004005726899_.wvu.PrintArea" localSheetId="6" hidden="1">'Public Account Receipts'!#REF!</definedName>
    <definedName name="Z_93EBE921_AE91_11D5_8685_004005726899_.wvu.PrintArea" localSheetId="1" hidden="1">'Revenue Account Disbursements'!#REF!</definedName>
    <definedName name="Z_93EBE921_AE91_11D5_8685_004005726899_.wvu.PrintArea" localSheetId="0" hidden="1">'Revenue Account Receipts'!$A$2:$G$92</definedName>
    <definedName name="Z_94DA79C1_0FDE_11D5_9579_000021DAEEA2_.wvu.PrintArea" localSheetId="3" hidden="1">'Capital Account Disbursements'!#REF!</definedName>
    <definedName name="Z_94DA79C1_0FDE_11D5_9579_000021DAEEA2_.wvu.PrintArea" localSheetId="1" hidden="1">'Revenue Account Disbursements'!#REF!</definedName>
    <definedName name="Z_C868F8C3_16D7_11D5_A68D_81D6213F5331_.wvu.PrintArea" localSheetId="3" hidden="1">'Capital Account Disbursements'!#REF!</definedName>
    <definedName name="Z_C868F8C3_16D7_11D5_A68D_81D6213F5331_.wvu.PrintArea" localSheetId="1" hidden="1">'Revenue Account Disbursements'!#REF!</definedName>
    <definedName name="Z_DD42F915_0981_4827_A896_EC3FB7E37965_.wvu.FilterData" localSheetId="3" hidden="1">'Capital Account Disbursements'!$A$1:$L$105</definedName>
    <definedName name="Z_DD42F915_0981_4827_A896_EC3FB7E37965_.wvu.FilterData" localSheetId="1" hidden="1">'Revenue Account Disbursements'!$A$6:$L$170</definedName>
    <definedName name="Z_DD42F915_0981_4827_A896_EC3FB7E37965_.wvu.PrintArea" localSheetId="3" hidden="1">'Capital Account Disbursements'!#REF!</definedName>
    <definedName name="Z_DD42F915_0981_4827_A896_EC3FB7E37965_.wvu.PrintArea" localSheetId="2" hidden="1">'Capital Account Receipts'!#REF!</definedName>
    <definedName name="Z_DD42F915_0981_4827_A896_EC3FB7E37965_.wvu.PrintArea" localSheetId="5" hidden="1">'Contingency Fund'!#REF!</definedName>
    <definedName name="Z_DD42F915_0981_4827_A896_EC3FB7E37965_.wvu.PrintArea" localSheetId="4" hidden="1">'Disbursements Charged'!#REF!</definedName>
    <definedName name="Z_DD42F915_0981_4827_A896_EC3FB7E37965_.wvu.PrintArea" localSheetId="7" hidden="1">'Public Account Disbursements'!#REF!</definedName>
    <definedName name="Z_DD42F915_0981_4827_A896_EC3FB7E37965_.wvu.PrintArea" localSheetId="6" hidden="1">'Public Account Receipts'!#REF!</definedName>
    <definedName name="Z_DD42F915_0981_4827_A896_EC3FB7E37965_.wvu.PrintArea" localSheetId="1" hidden="1">'Revenue Account Disbursements'!$A$2:$L$163</definedName>
    <definedName name="Z_DD42F915_0981_4827_A896_EC3FB7E37965_.wvu.PrintArea" localSheetId="0" hidden="1">'Revenue Account Receipts'!$A$2:$G$91</definedName>
    <definedName name="Z_DD42F915_0981_4827_A896_EC3FB7E37965_.wvu.PrintTitles" localSheetId="3" hidden="1">'Capital Account Disbursements'!#REF!</definedName>
    <definedName name="Z_DD42F915_0981_4827_A896_EC3FB7E37965_.wvu.PrintTitles" localSheetId="2" hidden="1">'Capital Account Receipts'!#REF!</definedName>
    <definedName name="Z_DD42F915_0981_4827_A896_EC3FB7E37965_.wvu.PrintTitles" localSheetId="5" hidden="1">'Contingency Fund'!#REF!</definedName>
    <definedName name="Z_DD42F915_0981_4827_A896_EC3FB7E37965_.wvu.PrintTitles" localSheetId="4" hidden="1">'Disbursements Charged'!#REF!</definedName>
    <definedName name="Z_DD42F915_0981_4827_A896_EC3FB7E37965_.wvu.PrintTitles" localSheetId="7" hidden="1">'Public Account Disbursements'!#REF!</definedName>
    <definedName name="Z_DD42F915_0981_4827_A896_EC3FB7E37965_.wvu.PrintTitles" localSheetId="6" hidden="1">'Public Account Receipts'!#REF!</definedName>
    <definedName name="Z_DD42F915_0981_4827_A896_EC3FB7E37965_.wvu.PrintTitles" localSheetId="1" hidden="1">'Revenue Account Disbursements'!$3:$6</definedName>
    <definedName name="Z_DD42F915_0981_4827_A896_EC3FB7E37965_.wvu.PrintTitles" localSheetId="0" hidden="1">'Revenue Account Receipts'!$3:$6</definedName>
    <definedName name="Z_DD42F915_0981_4827_A896_EC3FB7E37965_.wvu.Rows" localSheetId="2" hidden="1">'Capital Account Receipts'!#REF!,'Capital Account Receipts'!#REF!,'Capital Account Receipts'!#REF!</definedName>
    <definedName name="Z_DD42F915_0981_4827_A896_EC3FB7E37965_.wvu.Rows" localSheetId="5" hidden="1">'Contingency Fund'!#REF!,'Contingency Fund'!#REF!,'Contingency Fund'!#REF!</definedName>
    <definedName name="Z_DD42F915_0981_4827_A896_EC3FB7E37965_.wvu.Rows" localSheetId="4" hidden="1">'Disbursements Charged'!#REF!,'Disbursements Charged'!#REF!,'Disbursements Charged'!#REF!</definedName>
    <definedName name="Z_DD42F915_0981_4827_A896_EC3FB7E37965_.wvu.Rows" localSheetId="7" hidden="1">'Public Account Disbursements'!#REF!,'Public Account Disbursements'!#REF!,'Public Account Disbursements'!#REF!</definedName>
    <definedName name="Z_DD42F915_0981_4827_A896_EC3FB7E37965_.wvu.Rows" localSheetId="6" hidden="1">'Public Account Receipts'!#REF!,'Public Account Receipts'!#REF!,'Public Account Receipts'!#REF!</definedName>
    <definedName name="Z_DD42F915_0981_4827_A896_EC3FB7E37965_.wvu.Rows" localSheetId="0" hidden="1">'Revenue Account Receipts'!$31:$31,'Revenue Account Receipts'!#REF!,'Revenue Account Receipts'!#REF!</definedName>
    <definedName name="Z_E5DF37BD_125C_11D5_8DC4_D0F5D88B3549_.wvu.PrintArea" localSheetId="3" hidden="1">'Capital Account Disbursements'!#REF!</definedName>
    <definedName name="Z_E5DF37BD_125C_11D5_8DC4_D0F5D88B3549_.wvu.PrintArea" localSheetId="1" hidden="1">'Revenue Account Disbursements'!#REF!</definedName>
    <definedName name="Z_E65C283C_48EB_4733_B75D_9A6645B26648_.wvu.FilterData" localSheetId="3" hidden="1">'Capital Account Disbursements'!$A$1:$L$105</definedName>
    <definedName name="Z_E65C283C_48EB_4733_B75D_9A6645B26648_.wvu.FilterData" localSheetId="1" hidden="1">'Revenue Account Disbursements'!$A$6:$L$170</definedName>
    <definedName name="Z_E65C283C_48EB_4733_B75D_9A6645B26648_.wvu.PrintArea" localSheetId="3" hidden="1">'Capital Account Disbursements'!$A$1:$L$104</definedName>
    <definedName name="Z_E65C283C_48EB_4733_B75D_9A6645B26648_.wvu.PrintArea" localSheetId="2" hidden="1">'Capital Account Receipts'!#REF!</definedName>
    <definedName name="Z_E65C283C_48EB_4733_B75D_9A6645B26648_.wvu.PrintArea" localSheetId="5" hidden="1">'Contingency Fund'!#REF!</definedName>
    <definedName name="Z_E65C283C_48EB_4733_B75D_9A6645B26648_.wvu.PrintArea" localSheetId="4" hidden="1">'Disbursements Charged'!#REF!</definedName>
    <definedName name="Z_E65C283C_48EB_4733_B75D_9A6645B26648_.wvu.PrintArea" localSheetId="7" hidden="1">'Public Account Disbursements'!#REF!</definedName>
    <definedName name="Z_E65C283C_48EB_4733_B75D_9A6645B26648_.wvu.PrintArea" localSheetId="6" hidden="1">'Public Account Receipts'!#REF!</definedName>
    <definedName name="Z_E65C283C_48EB_4733_B75D_9A6645B26648_.wvu.PrintArea" localSheetId="1" hidden="1">'Revenue Account Disbursements'!$A$2:$L$170</definedName>
    <definedName name="Z_E65C283C_48EB_4733_B75D_9A6645B26648_.wvu.PrintArea" localSheetId="0" hidden="1">'Revenue Account Receipts'!#REF!</definedName>
    <definedName name="Z_E65C283C_48EB_4733_B75D_9A6645B26648_.wvu.PrintTitles" localSheetId="2" hidden="1">'Capital Account Receipts'!#REF!</definedName>
    <definedName name="Z_E65C283C_48EB_4733_B75D_9A6645B26648_.wvu.PrintTitles" localSheetId="5" hidden="1">'Contingency Fund'!#REF!</definedName>
    <definedName name="Z_E65C283C_48EB_4733_B75D_9A6645B26648_.wvu.PrintTitles" localSheetId="4" hidden="1">'Disbursements Charged'!#REF!</definedName>
    <definedName name="Z_E65C283C_48EB_4733_B75D_9A6645B26648_.wvu.PrintTitles" localSheetId="7" hidden="1">'Public Account Disbursements'!#REF!</definedName>
    <definedName name="Z_E65C283C_48EB_4733_B75D_9A6645B26648_.wvu.PrintTitles" localSheetId="6" hidden="1">'Public Account Receipts'!#REF!</definedName>
    <definedName name="Z_E65C283C_48EB_4733_B75D_9A6645B26648_.wvu.PrintTitles" localSheetId="0" hidden="1">'Revenue Account Receipts'!#REF!</definedName>
    <definedName name="Z_E65C283C_48EB_4733_B75D_9A6645B26648_.wvu.Rows" localSheetId="2" hidden="1">'Capital Account Receipts'!#REF!,'Capital Account Receipts'!#REF!,'Capital Account Receipts'!#REF!</definedName>
    <definedName name="Z_E65C283C_48EB_4733_B75D_9A6645B26648_.wvu.Rows" localSheetId="5" hidden="1">'Contingency Fund'!#REF!,'Contingency Fund'!#REF!,'Contingency Fund'!#REF!</definedName>
    <definedName name="Z_E65C283C_48EB_4733_B75D_9A6645B26648_.wvu.Rows" localSheetId="4" hidden="1">'Disbursements Charged'!#REF!,'Disbursements Charged'!#REF!,'Disbursements Charged'!#REF!</definedName>
    <definedName name="Z_E65C283C_48EB_4733_B75D_9A6645B26648_.wvu.Rows" localSheetId="7" hidden="1">'Public Account Disbursements'!#REF!,'Public Account Disbursements'!#REF!,'Public Account Disbursements'!#REF!</definedName>
    <definedName name="Z_E65C283C_48EB_4733_B75D_9A6645B26648_.wvu.Rows" localSheetId="6" hidden="1">'Public Account Receipts'!#REF!,'Public Account Receipts'!#REF!,'Public Account Receipts'!#REF!</definedName>
    <definedName name="Z_E65C283C_48EB_4733_B75D_9A6645B26648_.wvu.Rows" localSheetId="0" hidden="1">'Revenue Account Receipts'!$31:$31,'Revenue Account Receipts'!#REF!,'Revenue Account Receipts'!#REF!</definedName>
    <definedName name="Z_F2F2B1E0_7D19_43DE_8F94_297F3BF3254C_.wvu.FilterData" localSheetId="3" hidden="1">'Capital Account Disbursements'!$A$1:$L$105</definedName>
    <definedName name="Z_F2F2B1E0_7D19_43DE_8F94_297F3BF3254C_.wvu.FilterData" localSheetId="1" hidden="1">'Revenue Account Disbursements'!$A$6:$L$170</definedName>
    <definedName name="Z_F2F2B1E0_7D19_43DE_8F94_297F3BF3254C_.wvu.PrintArea" localSheetId="3" hidden="1">'Capital Account Disbursements'!$A$1:$L$104</definedName>
    <definedName name="Z_F2F2B1E0_7D19_43DE_8F94_297F3BF3254C_.wvu.PrintArea" localSheetId="2" hidden="1">'Capital Account Receipts'!#REF!</definedName>
    <definedName name="Z_F2F2B1E0_7D19_43DE_8F94_297F3BF3254C_.wvu.PrintArea" localSheetId="5" hidden="1">'Contingency Fund'!#REF!</definedName>
    <definedName name="Z_F2F2B1E0_7D19_43DE_8F94_297F3BF3254C_.wvu.PrintArea" localSheetId="4" hidden="1">'Disbursements Charged'!#REF!</definedName>
    <definedName name="Z_F2F2B1E0_7D19_43DE_8F94_297F3BF3254C_.wvu.PrintArea" localSheetId="7" hidden="1">'Public Account Disbursements'!#REF!</definedName>
    <definedName name="Z_F2F2B1E0_7D19_43DE_8F94_297F3BF3254C_.wvu.PrintArea" localSheetId="6" hidden="1">'Public Account Receipts'!#REF!</definedName>
    <definedName name="Z_F2F2B1E0_7D19_43DE_8F94_297F3BF3254C_.wvu.PrintArea" localSheetId="1" hidden="1">'Revenue Account Disbursements'!$A$2:$L$170</definedName>
    <definedName name="Z_F2F2B1E0_7D19_43DE_8F94_297F3BF3254C_.wvu.PrintArea" localSheetId="0" hidden="1">'Revenue Account Receipts'!#REF!</definedName>
    <definedName name="Z_F2F2B1E0_7D19_43DE_8F94_297F3BF3254C_.wvu.PrintTitles" localSheetId="2" hidden="1">'Capital Account Receipts'!#REF!</definedName>
    <definedName name="Z_F2F2B1E0_7D19_43DE_8F94_297F3BF3254C_.wvu.PrintTitles" localSheetId="5" hidden="1">'Contingency Fund'!#REF!</definedName>
    <definedName name="Z_F2F2B1E0_7D19_43DE_8F94_297F3BF3254C_.wvu.PrintTitles" localSheetId="4" hidden="1">'Disbursements Charged'!#REF!</definedName>
    <definedName name="Z_F2F2B1E0_7D19_43DE_8F94_297F3BF3254C_.wvu.PrintTitles" localSheetId="7" hidden="1">'Public Account Disbursements'!#REF!</definedName>
    <definedName name="Z_F2F2B1E0_7D19_43DE_8F94_297F3BF3254C_.wvu.PrintTitles" localSheetId="6" hidden="1">'Public Account Receipts'!#REF!</definedName>
    <definedName name="Z_F2F2B1E0_7D19_43DE_8F94_297F3BF3254C_.wvu.PrintTitles" localSheetId="0" hidden="1">'Revenue Account Receipts'!#REF!</definedName>
    <definedName name="Z_F2F2B1E0_7D19_43DE_8F94_297F3BF3254C_.wvu.Rows" localSheetId="2" hidden="1">'Capital Account Receipts'!#REF!,'Capital Account Receipts'!#REF!,'Capital Account Receipts'!#REF!</definedName>
    <definedName name="Z_F2F2B1E0_7D19_43DE_8F94_297F3BF3254C_.wvu.Rows" localSheetId="5" hidden="1">'Contingency Fund'!#REF!,'Contingency Fund'!#REF!,'Contingency Fund'!#REF!</definedName>
    <definedName name="Z_F2F2B1E0_7D19_43DE_8F94_297F3BF3254C_.wvu.Rows" localSheetId="4" hidden="1">'Disbursements Charged'!#REF!,'Disbursements Charged'!#REF!,'Disbursements Charged'!#REF!</definedName>
    <definedName name="Z_F2F2B1E0_7D19_43DE_8F94_297F3BF3254C_.wvu.Rows" localSheetId="7" hidden="1">'Public Account Disbursements'!#REF!,'Public Account Disbursements'!#REF!,'Public Account Disbursements'!#REF!</definedName>
    <definedName name="Z_F2F2B1E0_7D19_43DE_8F94_297F3BF3254C_.wvu.Rows" localSheetId="6" hidden="1">'Public Account Receipts'!#REF!,'Public Account Receipts'!#REF!,'Public Account Receipts'!#REF!</definedName>
    <definedName name="Z_F2F2B1E0_7D19_43DE_8F94_297F3BF3254C_.wvu.Rows" localSheetId="0" hidden="1">'Revenue Account Receipts'!$31:$31,'Revenue Account Receipts'!#REF!,'Revenue Account Receipts'!#REF!</definedName>
    <definedName name="Z_F8ADACC1_164E_11D6_B603_000021DAEEA2_.wvu.PrintArea" localSheetId="3" hidden="1">'Capital Account Disbursements'!#REF!</definedName>
    <definedName name="Z_F8ADACC1_164E_11D6_B603_000021DAEEA2_.wvu.PrintArea" localSheetId="2" hidden="1">'Capital Account Receipts'!#REF!</definedName>
    <definedName name="Z_F8ADACC1_164E_11D6_B603_000021DAEEA2_.wvu.PrintArea" localSheetId="5" hidden="1">'Contingency Fund'!#REF!</definedName>
    <definedName name="Z_F8ADACC1_164E_11D6_B603_000021DAEEA2_.wvu.PrintArea" localSheetId="4" hidden="1">'Disbursements Charged'!#REF!</definedName>
    <definedName name="Z_F8ADACC1_164E_11D6_B603_000021DAEEA2_.wvu.PrintArea" localSheetId="7" hidden="1">'Public Account Disbursements'!#REF!</definedName>
    <definedName name="Z_F8ADACC1_164E_11D6_B603_000021DAEEA2_.wvu.PrintArea" localSheetId="6" hidden="1">'Public Account Receipts'!#REF!</definedName>
    <definedName name="Z_F8ADACC1_164E_11D6_B603_000021DAEEA2_.wvu.PrintArea" localSheetId="1" hidden="1">'Revenue Account Disbursements'!$A$3:$L$6</definedName>
    <definedName name="Z_F8ADACC1_164E_11D6_B603_000021DAEEA2_.wvu.PrintArea" localSheetId="0" hidden="1">'Revenue Account Receipts'!$A$2:$G$92</definedName>
  </definedNames>
  <calcPr calcId="125725"/>
</workbook>
</file>

<file path=xl/calcChain.xml><?xml version="1.0" encoding="utf-8"?>
<calcChain xmlns="http://schemas.openxmlformats.org/spreadsheetml/2006/main">
  <c r="G77" i="16"/>
  <c r="F77"/>
  <c r="E77"/>
  <c r="D77"/>
  <c r="G71"/>
  <c r="F71"/>
  <c r="E71"/>
  <c r="D71"/>
  <c r="G67"/>
  <c r="F67"/>
  <c r="E67"/>
  <c r="D67"/>
  <c r="G50"/>
  <c r="G51" s="1"/>
  <c r="F50"/>
  <c r="F51" s="1"/>
  <c r="E50"/>
  <c r="E51" s="1"/>
  <c r="D50"/>
  <c r="D51" s="1"/>
  <c r="G36"/>
  <c r="F36"/>
  <c r="E36"/>
  <c r="D36"/>
  <c r="G21"/>
  <c r="F21"/>
  <c r="E21"/>
  <c r="D21"/>
  <c r="G16"/>
  <c r="F16"/>
  <c r="E16"/>
  <c r="D16"/>
  <c r="D12" i="14"/>
  <c r="E12"/>
  <c r="F12"/>
  <c r="G12"/>
  <c r="D18"/>
  <c r="E18"/>
  <c r="F18"/>
  <c r="G18"/>
  <c r="G49" i="15"/>
  <c r="F49"/>
  <c r="E49"/>
  <c r="D49"/>
  <c r="G45"/>
  <c r="F45"/>
  <c r="E45"/>
  <c r="D45"/>
  <c r="G33"/>
  <c r="F33"/>
  <c r="E33"/>
  <c r="D33"/>
  <c r="G24"/>
  <c r="F24"/>
  <c r="E24"/>
  <c r="D24"/>
  <c r="G19"/>
  <c r="F19"/>
  <c r="E19"/>
  <c r="D19"/>
  <c r="G14"/>
  <c r="F14"/>
  <c r="E14"/>
  <c r="D14"/>
  <c r="L97" i="13"/>
  <c r="K97"/>
  <c r="J97"/>
  <c r="I97"/>
  <c r="H97"/>
  <c r="G97"/>
  <c r="F97"/>
  <c r="E97"/>
  <c r="D97"/>
  <c r="L91"/>
  <c r="K91"/>
  <c r="J91"/>
  <c r="I91"/>
  <c r="G91"/>
  <c r="E91"/>
  <c r="L83"/>
  <c r="K83"/>
  <c r="J83"/>
  <c r="I83"/>
  <c r="H83"/>
  <c r="G83"/>
  <c r="F83"/>
  <c r="E83"/>
  <c r="D83"/>
  <c r="L75"/>
  <c r="J75"/>
  <c r="H75"/>
  <c r="F75"/>
  <c r="D75"/>
  <c r="L69"/>
  <c r="K69"/>
  <c r="J69"/>
  <c r="H69"/>
  <c r="F69"/>
  <c r="D69"/>
  <c r="L61"/>
  <c r="K61"/>
  <c r="J61"/>
  <c r="I61"/>
  <c r="H61"/>
  <c r="G61"/>
  <c r="F61"/>
  <c r="E61"/>
  <c r="D61"/>
  <c r="L57"/>
  <c r="K57"/>
  <c r="J57"/>
  <c r="I57"/>
  <c r="H57"/>
  <c r="G57"/>
  <c r="F57"/>
  <c r="E57"/>
  <c r="D57"/>
  <c r="L48"/>
  <c r="J48"/>
  <c r="H48"/>
  <c r="F48"/>
  <c r="D48"/>
  <c r="K37"/>
  <c r="I37"/>
  <c r="G37"/>
  <c r="E37"/>
  <c r="L26"/>
  <c r="L37" s="1"/>
  <c r="J26"/>
  <c r="J37" s="1"/>
  <c r="H26"/>
  <c r="H37" s="1"/>
  <c r="F26"/>
  <c r="F37" s="1"/>
  <c r="D26"/>
  <c r="D37" s="1"/>
  <c r="L11"/>
  <c r="J11"/>
  <c r="H11"/>
  <c r="F11"/>
  <c r="D11"/>
  <c r="G26" i="12"/>
  <c r="F26"/>
  <c r="E26"/>
  <c r="D26"/>
  <c r="G21"/>
  <c r="F21"/>
  <c r="E21"/>
  <c r="D21"/>
  <c r="G17" i="9"/>
  <c r="F17"/>
  <c r="E17"/>
  <c r="D17"/>
  <c r="G11"/>
  <c r="F11"/>
  <c r="E11"/>
  <c r="D11"/>
  <c r="E37" i="16" l="1"/>
  <c r="D37"/>
  <c r="G37"/>
  <c r="G72" s="1"/>
  <c r="F37"/>
  <c r="F72" s="1"/>
  <c r="D72"/>
  <c r="E72"/>
  <c r="D25" i="15"/>
  <c r="D50" s="1"/>
  <c r="D55" s="1"/>
  <c r="G25"/>
  <c r="G50" s="1"/>
  <c r="F25"/>
  <c r="F50" s="1"/>
  <c r="F55" s="1"/>
  <c r="E25"/>
  <c r="E50" s="1"/>
  <c r="E55" s="1"/>
  <c r="D28" i="12"/>
  <c r="G28"/>
  <c r="F28"/>
  <c r="E28"/>
  <c r="I101" i="13"/>
  <c r="I103" s="1"/>
  <c r="L84"/>
  <c r="L86" s="1"/>
  <c r="I99"/>
  <c r="G84"/>
  <c r="F84"/>
  <c r="F86" s="1"/>
  <c r="F99" s="1"/>
  <c r="J84"/>
  <c r="J86" s="1"/>
  <c r="J99" s="1"/>
  <c r="D84"/>
  <c r="D86" s="1"/>
  <c r="D99" s="1"/>
  <c r="K84"/>
  <c r="K86" s="1"/>
  <c r="K99" s="1"/>
  <c r="K101" s="1"/>
  <c r="K103" s="1"/>
  <c r="H84"/>
  <c r="H86" s="1"/>
  <c r="H99" s="1"/>
  <c r="E84"/>
  <c r="I84"/>
  <c r="G99"/>
  <c r="G101" s="1"/>
  <c r="G103" s="1"/>
  <c r="F101"/>
  <c r="F103" s="1"/>
  <c r="E99"/>
  <c r="L99"/>
  <c r="E18" i="9"/>
  <c r="D18"/>
  <c r="G18"/>
  <c r="F18"/>
  <c r="C27" i="7"/>
  <c r="B27"/>
  <c r="C22"/>
  <c r="B22"/>
  <c r="L158" i="4"/>
  <c r="K158"/>
  <c r="J158"/>
  <c r="I158"/>
  <c r="H158"/>
  <c r="G158"/>
  <c r="F158"/>
  <c r="E158"/>
  <c r="D158"/>
  <c r="L150"/>
  <c r="K150"/>
  <c r="J150"/>
  <c r="I150"/>
  <c r="H150"/>
  <c r="G150"/>
  <c r="F150"/>
  <c r="E150"/>
  <c r="D150"/>
  <c r="K145"/>
  <c r="J145"/>
  <c r="I145"/>
  <c r="H145"/>
  <c r="G145"/>
  <c r="F145"/>
  <c r="E145"/>
  <c r="D145"/>
  <c r="K140"/>
  <c r="J140"/>
  <c r="L140" s="1"/>
  <c r="I140"/>
  <c r="H140"/>
  <c r="G140"/>
  <c r="F140"/>
  <c r="E140"/>
  <c r="D140"/>
  <c r="K134"/>
  <c r="J134"/>
  <c r="I134"/>
  <c r="H134"/>
  <c r="G134"/>
  <c r="F134"/>
  <c r="E134"/>
  <c r="D134"/>
  <c r="K129"/>
  <c r="J129"/>
  <c r="I129"/>
  <c r="H129"/>
  <c r="G129"/>
  <c r="F129"/>
  <c r="E129"/>
  <c r="D129"/>
  <c r="L123"/>
  <c r="K123"/>
  <c r="J123"/>
  <c r="I123"/>
  <c r="H123"/>
  <c r="G123"/>
  <c r="F123"/>
  <c r="E123"/>
  <c r="D123"/>
  <c r="K119"/>
  <c r="J119"/>
  <c r="I119"/>
  <c r="H119"/>
  <c r="G119"/>
  <c r="F119"/>
  <c r="E119"/>
  <c r="D119"/>
  <c r="K112"/>
  <c r="J112"/>
  <c r="I112"/>
  <c r="H112"/>
  <c r="G112"/>
  <c r="F112"/>
  <c r="E112"/>
  <c r="D112"/>
  <c r="K96"/>
  <c r="J96"/>
  <c r="I96"/>
  <c r="H96"/>
  <c r="G96"/>
  <c r="F96"/>
  <c r="E96"/>
  <c r="K91"/>
  <c r="J91"/>
  <c r="L91" s="1"/>
  <c r="I91"/>
  <c r="H91"/>
  <c r="G91"/>
  <c r="F91"/>
  <c r="E91"/>
  <c r="D91"/>
  <c r="L85"/>
  <c r="K85"/>
  <c r="J85"/>
  <c r="I85"/>
  <c r="H85"/>
  <c r="G85"/>
  <c r="F85"/>
  <c r="E85"/>
  <c r="D85"/>
  <c r="L81"/>
  <c r="K81"/>
  <c r="J81"/>
  <c r="I81"/>
  <c r="H81"/>
  <c r="G81"/>
  <c r="F81"/>
  <c r="E81"/>
  <c r="D81"/>
  <c r="L76"/>
  <c r="K76"/>
  <c r="J76"/>
  <c r="I76"/>
  <c r="H76"/>
  <c r="G76"/>
  <c r="F76"/>
  <c r="E76"/>
  <c r="D76"/>
  <c r="K72"/>
  <c r="J72"/>
  <c r="I72"/>
  <c r="H72"/>
  <c r="G72"/>
  <c r="F72"/>
  <c r="E72"/>
  <c r="D72"/>
  <c r="K66"/>
  <c r="J66"/>
  <c r="I66"/>
  <c r="H66"/>
  <c r="G66"/>
  <c r="F66"/>
  <c r="E66"/>
  <c r="D66"/>
  <c r="K61"/>
  <c r="J61"/>
  <c r="I61"/>
  <c r="H61"/>
  <c r="G61"/>
  <c r="F61"/>
  <c r="E61"/>
  <c r="D61"/>
  <c r="L52"/>
  <c r="K52"/>
  <c r="I52"/>
  <c r="H52"/>
  <c r="G52"/>
  <c r="F52"/>
  <c r="E52"/>
  <c r="D52"/>
  <c r="K47"/>
  <c r="L47" s="1"/>
  <c r="J47"/>
  <c r="I47"/>
  <c r="H47"/>
  <c r="G47"/>
  <c r="F47"/>
  <c r="E47"/>
  <c r="D47"/>
  <c r="K35"/>
  <c r="L35" s="1"/>
  <c r="I35"/>
  <c r="G35"/>
  <c r="E35"/>
  <c r="K29"/>
  <c r="J29"/>
  <c r="I29"/>
  <c r="H29"/>
  <c r="G29"/>
  <c r="F29"/>
  <c r="E29"/>
  <c r="D29"/>
  <c r="L23"/>
  <c r="K23"/>
  <c r="J23"/>
  <c r="I23"/>
  <c r="H23"/>
  <c r="G23"/>
  <c r="F23"/>
  <c r="E23"/>
  <c r="D23"/>
  <c r="K15"/>
  <c r="J15"/>
  <c r="I15"/>
  <c r="G15"/>
  <c r="E15"/>
  <c r="G55" i="15" l="1"/>
  <c r="D101" i="13"/>
  <c r="D103" s="1"/>
  <c r="H101"/>
  <c r="H103" s="1"/>
  <c r="E101"/>
  <c r="E103" s="1"/>
  <c r="J101"/>
  <c r="J103" s="1"/>
  <c r="L101"/>
  <c r="L103" s="1"/>
  <c r="E30" i="4"/>
  <c r="E53" s="1"/>
  <c r="I30"/>
  <c r="L96"/>
  <c r="L97" s="1"/>
  <c r="L119"/>
  <c r="L61"/>
  <c r="L66"/>
  <c r="L72"/>
  <c r="L15"/>
  <c r="F30"/>
  <c r="J30"/>
  <c r="L145"/>
  <c r="L134"/>
  <c r="L129"/>
  <c r="D159"/>
  <c r="H159"/>
  <c r="F159"/>
  <c r="J159"/>
  <c r="L112"/>
  <c r="E159"/>
  <c r="I159"/>
  <c r="G159"/>
  <c r="K159"/>
  <c r="F97"/>
  <c r="J97"/>
  <c r="D97"/>
  <c r="K97"/>
  <c r="G97"/>
  <c r="H97"/>
  <c r="E97"/>
  <c r="I97"/>
  <c r="L29"/>
  <c r="F53"/>
  <c r="D30"/>
  <c r="D53" s="1"/>
  <c r="H30"/>
  <c r="H53" s="1"/>
  <c r="G30"/>
  <c r="G53" s="1"/>
  <c r="K30"/>
  <c r="K53" s="1"/>
  <c r="J53"/>
  <c r="I53"/>
  <c r="J163" l="1"/>
  <c r="L159"/>
  <c r="G163"/>
  <c r="F163"/>
  <c r="E163"/>
  <c r="D163"/>
  <c r="I163"/>
  <c r="K163"/>
  <c r="H163"/>
  <c r="L30"/>
  <c r="L53"/>
  <c r="L163" l="1"/>
</calcChain>
</file>

<file path=xl/comments1.xml><?xml version="1.0" encoding="utf-8"?>
<comments xmlns="http://schemas.openxmlformats.org/spreadsheetml/2006/main">
  <authors>
    <author>Administrator</author>
    <author>S.D.Pradhan</author>
  </authors>
  <commentList>
    <comment ref="E28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deduction of recoveries from dem 12 to be included in the formula
</t>
        </r>
      </text>
    </comment>
    <comment ref="E39" authorId="1">
      <text>
        <r>
          <rPr>
            <b/>
            <sz val="9"/>
            <color indexed="81"/>
            <rFont val="Tahoma"/>
            <family val="2"/>
          </rPr>
          <t>S.D.Pradhan:</t>
        </r>
        <r>
          <rPr>
            <sz val="9"/>
            <color indexed="81"/>
            <rFont val="Tahoma"/>
            <family val="2"/>
          </rPr>
          <t xml:space="preserve">
Chief Information commissioner's expendtireu of Rs 775 included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Ashish</t>
        </r>
        <r>
          <rPr>
            <sz val="9"/>
            <color indexed="81"/>
            <rFont val="Tahoma"/>
            <family val="2"/>
          </rPr>
          <t xml:space="preserve"> - deduct recoveries of OP from dem 10 &amp; dem 28 to be included in formula</t>
        </r>
      </text>
    </comment>
  </commentList>
</comments>
</file>

<file path=xl/comments2.xml><?xml version="1.0" encoding="utf-8"?>
<comments xmlns="http://schemas.openxmlformats.org/spreadsheetml/2006/main">
  <authors>
    <author>sonam</author>
  </authors>
  <commentList>
    <comment ref="E41" authorId="0">
      <text>
        <r>
          <rPr>
            <b/>
            <sz val="9"/>
            <color indexed="81"/>
            <rFont val="Tahoma"/>
            <family val="2"/>
          </rPr>
          <t>sonam:</t>
        </r>
        <r>
          <rPr>
            <sz val="9"/>
            <color indexed="81"/>
            <rFont val="Tahoma"/>
            <family val="2"/>
          </rPr>
          <t xml:space="preserve">
arrear payment</t>
        </r>
      </text>
    </comment>
  </commentList>
</comments>
</file>

<file path=xl/sharedStrings.xml><?xml version="1.0" encoding="utf-8"?>
<sst xmlns="http://schemas.openxmlformats.org/spreadsheetml/2006/main" count="793" uniqueCount="344">
  <si>
    <t>STATEMENT  I - CONSOLIDATED FUND OF SIKKIM- REVENUE ACCOUNT- RECEIPTS</t>
  </si>
  <si>
    <t xml:space="preserve"> (In Thousands of Rupees)</t>
  </si>
  <si>
    <t>Head of Accounts</t>
  </si>
  <si>
    <t>Actuals  
2012-13</t>
  </si>
  <si>
    <t>Budget 
Estimate 
2013-14</t>
  </si>
  <si>
    <t>Revised 
Estimate 
2013-14</t>
  </si>
  <si>
    <t>Budget 
Estimate 
2014-15</t>
  </si>
  <si>
    <t>A</t>
  </si>
  <si>
    <t>TAX REVENUE</t>
  </si>
  <si>
    <t>(a)</t>
  </si>
  <si>
    <t>Taxes on Income and Expenditure</t>
  </si>
  <si>
    <t>Corporation Tax</t>
  </si>
  <si>
    <t xml:space="preserve">Taxes on Income other than Corporation Tax </t>
  </si>
  <si>
    <t>Other Taxes on Income and 
Expenditure</t>
  </si>
  <si>
    <t>Total</t>
  </si>
  <si>
    <t>(b)</t>
  </si>
  <si>
    <t>Taxes on property and capital 
Transactions</t>
  </si>
  <si>
    <t>Land Revenue</t>
  </si>
  <si>
    <t>Stamps and Registration Fees</t>
  </si>
  <si>
    <t>Taxes on Wealth</t>
  </si>
  <si>
    <t>(c)</t>
  </si>
  <si>
    <t>Taxes on Commodities and Services</t>
  </si>
  <si>
    <t>Union Excise Duties</t>
  </si>
  <si>
    <t>State Excise</t>
  </si>
  <si>
    <t>Taxes on Sales, Trade etc.</t>
  </si>
  <si>
    <t>Taxes on Vehicles</t>
  </si>
  <si>
    <t>Other Taxes and Duties on Commodities 
and Services</t>
  </si>
  <si>
    <t>B</t>
  </si>
  <si>
    <t>NON-TAX REVENUE</t>
  </si>
  <si>
    <t>Interest Receipts, Dividends and Profits</t>
  </si>
  <si>
    <t>Interest Receipts</t>
  </si>
  <si>
    <t>Dividends and profits</t>
  </si>
  <si>
    <t xml:space="preserve"> (c)</t>
  </si>
  <si>
    <t>OTHER NON-TAX REVENUE</t>
  </si>
  <si>
    <t xml:space="preserve"> (i)</t>
  </si>
  <si>
    <t>General Services</t>
  </si>
  <si>
    <t>Public Service Commission</t>
  </si>
  <si>
    <t>Police</t>
  </si>
  <si>
    <t>Jails</t>
  </si>
  <si>
    <t>Stationery and Printing</t>
  </si>
  <si>
    <t>Public Works</t>
  </si>
  <si>
    <t>Other Administrative Services</t>
  </si>
  <si>
    <t>Contributions and Recoveries towards Pension and Other 
Retirement Benefits</t>
  </si>
  <si>
    <t>Misc. General Services</t>
  </si>
  <si>
    <t>(ii)</t>
  </si>
  <si>
    <t>Social Services</t>
  </si>
  <si>
    <t>Education, Sports, Art &amp; Culture</t>
  </si>
  <si>
    <t>Medical and Public Health</t>
  </si>
  <si>
    <t>Water Supply and Sanitation</t>
  </si>
  <si>
    <t>Housing</t>
  </si>
  <si>
    <t>Urban Development</t>
  </si>
  <si>
    <t>Information and Publicity</t>
  </si>
  <si>
    <t>Labour and Employment</t>
  </si>
  <si>
    <t>Social Security &amp; Welfare</t>
  </si>
  <si>
    <t>Other Social Services</t>
  </si>
  <si>
    <t>(iii)</t>
  </si>
  <si>
    <t>Economic Services</t>
  </si>
  <si>
    <t>Crop Husbandry</t>
  </si>
  <si>
    <t>Animal Husbandry</t>
  </si>
  <si>
    <t>Dairy Development</t>
  </si>
  <si>
    <t>Fisheries</t>
  </si>
  <si>
    <t>Forestry and Wild Life</t>
  </si>
  <si>
    <t>Plantation</t>
  </si>
  <si>
    <t>Food Storage and Ware Housing</t>
  </si>
  <si>
    <t>Co-operation</t>
  </si>
  <si>
    <t>Other Rural Development Programme</t>
  </si>
  <si>
    <t>Minor Irrigation</t>
  </si>
  <si>
    <t>Power</t>
  </si>
  <si>
    <t>Village and Small Industries</t>
  </si>
  <si>
    <t>Industries</t>
  </si>
  <si>
    <t>Non-Ferrous Mining &amp; Metallurgical Industries</t>
  </si>
  <si>
    <t>Roads and Bridges</t>
  </si>
  <si>
    <t>-</t>
  </si>
  <si>
    <t>Road Transport</t>
  </si>
  <si>
    <t>Tourism</t>
  </si>
  <si>
    <t>Other General Economic Services</t>
  </si>
  <si>
    <t>(A+B)</t>
  </si>
  <si>
    <t>Tax and Non-Tax Revenue</t>
  </si>
  <si>
    <t>C</t>
  </si>
  <si>
    <t>GRANTS-IN -AID AND CONTRIBUTIONS</t>
  </si>
  <si>
    <t>Grants-in-aid from Central Government</t>
  </si>
  <si>
    <t>REVENUE RECEIPTS</t>
  </si>
  <si>
    <t>STATEMENT  I - CONSOLIDATED FUND OF SIKKIM - CAPITAL ACCOUNT - RECEIPTS</t>
  </si>
  <si>
    <t xml:space="preserve"> ( In Thousands of Rupees)</t>
  </si>
  <si>
    <t>E</t>
  </si>
  <si>
    <t>PUBLIC DEBT</t>
  </si>
  <si>
    <t>Internal Debt of the State Government</t>
  </si>
  <si>
    <t>Loans &amp; Advances from the 
Central Govt.</t>
  </si>
  <si>
    <t>F</t>
  </si>
  <si>
    <t>LOANS AND ADVANCES</t>
  </si>
  <si>
    <t>Loans for Medical and Public Health</t>
  </si>
  <si>
    <t>Loans for Co-operation</t>
  </si>
  <si>
    <t>Loans to Govt. Servants etc.</t>
  </si>
  <si>
    <t>CAPITAL RECEIPTS</t>
  </si>
  <si>
    <t>I</t>
  </si>
  <si>
    <t>CONSOLIDATED FUND OF 
SIKKIM - RECEIPTS</t>
  </si>
  <si>
    <t>DISBURSEMENTS "CHARGED" ON THE CONSOLIDATED FUND OF SIKKIM  -   STATEMENT- I</t>
  </si>
  <si>
    <t>DISBURSEMENT MET FROM THE REVENUE 
ACCOUNT</t>
  </si>
  <si>
    <t>State Legislature</t>
  </si>
  <si>
    <t>Governor</t>
  </si>
  <si>
    <t>Administration of Justice</t>
  </si>
  <si>
    <t>Appropriation for Reduction or Avoidance of Debt</t>
  </si>
  <si>
    <t>Interest payments</t>
  </si>
  <si>
    <t>Pension and Other Retirement Benefits</t>
  </si>
  <si>
    <t>Miscellaneous General Services</t>
  </si>
  <si>
    <t>Plantations</t>
  </si>
  <si>
    <t>CAPITAL DISBURSEMENT OUTSIDE 
THE REVENUE ACCOUNT</t>
  </si>
  <si>
    <t>Internal Debt of State Government</t>
  </si>
  <si>
    <t>Loans and Advances from the Central Government</t>
  </si>
  <si>
    <t>CAPITAL DISBURSEMENT OUTSIDE THE REVENUE ACCOUNT</t>
  </si>
  <si>
    <t>DISBURSEMENT CHARGED ON THE CONSOLIDATED FUND OF SIKKIM</t>
  </si>
  <si>
    <t>STATEMENT II - CONTINGENCY FUND OF SIKKIM - RECEIPT</t>
  </si>
  <si>
    <t>II</t>
  </si>
  <si>
    <t>CONTINGENCY FUND</t>
  </si>
  <si>
    <t>Contingency Fund</t>
  </si>
  <si>
    <t>STATEMENT II - CONTINGENCY FUND OF SIKKIM - DISBURSEMENT</t>
  </si>
  <si>
    <t>STATEMENT III - PUBLIC ACCOUNTS OF SIKKIM - RECEIPTS</t>
  </si>
  <si>
    <t>PUBLIC ACCOUNT</t>
  </si>
  <si>
    <t>SMALL SAVINGS, PROVIDENT FUNDS ETC.</t>
  </si>
  <si>
    <t>State Provident Funds</t>
  </si>
  <si>
    <t>Other Accounts</t>
  </si>
  <si>
    <t>Insurance and Pension fund</t>
  </si>
  <si>
    <t>J</t>
  </si>
  <si>
    <t>RESERVE FUNDS</t>
  </si>
  <si>
    <t xml:space="preserve"> (a)</t>
  </si>
  <si>
    <t>Reserve Fund Bearing Interest</t>
  </si>
  <si>
    <t>General and Other Reserve Fund</t>
  </si>
  <si>
    <t xml:space="preserve"> (b)</t>
  </si>
  <si>
    <t>Reserve Fund Not Bearing Interest</t>
  </si>
  <si>
    <t>Sinking Fund</t>
  </si>
  <si>
    <t>General and Other Reserve Funds</t>
  </si>
  <si>
    <t>K</t>
  </si>
  <si>
    <t>DEPOSITS AND ADVANCES</t>
  </si>
  <si>
    <t>Deposits bearing Interest</t>
  </si>
  <si>
    <t>Other Deposits</t>
  </si>
  <si>
    <t>Deposits not bearing Interest</t>
  </si>
  <si>
    <t>Civil Deposits</t>
  </si>
  <si>
    <t>L</t>
  </si>
  <si>
    <t>SUSPENSE AND MISCELLANEOUS</t>
  </si>
  <si>
    <t>Suspense</t>
  </si>
  <si>
    <t>Suspense Accounts</t>
  </si>
  <si>
    <t>Cheques and Bills</t>
  </si>
  <si>
    <t>Departmental balance</t>
  </si>
  <si>
    <t>Permanent Cash Imprest</t>
  </si>
  <si>
    <t>Cash Balance Investment Account</t>
  </si>
  <si>
    <t>Miscellaneous Govt. Accounts</t>
  </si>
  <si>
    <t>M</t>
  </si>
  <si>
    <t>REMITTANCES</t>
  </si>
  <si>
    <t>Cash Remittances and Adjustments between Officers
rendering accounts to the same  Accounts officer</t>
  </si>
  <si>
    <t>III</t>
  </si>
  <si>
    <t>PUBLIC ACCOUNTS - RECEIPTS</t>
  </si>
  <si>
    <t>STATE RECEIPTS     ( I+ II + III)</t>
  </si>
  <si>
    <t>N</t>
  </si>
  <si>
    <t>CASH BALANCE</t>
  </si>
  <si>
    <t>CASH BALANCE (OPENING)</t>
  </si>
  <si>
    <t>TOTAL</t>
  </si>
  <si>
    <t>STATEMENT III - PUBLIC ACCOUNTS OF SIKKIM  - DISBURSEMENTS</t>
  </si>
  <si>
    <t>PUBLIC ACCOUNTS</t>
  </si>
  <si>
    <t>Provident Funds</t>
  </si>
  <si>
    <t>State Government Employees Group Insurance Scheme</t>
  </si>
  <si>
    <t>Insurance Funds</t>
  </si>
  <si>
    <t>Savings Funds</t>
  </si>
  <si>
    <t>Sinking Funds</t>
  </si>
  <si>
    <t>Appropriation for reduction  or avoidance of Debt</t>
  </si>
  <si>
    <t>Sinking Fund Investment account</t>
  </si>
  <si>
    <t>Guarantee Redemption Fund</t>
  </si>
  <si>
    <t>Guarantee Redemption Fund - Investment Accounts</t>
  </si>
  <si>
    <t>Other Funds</t>
  </si>
  <si>
    <t>Sikkim Transport Infrastructure Development Fund</t>
  </si>
  <si>
    <t>Sikkim Ecology Fund</t>
  </si>
  <si>
    <t>Security Deposits</t>
  </si>
  <si>
    <t>Civil Court Deposits</t>
  </si>
  <si>
    <t>Public Works Deposits</t>
  </si>
  <si>
    <t>Forest Deposits</t>
  </si>
  <si>
    <t>Pay and Accounts Office-Suspense</t>
  </si>
  <si>
    <t>Suspense Accounts (Civil)</t>
  </si>
  <si>
    <t>Tax Deducted at Source(TDS) Suspense</t>
  </si>
  <si>
    <t>A.I.S. Officers' Group Insurance Schemes Subscriptions</t>
  </si>
  <si>
    <t>Cash Settlement between A.G. Sikkim and Other State Accountant Generals</t>
  </si>
  <si>
    <t>Departmental Balances</t>
  </si>
  <si>
    <t>Miscellaneous Govt. Account</t>
  </si>
  <si>
    <t>Cash Remittances &amp; Adjustments between Officers rendering accounts to the same Accounts officer</t>
  </si>
  <si>
    <t>PUBLIC ACCOUNTS - DISBURSEMENT</t>
  </si>
  <si>
    <t>STATE DISBURSEMENTS (I+II+III)</t>
  </si>
  <si>
    <t>CASH BALANCE (CLOSING)</t>
  </si>
  <si>
    <t>STATEMENT I - CONSOLIDATED FUND OF SIKKIM - REVENUE  ACCOUNT - DISBURSEMENTS</t>
  </si>
  <si>
    <t>Actual</t>
  </si>
  <si>
    <t>Budget Estimate</t>
  </si>
  <si>
    <t>Revised Estimate</t>
  </si>
  <si>
    <t>Heads of Accounts</t>
  </si>
  <si>
    <t>2012-13</t>
  </si>
  <si>
    <t>2013-14</t>
  </si>
  <si>
    <t>2014-15</t>
  </si>
  <si>
    <t>Plan</t>
  </si>
  <si>
    <t>Non-Plan</t>
  </si>
  <si>
    <t>GENERAL SERVICES</t>
  </si>
  <si>
    <t>Organs of State</t>
  </si>
  <si>
    <t>Parliament/State/Union Territory Legislature</t>
  </si>
  <si>
    <t>President, Vice President/Governor, Administrator of Union Territories</t>
  </si>
  <si>
    <t>Council of Ministers</t>
  </si>
  <si>
    <t>Elections</t>
  </si>
  <si>
    <t>Fiscal Services</t>
  </si>
  <si>
    <t>(i)</t>
  </si>
  <si>
    <t>Collection of Taxes on Income &amp; Expenditure</t>
  </si>
  <si>
    <t>Collection of Taxes on Property and Capital 
Transactions</t>
  </si>
  <si>
    <t>Stamps and Registration</t>
  </si>
  <si>
    <t>Collection of Taxes on Property &amp; Capital 
Transactions</t>
  </si>
  <si>
    <t>Collection of Taxes on Commodities &amp; Services</t>
  </si>
  <si>
    <t>Other Taxes &amp; Duties on Commodities &amp; 
Services</t>
  </si>
  <si>
    <t>Interest Payment &amp; Servicing of Debt</t>
  </si>
  <si>
    <t>Appropriation for reduction or avoidance of debt</t>
  </si>
  <si>
    <t>Interest Payments</t>
  </si>
  <si>
    <t>Interest Payment and Servicing of Debt</t>
  </si>
  <si>
    <t>(d)</t>
  </si>
  <si>
    <t>Administrative Services</t>
  </si>
  <si>
    <t>Secretariat - General Services</t>
  </si>
  <si>
    <t>District Administration</t>
  </si>
  <si>
    <t>Treasury and Accounts Administration.</t>
  </si>
  <si>
    <t>(e)</t>
  </si>
  <si>
    <t>Pension and Miscellaneous General 
Services</t>
  </si>
  <si>
    <t>Pensions and Other  Retirement Benefits</t>
  </si>
  <si>
    <t>Miscellaneous General  Services</t>
  </si>
  <si>
    <t>SOCIAL SERVICES</t>
  </si>
  <si>
    <t>Education, Sports, Art and   Culture</t>
  </si>
  <si>
    <t>General Education</t>
  </si>
  <si>
    <t>Technical Education</t>
  </si>
  <si>
    <t>Sports and Youth Services</t>
  </si>
  <si>
    <t>Art and Culture</t>
  </si>
  <si>
    <t>Health and Family Welfare</t>
  </si>
  <si>
    <t>Family Welfare</t>
  </si>
  <si>
    <t>Water Supply, Sanitation, Housing &amp; Urban 
Development</t>
  </si>
  <si>
    <t>Water Supply &amp; Sanitation</t>
  </si>
  <si>
    <t>Information &amp; Broadcasting</t>
  </si>
  <si>
    <t>Welfare of Scheduled Castes, Scheduled Tribes &amp; Other Backward Classes</t>
  </si>
  <si>
    <t>Welfare of Scheduled Castes,  Scheduled Tribes</t>
  </si>
  <si>
    <t>and Other  Backward Classes</t>
  </si>
  <si>
    <t>(f)</t>
  </si>
  <si>
    <t>Labour and Labour Welfare</t>
  </si>
  <si>
    <t>Labour &amp; Employment</t>
  </si>
  <si>
    <t>(g)</t>
  </si>
  <si>
    <t>Social Welfare &amp; Nutrition</t>
  </si>
  <si>
    <t>Nutrition</t>
  </si>
  <si>
    <t>Relief on Account of Natural Calamities</t>
  </si>
  <si>
    <t>(h)</t>
  </si>
  <si>
    <t>Others</t>
  </si>
  <si>
    <t>Secretariat- Social Services</t>
  </si>
  <si>
    <t>ECONOMIC SERVICES</t>
  </si>
  <si>
    <t>Agriculture and Allied Activities</t>
  </si>
  <si>
    <t>Soil &amp; Water Conservation</t>
  </si>
  <si>
    <t>Forestry &amp; Wild Life</t>
  </si>
  <si>
    <t>Food, Storage &amp; Warehousing</t>
  </si>
  <si>
    <t>Agricultural Research and  Education</t>
  </si>
  <si>
    <t>Other Agricultural Programmes</t>
  </si>
  <si>
    <t>Rural Development</t>
  </si>
  <si>
    <t>Special Programmes for  Rural Development</t>
  </si>
  <si>
    <t>Rural Employment</t>
  </si>
  <si>
    <t>Land Reforms</t>
  </si>
  <si>
    <t>Other Rural Development  Programmes</t>
  </si>
  <si>
    <t>Special Areas Programme</t>
  </si>
  <si>
    <t>Other Special Area Programmes</t>
  </si>
  <si>
    <t>Irrigation and Flood Control</t>
  </si>
  <si>
    <t>Command Area Development</t>
  </si>
  <si>
    <t>Flood Control &amp; Drainage</t>
  </si>
  <si>
    <t>Energy</t>
  </si>
  <si>
    <t>Non-Conventional Sources of  Energy</t>
  </si>
  <si>
    <t>Industry and Minerals</t>
  </si>
  <si>
    <t>Non-ferrous Mining &amp; Metallurgical Industries</t>
  </si>
  <si>
    <t>Transport</t>
  </si>
  <si>
    <t>Science, Technology and  Environment</t>
  </si>
  <si>
    <t>Other Scientific Research</t>
  </si>
  <si>
    <t>Ecology and Environment</t>
  </si>
  <si>
    <t>(j)</t>
  </si>
  <si>
    <t>General Economic Services</t>
  </si>
  <si>
    <t>Secretariat-Economic  Services</t>
  </si>
  <si>
    <t>Census Surveys &amp; Statistics</t>
  </si>
  <si>
    <t>Civil Supplies</t>
  </si>
  <si>
    <t>Other General Economic  Services</t>
  </si>
  <si>
    <t>D</t>
  </si>
  <si>
    <t>Grants-In-Aid and Contributions</t>
  </si>
  <si>
    <t>Compensation and Assignments to Local Bodies and Panchayati Raj Institutions</t>
  </si>
  <si>
    <t>DISBURSEMENT ON  REVENUE  
ACCOUNT</t>
  </si>
  <si>
    <t>STATEMENT I - CONSOLIDATED FUND OF SIKKIM - CAPITAL ACCOUNT - DISBURSEMENTS</t>
  </si>
  <si>
    <t>CAPITAL ACCOUNT OF GENERAL 
SERVICES</t>
  </si>
  <si>
    <t>Capital Outlay on Police</t>
  </si>
  <si>
    <t>Capital Outlay on Public Works</t>
  </si>
  <si>
    <t>CAPITAL ACCOUNT OF SOCIAL 
SERVICES</t>
  </si>
  <si>
    <t>Capital Account of Education, Sports, Art &amp; 
Culture</t>
  </si>
  <si>
    <t>Capital Outlay on Education,  Sports, Art &amp; 
Culture</t>
  </si>
  <si>
    <t>Capital Account of Health &amp; Family Welfare</t>
  </si>
  <si>
    <t>Capital Outlay on Medical  &amp; Public Health</t>
  </si>
  <si>
    <t>Capital Account of Water Supply, Sanitation,</t>
  </si>
  <si>
    <t>Housing &amp; Urban Development</t>
  </si>
  <si>
    <t>Capital Outlay on Water Supply &amp; Sanitation</t>
  </si>
  <si>
    <t>Capital Outlay on Housing</t>
  </si>
  <si>
    <t>Capital Outlay on Urban  Development</t>
  </si>
  <si>
    <t>Capital Account of Information and 
Broadcasting</t>
  </si>
  <si>
    <t>Capital Outlay on Information and Publicity</t>
  </si>
  <si>
    <t>Capital Account of Welfare of  Scheduled</t>
  </si>
  <si>
    <t>Castes, Scheduled  Tribes and Other Backward 
Classes</t>
  </si>
  <si>
    <t>Capital Account of Welfare of  Scheduled Castes, Scheduled  Tribes &amp; Other Backward  Classes</t>
  </si>
  <si>
    <t>Capital Account of Social  Welfare &amp; Nutrition</t>
  </si>
  <si>
    <t>Capital Outlay on Social Security &amp; Welfare</t>
  </si>
  <si>
    <t>CAPITAL ACCOUNT OF ECONOMIC  
SERVICES</t>
  </si>
  <si>
    <t>Capital Account of Agriculture &amp; Allied 
Activities</t>
  </si>
  <si>
    <t>Capital Outlay on Crop  Husbandry</t>
  </si>
  <si>
    <t>Capital Outlay on Animal Husbandry</t>
  </si>
  <si>
    <t>Capital Outlay on Fisheries</t>
  </si>
  <si>
    <t>Capital Outlay on Forestry and Wildlife</t>
  </si>
  <si>
    <t>Capital Outlay on Food, Storage &amp; Warehousing</t>
  </si>
  <si>
    <t>Capital Outlay on Cooperation</t>
  </si>
  <si>
    <t>Capital Outlay on Other Agricultural Programmes</t>
  </si>
  <si>
    <t>Capital Account of Rural Development.</t>
  </si>
  <si>
    <t>Capital Outlay on Other Rural Development Programmes</t>
  </si>
  <si>
    <t>Capital Account of Special Area Programme</t>
  </si>
  <si>
    <t>Capital Outlay on Other Special Area Programmes</t>
  </si>
  <si>
    <t>Capital Account of Irrigation &amp;  Flood 
Control</t>
  </si>
  <si>
    <t>Capital Outlay on Flood Control Projects</t>
  </si>
  <si>
    <t>Capital Account of Energy</t>
  </si>
  <si>
    <t>Capital Outlay on Power Projects</t>
  </si>
  <si>
    <t>Capital Account of Industry  and Minerals</t>
  </si>
  <si>
    <t>Capital Outlay on Village &amp; Small Industries</t>
  </si>
  <si>
    <t>Capital Outlay on Non-Ferrous Mining and Metallurgical Industries</t>
  </si>
  <si>
    <t>Capital Outlay on Telecommunication and Electronic Industries</t>
  </si>
  <si>
    <t>Capital Outlay on Consumer  Industries</t>
  </si>
  <si>
    <t>Other Capital Outlay on Industries &amp;  
Minerals</t>
  </si>
  <si>
    <t>Capital Account of Transport</t>
  </si>
  <si>
    <t>Capital Outlay on Civil Aviation</t>
  </si>
  <si>
    <t>Capital Outlay on Roads  and Bridges</t>
  </si>
  <si>
    <t>Capital Outlay on Roads Transport</t>
  </si>
  <si>
    <t>Capital Account of Science Technology &amp; Environment</t>
  </si>
  <si>
    <t>Capital Outlay on Other Scientific and 
Environmental Research</t>
  </si>
  <si>
    <t>Capital Account of General Economic 
Services</t>
  </si>
  <si>
    <t>Capital Outlay on Tourism</t>
  </si>
  <si>
    <t>Capital Outlay on other General Economic 
Services</t>
  </si>
  <si>
    <t>Capital Account of General Economic Services</t>
  </si>
  <si>
    <t>CAPITAL EXPENDITURE OUTSIDE</t>
  </si>
  <si>
    <t>THE REVENUE ACCOUNT</t>
  </si>
  <si>
    <t>Internal Debt of the State  Government</t>
  </si>
  <si>
    <t xml:space="preserve">Loans and Advances from the Central 
Government </t>
  </si>
  <si>
    <t>Loans for Education, Sports, Art and Culture</t>
  </si>
  <si>
    <t>Loans for other General Economic Services</t>
  </si>
  <si>
    <t>DISBURSEMENT  (CAPITAL ACCOUNT)</t>
  </si>
  <si>
    <t>DISBURSEMENT (REVENUE ACCOUNT) 
(brought forward from page 9)</t>
  </si>
  <si>
    <t>CONSOLIDATED FUND OF SIKKIM - 
DISBURSEMENT</t>
  </si>
</sst>
</file>

<file path=xl/styles.xml><?xml version="1.0" encoding="utf-8"?>
<styleSheet xmlns="http://schemas.openxmlformats.org/spreadsheetml/2006/main">
  <numFmts count="5">
    <numFmt numFmtId="164" formatCode="0_)"/>
    <numFmt numFmtId="165" formatCode="00##"/>
    <numFmt numFmtId="166" formatCode="_-* #,##0.00\ _k_r_-;\-* #,##0.00\ _k_r_-;_-* &quot;-&quot;??\ _k_r_-;_-@_-"/>
    <numFmt numFmtId="167" formatCode="0###"/>
    <numFmt numFmtId="168" formatCode="0#"/>
  </numFmts>
  <fonts count="14">
    <font>
      <sz val="10"/>
      <name val="Courier"/>
      <family val="3"/>
    </font>
    <font>
      <sz val="10"/>
      <name val="Courier"/>
      <family val="3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i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0"/>
      <name val="Times New Roman"/>
      <family val="1"/>
    </font>
    <font>
      <sz val="10"/>
      <name val="Courie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6" fontId="8" fillId="0" borderId="0" applyFont="0" applyFill="0" applyBorder="0" applyAlignment="0" applyProtection="0"/>
    <xf numFmtId="164" fontId="1" fillId="0" borderId="0"/>
    <xf numFmtId="0" fontId="1" fillId="0" borderId="0"/>
    <xf numFmtId="0" fontId="1" fillId="0" borderId="0"/>
    <xf numFmtId="0" fontId="1" fillId="0" borderId="0" applyAlignment="0"/>
    <xf numFmtId="0" fontId="1" fillId="0" borderId="0"/>
    <xf numFmtId="0" fontId="13" fillId="0" borderId="0"/>
  </cellStyleXfs>
  <cellXfs count="226">
    <xf numFmtId="0" fontId="0" fillId="0" borderId="0" xfId="0"/>
    <xf numFmtId="0" fontId="2" fillId="0" borderId="0" xfId="0" applyFont="1" applyFill="1" applyAlignment="1" applyProtection="1">
      <alignment vertical="top"/>
    </xf>
    <xf numFmtId="0" fontId="2" fillId="0" borderId="0" xfId="0" applyFont="1" applyFill="1" applyAlignment="1" applyProtection="1">
      <alignment horizontal="right" vertical="top"/>
    </xf>
    <xf numFmtId="0" fontId="2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left" vertical="center"/>
    </xf>
    <xf numFmtId="0" fontId="2" fillId="0" borderId="1" xfId="0" applyFont="1" applyFill="1" applyBorder="1" applyAlignment="1" applyProtection="1">
      <alignment vertical="top"/>
    </xf>
    <xf numFmtId="0" fontId="2" fillId="0" borderId="1" xfId="0" applyFont="1" applyFill="1" applyBorder="1" applyAlignment="1" applyProtection="1">
      <alignment horizontal="right" vertical="top"/>
    </xf>
    <xf numFmtId="3" fontId="5" fillId="0" borderId="1" xfId="0" applyNumberFormat="1" applyFont="1" applyFill="1" applyBorder="1" applyAlignment="1" applyProtection="1">
      <alignment horizontal="right" vertical="center"/>
    </xf>
    <xf numFmtId="3" fontId="6" fillId="0" borderId="1" xfId="0" applyNumberFormat="1" applyFont="1" applyFill="1" applyBorder="1" applyAlignment="1" applyProtection="1">
      <alignment horizontal="right" vertical="center"/>
    </xf>
    <xf numFmtId="3" fontId="2" fillId="0" borderId="0" xfId="0" applyNumberFormat="1" applyFont="1" applyFill="1" applyAlignment="1" applyProtection="1">
      <alignment horizontal="right"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horizontal="right" vertical="top"/>
    </xf>
    <xf numFmtId="3" fontId="2" fillId="0" borderId="0" xfId="0" applyNumberFormat="1" applyFont="1" applyFill="1" applyBorder="1" applyAlignment="1" applyProtection="1">
      <alignment horizontal="right"/>
    </xf>
    <xf numFmtId="3" fontId="2" fillId="0" borderId="0" xfId="0" quotePrefix="1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>
      <alignment horizontal="right" vertical="top"/>
    </xf>
    <xf numFmtId="0" fontId="7" fillId="0" borderId="0" xfId="0" applyFont="1" applyFill="1" applyAlignment="1" applyProtection="1">
      <alignment horizontal="left" vertical="top" wrapText="1"/>
    </xf>
    <xf numFmtId="3" fontId="2" fillId="0" borderId="0" xfId="0" applyNumberFormat="1" applyFont="1" applyFill="1" applyAlignment="1" applyProtection="1">
      <alignment horizontal="right"/>
    </xf>
    <xf numFmtId="1" fontId="2" fillId="0" borderId="0" xfId="0" applyNumberFormat="1" applyFont="1" applyFill="1" applyAlignment="1" applyProtection="1">
      <alignment vertical="top"/>
    </xf>
    <xf numFmtId="165" fontId="7" fillId="0" borderId="0" xfId="2" applyNumberFormat="1" applyFont="1" applyFill="1" applyAlignment="1" applyProtection="1">
      <alignment horizontal="right" vertical="top"/>
    </xf>
    <xf numFmtId="1" fontId="2" fillId="0" borderId="0" xfId="2" applyNumberFormat="1" applyFont="1" applyFill="1" applyAlignment="1" applyProtection="1">
      <alignment horizontal="left" vertical="top" wrapText="1"/>
    </xf>
    <xf numFmtId="1" fontId="2" fillId="0" borderId="0" xfId="0" applyNumberFormat="1" applyFont="1" applyFill="1" applyAlignment="1" applyProtection="1">
      <alignment horizontal="right"/>
    </xf>
    <xf numFmtId="165" fontId="7" fillId="0" borderId="0" xfId="0" applyNumberFormat="1" applyFont="1" applyFill="1" applyAlignment="1" applyProtection="1">
      <alignment horizontal="right" vertical="top"/>
    </xf>
    <xf numFmtId="1" fontId="2" fillId="0" borderId="0" xfId="0" applyNumberFormat="1" applyFont="1" applyFill="1" applyAlignment="1" applyProtection="1">
      <alignment horizontal="left" vertical="top" wrapText="1"/>
    </xf>
    <xf numFmtId="1" fontId="2" fillId="0" borderId="0" xfId="2" applyNumberFormat="1" applyFont="1" applyFill="1" applyAlignment="1" applyProtection="1">
      <alignment vertical="top" wrapText="1"/>
    </xf>
    <xf numFmtId="1" fontId="7" fillId="0" borderId="0" xfId="0" applyNumberFormat="1" applyFont="1" applyFill="1" applyAlignment="1" applyProtection="1">
      <alignment horizontal="right" vertical="top"/>
    </xf>
    <xf numFmtId="1" fontId="7" fillId="0" borderId="0" xfId="0" applyNumberFormat="1" applyFont="1" applyFill="1" applyAlignment="1" applyProtection="1">
      <alignment horizontal="left" vertical="top" wrapText="1"/>
    </xf>
    <xf numFmtId="1" fontId="2" fillId="0" borderId="3" xfId="0" applyNumberFormat="1" applyFont="1" applyFill="1" applyBorder="1" applyAlignment="1" applyProtection="1">
      <alignment horizontal="right"/>
    </xf>
    <xf numFmtId="1" fontId="2" fillId="0" borderId="0" xfId="0" applyNumberFormat="1" applyFont="1" applyFill="1" applyAlignment="1" applyProtection="1">
      <alignment horizontal="right" vertical="top"/>
    </xf>
    <xf numFmtId="1" fontId="2" fillId="0" borderId="0" xfId="0" applyNumberFormat="1" applyFont="1" applyFill="1" applyBorder="1" applyAlignment="1" applyProtection="1">
      <alignment horizontal="right"/>
    </xf>
    <xf numFmtId="0" fontId="2" fillId="0" borderId="0" xfId="1" applyNumberFormat="1" applyFont="1" applyFill="1" applyAlignment="1" applyProtection="1">
      <alignment horizontal="right" wrapText="1"/>
    </xf>
    <xf numFmtId="1" fontId="7" fillId="0" borderId="0" xfId="0" quotePrefix="1" applyNumberFormat="1" applyFont="1" applyFill="1" applyAlignment="1" applyProtection="1">
      <alignment horizontal="right" vertical="top"/>
    </xf>
    <xf numFmtId="1" fontId="3" fillId="0" borderId="0" xfId="0" applyNumberFormat="1" applyFont="1" applyFill="1" applyAlignment="1" applyProtection="1">
      <alignment vertical="center"/>
    </xf>
    <xf numFmtId="1" fontId="2" fillId="0" borderId="0" xfId="2" applyNumberFormat="1" applyFont="1" applyFill="1" applyAlignment="1" applyProtection="1">
      <alignment horizontal="right"/>
    </xf>
    <xf numFmtId="1" fontId="2" fillId="0" borderId="4" xfId="0" applyNumberFormat="1" applyFont="1" applyFill="1" applyBorder="1" applyAlignment="1" applyProtection="1">
      <alignment vertical="top"/>
    </xf>
    <xf numFmtId="1" fontId="7" fillId="0" borderId="4" xfId="0" applyNumberFormat="1" applyFont="1" applyFill="1" applyBorder="1" applyAlignment="1" applyProtection="1">
      <alignment horizontal="right" vertical="top"/>
    </xf>
    <xf numFmtId="1" fontId="7" fillId="0" borderId="4" xfId="0" applyNumberFormat="1" applyFont="1" applyFill="1" applyBorder="1" applyAlignment="1" applyProtection="1">
      <alignment horizontal="left" vertical="top" wrapText="1"/>
    </xf>
    <xf numFmtId="1" fontId="7" fillId="0" borderId="0" xfId="0" applyNumberFormat="1" applyFont="1" applyFill="1" applyAlignment="1" applyProtection="1">
      <alignment vertical="top" wrapText="1"/>
    </xf>
    <xf numFmtId="1" fontId="2" fillId="0" borderId="0" xfId="0" applyNumberFormat="1" applyFont="1" applyFill="1" applyAlignment="1" applyProtection="1">
      <alignment vertical="top" wrapText="1"/>
    </xf>
    <xf numFmtId="1" fontId="7" fillId="0" borderId="0" xfId="0" applyNumberFormat="1" applyFont="1" applyFill="1" applyAlignment="1" applyProtection="1">
      <alignment vertical="top"/>
    </xf>
    <xf numFmtId="1" fontId="2" fillId="0" borderId="0" xfId="0" applyNumberFormat="1" applyFont="1" applyFill="1" applyAlignment="1" applyProtection="1">
      <alignment horizontal="left" vertical="top"/>
    </xf>
    <xf numFmtId="0" fontId="2" fillId="0" borderId="0" xfId="0" applyNumberFormat="1" applyFont="1" applyFill="1" applyAlignment="1" applyProtection="1">
      <alignment horizontal="right"/>
    </xf>
    <xf numFmtId="164" fontId="3" fillId="0" borderId="0" xfId="0" applyNumberFormat="1" applyFont="1" applyFill="1" applyAlignment="1" applyProtection="1">
      <alignment vertical="center"/>
    </xf>
    <xf numFmtId="1" fontId="2" fillId="0" borderId="0" xfId="0" applyNumberFormat="1" applyFont="1" applyFill="1" applyBorder="1" applyAlignment="1" applyProtection="1">
      <alignment vertical="top"/>
    </xf>
    <xf numFmtId="1" fontId="7" fillId="0" borderId="0" xfId="0" applyNumberFormat="1" applyFont="1" applyFill="1" applyBorder="1" applyAlignment="1" applyProtection="1">
      <alignment horizontal="right" vertical="top"/>
    </xf>
    <xf numFmtId="1" fontId="7" fillId="0" borderId="0" xfId="0" applyNumberFormat="1" applyFont="1" applyFill="1" applyBorder="1" applyAlignment="1" applyProtection="1">
      <alignment horizontal="left" vertical="top"/>
    </xf>
    <xf numFmtId="167" fontId="7" fillId="0" borderId="0" xfId="0" applyNumberFormat="1" applyFont="1" applyFill="1" applyAlignment="1" applyProtection="1">
      <alignment horizontal="right" vertical="top"/>
    </xf>
    <xf numFmtId="167" fontId="7" fillId="0" borderId="0" xfId="2" applyNumberFormat="1" applyFont="1" applyFill="1" applyAlignment="1" applyProtection="1">
      <alignment horizontal="right" vertical="top"/>
    </xf>
    <xf numFmtId="167" fontId="7" fillId="0" borderId="0" xfId="0" applyNumberFormat="1" applyFont="1" applyFill="1" applyBorder="1" applyAlignment="1" applyProtection="1">
      <alignment horizontal="right" vertical="top"/>
    </xf>
    <xf numFmtId="1" fontId="2" fillId="0" borderId="0" xfId="0" applyNumberFormat="1" applyFont="1" applyFill="1" applyBorder="1" applyAlignment="1" applyProtection="1">
      <alignment horizontal="left" vertical="top" wrapText="1"/>
    </xf>
    <xf numFmtId="1" fontId="2" fillId="0" borderId="0" xfId="0" applyNumberFormat="1" applyFont="1" applyFill="1" applyBorder="1" applyAlignment="1" applyProtection="1">
      <alignment horizontal="right" vertical="top"/>
    </xf>
    <xf numFmtId="1" fontId="7" fillId="0" borderId="0" xfId="0" applyNumberFormat="1" applyFont="1" applyFill="1" applyBorder="1" applyAlignment="1" applyProtection="1">
      <alignment horizontal="left" vertical="top" wrapText="1"/>
    </xf>
    <xf numFmtId="165" fontId="7" fillId="0" borderId="0" xfId="2" applyNumberFormat="1" applyFont="1" applyFill="1" applyBorder="1" applyAlignment="1" applyProtection="1">
      <alignment horizontal="right" vertical="top" wrapText="1"/>
    </xf>
    <xf numFmtId="0" fontId="2" fillId="0" borderId="0" xfId="2" applyNumberFormat="1" applyFont="1" applyFill="1" applyBorder="1" applyAlignment="1" applyProtection="1">
      <alignment horizontal="left" vertical="top" wrapText="1"/>
    </xf>
    <xf numFmtId="166" fontId="2" fillId="0" borderId="0" xfId="1" applyFont="1" applyFill="1" applyBorder="1" applyAlignment="1" applyProtection="1">
      <alignment horizontal="right" wrapText="1"/>
    </xf>
    <xf numFmtId="1" fontId="7" fillId="0" borderId="0" xfId="0" quotePrefix="1" applyNumberFormat="1" applyFont="1" applyFill="1" applyBorder="1" applyAlignment="1" applyProtection="1">
      <alignment horizontal="right" vertical="top"/>
    </xf>
    <xf numFmtId="1" fontId="2" fillId="0" borderId="1" xfId="0" applyNumberFormat="1" applyFont="1" applyFill="1" applyBorder="1" applyAlignment="1" applyProtection="1">
      <alignment vertical="top"/>
    </xf>
    <xf numFmtId="1" fontId="2" fillId="0" borderId="1" xfId="0" applyNumberFormat="1" applyFont="1" applyFill="1" applyBorder="1" applyAlignment="1" applyProtection="1">
      <alignment horizontal="right" vertical="top"/>
    </xf>
    <xf numFmtId="1" fontId="7" fillId="0" borderId="1" xfId="0" applyNumberFormat="1" applyFont="1" applyFill="1" applyBorder="1" applyAlignment="1" applyProtection="1">
      <alignment horizontal="left" vertical="top" wrapText="1"/>
    </xf>
    <xf numFmtId="1" fontId="2" fillId="0" borderId="5" xfId="0" applyNumberFormat="1" applyFont="1" applyFill="1" applyBorder="1" applyAlignment="1" applyProtection="1">
      <alignment horizontal="right"/>
    </xf>
    <xf numFmtId="1" fontId="2" fillId="0" borderId="0" xfId="0" applyNumberFormat="1" applyFont="1" applyFill="1" applyAlignment="1" applyProtection="1">
      <alignment horizontal="right" vertical="center"/>
    </xf>
    <xf numFmtId="1" fontId="2" fillId="0" borderId="1" xfId="0" applyNumberFormat="1" applyFont="1" applyFill="1" applyBorder="1" applyAlignment="1" applyProtection="1">
      <alignment horizontal="right" vertical="center"/>
    </xf>
    <xf numFmtId="1" fontId="5" fillId="0" borderId="1" xfId="0" applyNumberFormat="1" applyFont="1" applyFill="1" applyBorder="1" applyAlignment="1" applyProtection="1">
      <alignment horizontal="right" vertical="center"/>
    </xf>
    <xf numFmtId="1" fontId="2" fillId="0" borderId="0" xfId="0" applyNumberFormat="1" applyFont="1" applyFill="1" applyBorder="1" applyAlignment="1" applyProtection="1">
      <alignment horizontal="right" vertical="center"/>
    </xf>
    <xf numFmtId="1" fontId="7" fillId="0" borderId="0" xfId="0" applyNumberFormat="1" applyFont="1" applyFill="1" applyAlignment="1" applyProtection="1">
      <alignment horizontal="left" vertical="top"/>
    </xf>
    <xf numFmtId="166" fontId="2" fillId="0" borderId="0" xfId="1" applyFont="1" applyFill="1" applyAlignment="1" applyProtection="1">
      <alignment horizontal="right" vertical="center" wrapText="1"/>
    </xf>
    <xf numFmtId="0" fontId="2" fillId="0" borderId="0" xfId="1" applyNumberFormat="1" applyFont="1" applyFill="1" applyAlignment="1" applyProtection="1">
      <alignment horizontal="right" vertical="center" wrapText="1"/>
    </xf>
    <xf numFmtId="1" fontId="7" fillId="0" borderId="1" xfId="0" applyNumberFormat="1" applyFont="1" applyFill="1" applyBorder="1" applyAlignment="1" applyProtection="1">
      <alignment horizontal="right" vertical="top"/>
    </xf>
    <xf numFmtId="1" fontId="7" fillId="0" borderId="0" xfId="0" applyNumberFormat="1" applyFont="1" applyFill="1" applyAlignment="1" applyProtection="1">
      <alignment horizontal="right" vertical="top" wrapText="1"/>
    </xf>
    <xf numFmtId="1" fontId="2" fillId="0" borderId="0" xfId="0" applyNumberFormat="1" applyFont="1" applyFill="1" applyAlignment="1" applyProtection="1">
      <alignment horizontal="right" wrapText="1"/>
    </xf>
    <xf numFmtId="0" fontId="2" fillId="0" borderId="0" xfId="3" applyNumberFormat="1" applyFont="1" applyFill="1" applyBorder="1" applyAlignment="1" applyProtection="1">
      <alignment horizontal="left" vertical="top" wrapText="1"/>
    </xf>
    <xf numFmtId="166" fontId="2" fillId="0" borderId="0" xfId="1" applyFont="1" applyFill="1" applyAlignment="1" applyProtection="1">
      <alignment horizontal="right" wrapText="1"/>
    </xf>
    <xf numFmtId="0" fontId="2" fillId="0" borderId="0" xfId="3" applyFont="1" applyFill="1" applyBorder="1" applyAlignment="1" applyProtection="1">
      <alignment horizontal="left" vertical="top" wrapText="1"/>
    </xf>
    <xf numFmtId="0" fontId="6" fillId="0" borderId="0" xfId="3" applyFont="1" applyFill="1" applyAlignment="1" applyProtection="1">
      <alignment horizontal="right" vertical="center"/>
    </xf>
    <xf numFmtId="0" fontId="9" fillId="0" borderId="0" xfId="3" applyFont="1" applyFill="1" applyAlignment="1" applyProtection="1">
      <alignment horizontal="right" vertical="center"/>
    </xf>
    <xf numFmtId="0" fontId="2" fillId="0" borderId="0" xfId="4" applyFont="1" applyFill="1" applyBorder="1" applyAlignment="1" applyProtection="1">
      <alignment horizontal="left" vertical="top" wrapText="1"/>
    </xf>
    <xf numFmtId="0" fontId="7" fillId="0" borderId="0" xfId="3" applyFont="1" applyFill="1" applyBorder="1" applyAlignment="1">
      <alignment horizontal="right" vertical="top" wrapText="1"/>
    </xf>
    <xf numFmtId="1" fontId="2" fillId="0" borderId="0" xfId="0" applyNumberFormat="1" applyFont="1" applyFill="1" applyAlignment="1" applyProtection="1">
      <alignment horizontal="right" vertical="top" wrapText="1"/>
    </xf>
    <xf numFmtId="1" fontId="2" fillId="0" borderId="3" xfId="0" applyNumberFormat="1" applyFont="1" applyFill="1" applyBorder="1" applyAlignment="1" applyProtection="1">
      <alignment horizontal="right" wrapText="1"/>
    </xf>
    <xf numFmtId="3" fontId="3" fillId="0" borderId="0" xfId="0" applyNumberFormat="1" applyFont="1" applyFill="1" applyAlignment="1" applyProtection="1">
      <alignment vertical="center"/>
    </xf>
    <xf numFmtId="1" fontId="2" fillId="0" borderId="0" xfId="0" applyNumberFormat="1" applyFont="1" applyFill="1" applyBorder="1" applyAlignment="1" applyProtection="1">
      <alignment horizontal="right" wrapText="1"/>
    </xf>
    <xf numFmtId="1" fontId="2" fillId="0" borderId="6" xfId="0" applyNumberFormat="1" applyFont="1" applyFill="1" applyBorder="1" applyAlignment="1" applyProtection="1">
      <alignment horizontal="right" wrapText="1"/>
    </xf>
    <xf numFmtId="1" fontId="2" fillId="0" borderId="1" xfId="0" applyNumberFormat="1" applyFont="1" applyFill="1" applyBorder="1" applyAlignment="1" applyProtection="1">
      <alignment vertical="top" wrapText="1"/>
    </xf>
    <xf numFmtId="1" fontId="2" fillId="0" borderId="1" xfId="0" applyNumberFormat="1" applyFont="1" applyFill="1" applyBorder="1" applyAlignment="1" applyProtection="1">
      <alignment horizontal="right" vertical="top" wrapText="1"/>
    </xf>
    <xf numFmtId="1" fontId="2" fillId="0" borderId="5" xfId="0" applyNumberFormat="1" applyFont="1" applyFill="1" applyBorder="1" applyAlignment="1" applyProtection="1">
      <alignment horizontal="right" wrapText="1"/>
    </xf>
    <xf numFmtId="1" fontId="2" fillId="0" borderId="0" xfId="0" applyNumberFormat="1" applyFont="1" applyFill="1" applyAlignment="1" applyProtection="1">
      <alignment horizontal="right" vertical="center" wrapText="1"/>
    </xf>
    <xf numFmtId="1" fontId="2" fillId="0" borderId="1" xfId="0" applyNumberFormat="1" applyFont="1" applyFill="1" applyBorder="1" applyAlignment="1" applyProtection="1">
      <alignment horizontal="right" vertical="center" wrapText="1"/>
    </xf>
    <xf numFmtId="1" fontId="5" fillId="0" borderId="1" xfId="0" applyNumberFormat="1" applyFont="1" applyFill="1" applyBorder="1" applyAlignment="1" applyProtection="1">
      <alignment horizontal="right" vertical="center" wrapText="1"/>
    </xf>
    <xf numFmtId="1" fontId="2" fillId="0" borderId="0" xfId="0" applyNumberFormat="1" applyFont="1" applyFill="1" applyBorder="1" applyAlignment="1" applyProtection="1">
      <alignment vertical="top" wrapText="1"/>
    </xf>
    <xf numFmtId="1" fontId="2" fillId="0" borderId="0" xfId="0" applyNumberFormat="1" applyFont="1" applyFill="1" applyBorder="1" applyAlignment="1" applyProtection="1">
      <alignment horizontal="right" vertical="top" wrapText="1"/>
    </xf>
    <xf numFmtId="1" fontId="2" fillId="0" borderId="0" xfId="0" applyNumberFormat="1" applyFont="1" applyFill="1" applyBorder="1" applyAlignment="1" applyProtection="1">
      <alignment horizontal="right" vertical="center" wrapText="1"/>
    </xf>
    <xf numFmtId="166" fontId="2" fillId="0" borderId="3" xfId="1" applyFont="1" applyFill="1" applyBorder="1" applyAlignment="1" applyProtection="1">
      <alignment horizontal="right" vertical="center" wrapText="1"/>
    </xf>
    <xf numFmtId="0" fontId="2" fillId="0" borderId="3" xfId="1" applyNumberFormat="1" applyFont="1" applyFill="1" applyBorder="1" applyAlignment="1" applyProtection="1">
      <alignment horizontal="right" vertical="center" wrapText="1"/>
    </xf>
    <xf numFmtId="1" fontId="2" fillId="0" borderId="0" xfId="0" applyNumberFormat="1" applyFont="1" applyFill="1" applyAlignment="1" applyProtection="1">
      <alignment horizontal="center" vertical="top" wrapText="1"/>
    </xf>
    <xf numFmtId="1" fontId="7" fillId="0" borderId="1" xfId="0" applyNumberFormat="1" applyFont="1" applyFill="1" applyBorder="1" applyAlignment="1" applyProtection="1">
      <alignment horizontal="right" vertical="top" wrapText="1"/>
    </xf>
    <xf numFmtId="1" fontId="7" fillId="0" borderId="1" xfId="0" applyNumberFormat="1" applyFont="1" applyFill="1" applyBorder="1" applyAlignment="1" applyProtection="1">
      <alignment vertical="top" wrapText="1"/>
    </xf>
    <xf numFmtId="166" fontId="2" fillId="0" borderId="5" xfId="1" applyFont="1" applyFill="1" applyBorder="1" applyAlignment="1" applyProtection="1">
      <alignment horizontal="right" vertical="center" wrapText="1"/>
    </xf>
    <xf numFmtId="0" fontId="2" fillId="0" borderId="5" xfId="1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Border="1" applyAlignment="1" applyProtection="1">
      <alignment horizontal="center" vertical="top"/>
    </xf>
    <xf numFmtId="3" fontId="2" fillId="0" borderId="0" xfId="0" applyNumberFormat="1" applyFont="1" applyFill="1" applyBorder="1" applyAlignment="1" applyProtection="1">
      <alignment horizontal="right" vertical="center"/>
    </xf>
    <xf numFmtId="49" fontId="7" fillId="0" borderId="0" xfId="0" applyNumberFormat="1" applyFont="1" applyFill="1" applyAlignment="1" applyProtection="1">
      <alignment horizontal="right" vertical="top" wrapText="1"/>
    </xf>
    <xf numFmtId="1" fontId="2" fillId="0" borderId="0" xfId="0" applyNumberFormat="1" applyFont="1" applyFill="1" applyAlignment="1" applyProtection="1">
      <alignment vertical="center"/>
    </xf>
    <xf numFmtId="1" fontId="2" fillId="0" borderId="0" xfId="0" quotePrefix="1" applyNumberFormat="1" applyFont="1" applyFill="1" applyAlignment="1" applyProtection="1">
      <alignment horizontal="right" vertical="top" wrapText="1"/>
    </xf>
    <xf numFmtId="0" fontId="2" fillId="0" borderId="3" xfId="1" applyNumberFormat="1" applyFont="1" applyFill="1" applyBorder="1" applyAlignment="1" applyProtection="1">
      <alignment horizontal="right" wrapText="1"/>
    </xf>
    <xf numFmtId="1" fontId="7" fillId="0" borderId="0" xfId="0" applyNumberFormat="1" applyFont="1" applyFill="1" applyBorder="1" applyAlignment="1" applyProtection="1">
      <alignment horizontal="right" vertical="top" wrapText="1"/>
    </xf>
    <xf numFmtId="1" fontId="2" fillId="0" borderId="4" xfId="0" applyNumberFormat="1" applyFont="1" applyFill="1" applyBorder="1" applyAlignment="1" applyProtection="1">
      <alignment vertical="top" wrapText="1"/>
    </xf>
    <xf numFmtId="1" fontId="7" fillId="0" borderId="4" xfId="0" applyNumberFormat="1" applyFont="1" applyFill="1" applyBorder="1" applyAlignment="1" applyProtection="1">
      <alignment horizontal="right" vertical="top" wrapText="1"/>
    </xf>
    <xf numFmtId="1" fontId="2" fillId="0" borderId="4" xfId="0" applyNumberFormat="1" applyFont="1" applyFill="1" applyBorder="1" applyAlignment="1" applyProtection="1">
      <alignment horizontal="left" vertical="top" wrapText="1"/>
    </xf>
    <xf numFmtId="1" fontId="2" fillId="0" borderId="4" xfId="0" applyNumberFormat="1" applyFont="1" applyFill="1" applyBorder="1" applyAlignment="1" applyProtection="1">
      <alignment horizontal="right" wrapText="1"/>
    </xf>
    <xf numFmtId="1" fontId="7" fillId="0" borderId="0" xfId="0" quotePrefix="1" applyNumberFormat="1" applyFont="1" applyFill="1" applyAlignment="1" applyProtection="1">
      <alignment horizontal="right" vertical="top" wrapText="1"/>
    </xf>
    <xf numFmtId="0" fontId="7" fillId="0" borderId="0" xfId="2" applyNumberFormat="1" applyFont="1" applyFill="1" applyAlignment="1" applyProtection="1">
      <alignment horizontal="right" vertical="top" wrapText="1"/>
    </xf>
    <xf numFmtId="0" fontId="2" fillId="0" borderId="0" xfId="2" applyNumberFormat="1" applyFont="1" applyFill="1" applyAlignment="1" applyProtection="1">
      <alignment vertical="top" wrapText="1"/>
    </xf>
    <xf numFmtId="1" fontId="2" fillId="0" borderId="4" xfId="2" applyNumberFormat="1" applyFont="1" applyFill="1" applyBorder="1" applyAlignment="1" applyProtection="1">
      <alignment horizontal="right" wrapText="1"/>
    </xf>
    <xf numFmtId="1" fontId="7" fillId="0" borderId="0" xfId="0" applyNumberFormat="1" applyFont="1" applyFill="1" applyAlignment="1" applyProtection="1">
      <alignment horizontal="right" wrapText="1"/>
    </xf>
    <xf numFmtId="1" fontId="7" fillId="0" borderId="3" xfId="0" applyNumberFormat="1" applyFont="1" applyFill="1" applyBorder="1" applyAlignment="1" applyProtection="1">
      <alignment horizontal="right" wrapText="1"/>
    </xf>
    <xf numFmtId="1" fontId="7" fillId="0" borderId="0" xfId="0" applyNumberFormat="1" applyFont="1" applyFill="1" applyBorder="1" applyAlignment="1" applyProtection="1">
      <alignment horizontal="right" wrapText="1"/>
    </xf>
    <xf numFmtId="1" fontId="7" fillId="0" borderId="5" xfId="0" applyNumberFormat="1" applyFont="1" applyFill="1" applyBorder="1" applyAlignment="1" applyProtection="1">
      <alignment horizontal="right" wrapText="1"/>
    </xf>
    <xf numFmtId="1" fontId="2" fillId="0" borderId="0" xfId="0" quotePrefix="1" applyNumberFormat="1" applyFont="1" applyFill="1" applyBorder="1" applyAlignment="1" applyProtection="1">
      <alignment horizontal="right" vertical="center" wrapText="1"/>
    </xf>
    <xf numFmtId="168" fontId="2" fillId="0" borderId="0" xfId="0" applyNumberFormat="1" applyFont="1" applyFill="1" applyAlignment="1" applyProtection="1">
      <alignment horizontal="right" vertical="top" wrapText="1"/>
    </xf>
    <xf numFmtId="0" fontId="2" fillId="0" borderId="0" xfId="1" applyNumberFormat="1" applyFont="1" applyFill="1" applyBorder="1" applyAlignment="1" applyProtection="1">
      <alignment horizontal="right" wrapText="1"/>
    </xf>
    <xf numFmtId="168" fontId="2" fillId="0" borderId="0" xfId="0" applyNumberFormat="1" applyFont="1" applyFill="1" applyBorder="1" applyAlignment="1" applyProtection="1">
      <alignment horizontal="right" vertical="top" wrapText="1"/>
    </xf>
    <xf numFmtId="168" fontId="2" fillId="0" borderId="0" xfId="2" applyNumberFormat="1" applyFont="1" applyFill="1" applyBorder="1" applyAlignment="1" applyProtection="1">
      <alignment horizontal="right" vertical="top" wrapText="1"/>
    </xf>
    <xf numFmtId="0" fontId="2" fillId="0" borderId="0" xfId="2" applyNumberFormat="1" applyFont="1" applyFill="1" applyBorder="1" applyAlignment="1" applyProtection="1">
      <alignment vertical="top" wrapText="1"/>
    </xf>
    <xf numFmtId="168" fontId="2" fillId="0" borderId="4" xfId="2" applyNumberFormat="1" applyFont="1" applyFill="1" applyBorder="1" applyAlignment="1" applyProtection="1">
      <alignment horizontal="right" vertical="top" wrapText="1"/>
    </xf>
    <xf numFmtId="0" fontId="2" fillId="0" borderId="4" xfId="4" applyFont="1" applyFill="1" applyBorder="1" applyAlignment="1" applyProtection="1">
      <alignment horizontal="left" vertical="top" wrapText="1"/>
    </xf>
    <xf numFmtId="0" fontId="2" fillId="0" borderId="4" xfId="1" applyNumberFormat="1" applyFont="1" applyFill="1" applyBorder="1" applyAlignment="1" applyProtection="1">
      <alignment horizontal="right" wrapText="1"/>
    </xf>
    <xf numFmtId="0" fontId="2" fillId="0" borderId="0" xfId="1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right" wrapText="1"/>
    </xf>
    <xf numFmtId="0" fontId="2" fillId="0" borderId="0" xfId="0" applyNumberFormat="1" applyFont="1" applyFill="1" applyAlignment="1" applyProtection="1">
      <alignment horizontal="right" wrapText="1"/>
    </xf>
    <xf numFmtId="166" fontId="2" fillId="0" borderId="3" xfId="1" applyFont="1" applyFill="1" applyBorder="1" applyAlignment="1" applyProtection="1">
      <alignment horizontal="right" wrapText="1"/>
    </xf>
    <xf numFmtId="0" fontId="2" fillId="0" borderId="0" xfId="0" applyNumberFormat="1" applyFont="1" applyFill="1" applyBorder="1" applyAlignment="1" applyProtection="1">
      <alignment horizontal="right" vertical="top" wrapText="1"/>
    </xf>
    <xf numFmtId="0" fontId="2" fillId="0" borderId="0" xfId="0" applyNumberFormat="1" applyFont="1" applyFill="1" applyBorder="1" applyAlignment="1" applyProtection="1">
      <alignment horizontal="left" vertical="top" wrapText="1"/>
    </xf>
    <xf numFmtId="1" fontId="7" fillId="0" borderId="0" xfId="0" applyNumberFormat="1" applyFont="1" applyFill="1" applyAlignment="1" applyProtection="1">
      <alignment horizontal="center" vertical="top" wrapText="1"/>
    </xf>
    <xf numFmtId="1" fontId="7" fillId="0" borderId="0" xfId="0" applyNumberFormat="1" applyFont="1" applyFill="1" applyBorder="1" applyAlignment="1" applyProtection="1">
      <alignment horizontal="right"/>
    </xf>
    <xf numFmtId="3" fontId="2" fillId="0" borderId="0" xfId="0" applyNumberFormat="1" applyFont="1" applyFill="1" applyAlignment="1" applyProtection="1">
      <alignment horizontal="right" vertical="center"/>
    </xf>
    <xf numFmtId="0" fontId="2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right" vertical="top"/>
    </xf>
    <xf numFmtId="0" fontId="2" fillId="0" borderId="1" xfId="1" applyNumberFormat="1" applyFont="1" applyFill="1" applyBorder="1" applyAlignment="1" applyProtection="1"/>
    <xf numFmtId="166" fontId="2" fillId="0" borderId="1" xfId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/>
    </xf>
    <xf numFmtId="0" fontId="6" fillId="0" borderId="1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1" applyNumberFormat="1" applyFont="1" applyFill="1" applyBorder="1" applyAlignment="1" applyProtection="1">
      <alignment horizontal="center" vertical="center"/>
    </xf>
    <xf numFmtId="166" fontId="2" fillId="0" borderId="1" xfId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right" vertical="top"/>
    </xf>
    <xf numFmtId="0" fontId="2" fillId="0" borderId="0" xfId="1" applyNumberFormat="1" applyFont="1" applyFill="1" applyBorder="1" applyAlignment="1" applyProtection="1">
      <alignment horizontal="right"/>
    </xf>
    <xf numFmtId="166" fontId="2" fillId="0" borderId="0" xfId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Alignment="1" applyProtection="1">
      <alignment vertical="top"/>
    </xf>
    <xf numFmtId="0" fontId="7" fillId="0" borderId="0" xfId="0" applyNumberFormat="1" applyFont="1" applyFill="1" applyAlignment="1" applyProtection="1">
      <alignment horizontal="right" vertical="top"/>
    </xf>
    <xf numFmtId="0" fontId="12" fillId="0" borderId="0" xfId="0" applyNumberFormat="1" applyFont="1" applyFill="1" applyAlignment="1" applyProtection="1">
      <alignment horizontal="left" vertical="top" wrapText="1"/>
    </xf>
    <xf numFmtId="0" fontId="2" fillId="0" borderId="0" xfId="1" applyNumberFormat="1" applyFont="1" applyFill="1" applyAlignment="1" applyProtection="1">
      <alignment horizontal="center"/>
    </xf>
    <xf numFmtId="166" fontId="2" fillId="0" borderId="0" xfId="1" applyFont="1" applyFill="1" applyAlignment="1" applyProtection="1"/>
    <xf numFmtId="0" fontId="2" fillId="0" borderId="0" xfId="0" applyNumberFormat="1" applyFont="1" applyFill="1" applyAlignment="1" applyProtection="1">
      <alignment horizontal="center"/>
    </xf>
    <xf numFmtId="0" fontId="2" fillId="0" borderId="0" xfId="0" applyNumberFormat="1" applyFont="1" applyFill="1" applyAlignment="1" applyProtection="1"/>
    <xf numFmtId="0" fontId="7" fillId="0" borderId="0" xfId="0" applyNumberFormat="1" applyFont="1" applyFill="1" applyAlignment="1" applyProtection="1">
      <alignment horizontal="left" vertical="top" wrapText="1"/>
    </xf>
    <xf numFmtId="0" fontId="2" fillId="0" borderId="0" xfId="1" applyNumberFormat="1" applyFont="1" applyFill="1" applyAlignment="1" applyProtection="1">
      <alignment horizontal="center" wrapText="1"/>
    </xf>
    <xf numFmtId="166" fontId="2" fillId="0" borderId="0" xfId="1" applyFont="1" applyFill="1" applyAlignment="1" applyProtection="1">
      <alignment wrapText="1"/>
    </xf>
    <xf numFmtId="0" fontId="2" fillId="0" borderId="0" xfId="0" applyNumberFormat="1" applyFont="1" applyFill="1" applyAlignment="1" applyProtection="1">
      <alignment horizontal="center" wrapText="1"/>
    </xf>
    <xf numFmtId="0" fontId="2" fillId="0" borderId="0" xfId="0" applyNumberFormat="1" applyFont="1" applyFill="1" applyAlignment="1" applyProtection="1">
      <alignment wrapText="1"/>
    </xf>
    <xf numFmtId="0" fontId="2" fillId="0" borderId="0" xfId="0" applyNumberFormat="1" applyFont="1" applyFill="1" applyAlignment="1" applyProtection="1">
      <alignment horizontal="left" vertical="top" wrapText="1"/>
    </xf>
    <xf numFmtId="0" fontId="2" fillId="0" borderId="3" xfId="0" applyNumberFormat="1" applyFont="1" applyFill="1" applyBorder="1" applyAlignment="1" applyProtection="1">
      <alignment horizontal="right" wrapText="1"/>
    </xf>
    <xf numFmtId="0" fontId="2" fillId="0" borderId="0" xfId="0" applyNumberFormat="1" applyFont="1" applyFill="1" applyAlignment="1" applyProtection="1">
      <alignment horizontal="right" vertical="top"/>
    </xf>
    <xf numFmtId="0" fontId="2" fillId="0" borderId="0" xfId="1" applyNumberFormat="1" applyFont="1" applyFill="1" applyAlignment="1" applyProtection="1">
      <alignment wrapText="1"/>
    </xf>
    <xf numFmtId="166" fontId="2" fillId="0" borderId="4" xfId="1" applyFont="1" applyFill="1" applyBorder="1" applyAlignment="1" applyProtection="1">
      <alignment horizontal="right" wrapText="1"/>
    </xf>
    <xf numFmtId="0" fontId="2" fillId="0" borderId="4" xfId="0" applyNumberFormat="1" applyFont="1" applyFill="1" applyBorder="1" applyAlignment="1" applyProtection="1">
      <alignment horizontal="right" wrapText="1"/>
    </xf>
    <xf numFmtId="0" fontId="7" fillId="0" borderId="0" xfId="0" applyNumberFormat="1" applyFont="1" applyFill="1" applyBorder="1" applyAlignment="1" applyProtection="1">
      <alignment horizontal="right" vertical="top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7" fillId="0" borderId="0" xfId="0" quotePrefix="1" applyNumberFormat="1" applyFont="1" applyFill="1" applyBorder="1" applyAlignment="1" applyProtection="1">
      <alignment horizontal="right" vertical="top"/>
    </xf>
    <xf numFmtId="0" fontId="2" fillId="0" borderId="4" xfId="0" applyNumberFormat="1" applyFont="1" applyFill="1" applyBorder="1" applyAlignment="1" applyProtection="1">
      <alignment vertical="top"/>
    </xf>
    <xf numFmtId="0" fontId="7" fillId="0" borderId="4" xfId="0" applyNumberFormat="1" applyFont="1" applyFill="1" applyBorder="1" applyAlignment="1" applyProtection="1">
      <alignment horizontal="right" vertical="top"/>
    </xf>
    <xf numFmtId="0" fontId="2" fillId="0" borderId="4" xfId="0" applyNumberFormat="1" applyFont="1" applyFill="1" applyBorder="1" applyAlignment="1" applyProtection="1">
      <alignment horizontal="left" vertical="top" wrapText="1"/>
    </xf>
    <xf numFmtId="0" fontId="7" fillId="0" borderId="4" xfId="0" applyNumberFormat="1" applyFont="1" applyFill="1" applyBorder="1" applyAlignment="1" applyProtection="1">
      <alignment horizontal="left" vertical="top" wrapText="1"/>
    </xf>
    <xf numFmtId="0" fontId="7" fillId="0" borderId="1" xfId="0" applyNumberFormat="1" applyFont="1" applyFill="1" applyBorder="1" applyAlignment="1" applyProtection="1">
      <alignment horizontal="left" vertical="top" wrapText="1"/>
    </xf>
    <xf numFmtId="0" fontId="2" fillId="0" borderId="5" xfId="1" applyNumberFormat="1" applyFont="1" applyFill="1" applyBorder="1" applyAlignment="1" applyProtection="1">
      <alignment horizontal="right" wrapText="1"/>
    </xf>
    <xf numFmtId="0" fontId="2" fillId="0" borderId="5" xfId="0" applyNumberFormat="1" applyFont="1" applyFill="1" applyBorder="1" applyAlignment="1" applyProtection="1">
      <alignment horizontal="right" wrapText="1"/>
    </xf>
    <xf numFmtId="0" fontId="2" fillId="0" borderId="2" xfId="0" applyNumberFormat="1" applyFont="1" applyFill="1" applyBorder="1" applyAlignment="1" applyProtection="1">
      <alignment vertical="top"/>
    </xf>
    <xf numFmtId="0" fontId="2" fillId="0" borderId="2" xfId="0" applyNumberFormat="1" applyFont="1" applyFill="1" applyBorder="1" applyAlignment="1" applyProtection="1">
      <alignment horizontal="right" vertical="top"/>
    </xf>
    <xf numFmtId="0" fontId="2" fillId="0" borderId="0" xfId="0" quotePrefix="1" applyNumberFormat="1" applyFont="1" applyFill="1" applyAlignment="1" applyProtection="1">
      <alignment horizontal="right" vertical="top"/>
    </xf>
    <xf numFmtId="0" fontId="7" fillId="0" borderId="4" xfId="0" applyNumberFormat="1" applyFont="1" applyFill="1" applyBorder="1" applyAlignment="1">
      <alignment horizontal="right" vertical="top"/>
    </xf>
    <xf numFmtId="0" fontId="2" fillId="0" borderId="4" xfId="0" applyNumberFormat="1" applyFont="1" applyFill="1" applyBorder="1" applyAlignment="1">
      <alignment horizontal="left" vertical="top" wrapText="1"/>
    </xf>
    <xf numFmtId="0" fontId="7" fillId="0" borderId="0" xfId="0" applyNumberFormat="1" applyFont="1" applyFill="1" applyBorder="1" applyAlignment="1">
      <alignment horizontal="right" vertical="top"/>
    </xf>
    <xf numFmtId="0" fontId="2" fillId="0" borderId="0" xfId="0" applyNumberFormat="1" applyFont="1" applyFill="1" applyBorder="1" applyAlignment="1">
      <alignment horizontal="left" vertical="top" wrapText="1"/>
    </xf>
    <xf numFmtId="0" fontId="2" fillId="0" borderId="0" xfId="3" applyNumberFormat="1" applyFont="1" applyFill="1" applyAlignment="1" applyProtection="1">
      <alignment horizontal="left" vertical="top" wrapText="1"/>
    </xf>
    <xf numFmtId="0" fontId="7" fillId="0" borderId="4" xfId="0" applyNumberFormat="1" applyFont="1" applyFill="1" applyBorder="1" applyAlignment="1" applyProtection="1">
      <alignment horizontal="right" vertical="top" wrapText="1"/>
    </xf>
    <xf numFmtId="0" fontId="7" fillId="0" borderId="0" xfId="0" applyNumberFormat="1" applyFont="1" applyFill="1" applyAlignment="1" applyProtection="1">
      <alignment horizontal="right" vertical="top" wrapText="1"/>
    </xf>
    <xf numFmtId="0" fontId="7" fillId="0" borderId="0" xfId="5" applyNumberFormat="1" applyFont="1" applyFill="1" applyAlignment="1">
      <alignment horizontal="right" vertical="top" wrapText="1"/>
    </xf>
    <xf numFmtId="0" fontId="2" fillId="0" borderId="0" xfId="5" applyNumberFormat="1" applyFont="1" applyFill="1" applyAlignment="1" applyProtection="1">
      <alignment horizontal="left" vertical="top" wrapText="1"/>
    </xf>
    <xf numFmtId="0" fontId="7" fillId="0" borderId="0" xfId="4" applyNumberFormat="1" applyFont="1" applyFill="1" applyBorder="1" applyAlignment="1">
      <alignment horizontal="right" vertical="top" wrapText="1"/>
    </xf>
    <xf numFmtId="0" fontId="2" fillId="0" borderId="0" xfId="4" applyNumberFormat="1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 applyProtection="1">
      <alignment horizontal="right" vertical="top"/>
    </xf>
    <xf numFmtId="0" fontId="2" fillId="0" borderId="1" xfId="1" applyNumberFormat="1" applyFont="1" applyFill="1" applyBorder="1" applyAlignment="1" applyProtection="1">
      <alignment horizontal="right" wrapText="1"/>
    </xf>
    <xf numFmtId="0" fontId="2" fillId="0" borderId="0" xfId="1" applyNumberFormat="1" applyFont="1" applyFill="1" applyAlignment="1" applyProtection="1"/>
    <xf numFmtId="0" fontId="2" fillId="0" borderId="0" xfId="1" applyNumberFormat="1" applyFont="1" applyFill="1" applyAlignment="1" applyProtection="1">
      <alignment horizontal="right"/>
    </xf>
    <xf numFmtId="0" fontId="2" fillId="0" borderId="3" xfId="0" applyNumberFormat="1" applyFont="1" applyFill="1" applyBorder="1" applyAlignment="1" applyProtection="1">
      <alignment horizontal="right"/>
    </xf>
    <xf numFmtId="0" fontId="2" fillId="0" borderId="5" xfId="0" applyNumberFormat="1" applyFont="1" applyFill="1" applyBorder="1" applyAlignment="1" applyProtection="1">
      <alignment horizontal="right"/>
    </xf>
    <xf numFmtId="1" fontId="2" fillId="0" borderId="0" xfId="0" quotePrefix="1" applyNumberFormat="1" applyFont="1" applyFill="1" applyBorder="1" applyAlignment="1" applyProtection="1">
      <alignment horizontal="right" vertical="top" wrapText="1"/>
    </xf>
    <xf numFmtId="0" fontId="4" fillId="0" borderId="0" xfId="0" applyFont="1" applyFill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3" fontId="2" fillId="0" borderId="2" xfId="0" applyNumberFormat="1" applyFont="1" applyFill="1" applyBorder="1" applyAlignment="1" applyProtection="1">
      <alignment horizontal="right" vertical="center" wrapText="1"/>
    </xf>
    <xf numFmtId="3" fontId="2" fillId="0" borderId="0" xfId="0" applyNumberFormat="1" applyFont="1" applyFill="1" applyAlignment="1" applyProtection="1">
      <alignment horizontal="right"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7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1" fontId="4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center" vertical="top"/>
    </xf>
    <xf numFmtId="0" fontId="4" fillId="0" borderId="0" xfId="0" applyNumberFormat="1" applyFont="1" applyFill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top"/>
    </xf>
    <xf numFmtId="1" fontId="4" fillId="0" borderId="0" xfId="0" applyNumberFormat="1" applyFont="1" applyFill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3" fontId="2" fillId="0" borderId="0" xfId="0" applyNumberFormat="1" applyFont="1" applyFill="1" applyBorder="1" applyAlignment="1" applyProtection="1">
      <alignment horizontal="right" vertical="center" wrapText="1"/>
    </xf>
    <xf numFmtId="3" fontId="2" fillId="0" borderId="1" xfId="0" applyNumberFormat="1" applyFont="1" applyFill="1" applyBorder="1" applyAlignment="1" applyProtection="1">
      <alignment horizontal="right" vertical="center" wrapText="1"/>
    </xf>
  </cellXfs>
  <cellStyles count="8">
    <cellStyle name="Comma" xfId="1" builtinId="3"/>
    <cellStyle name="Normal" xfId="0" builtinId="0"/>
    <cellStyle name="Normal 2" xfId="6"/>
    <cellStyle name="Normal 3" xfId="7"/>
    <cellStyle name="Normal_budget 2004-05_2.6.04" xfId="4"/>
    <cellStyle name="Normal_budget for 03-04" xfId="3"/>
    <cellStyle name="Normal_DEMAND17" xfId="5"/>
    <cellStyle name="Normal_RECEIPT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Dem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Dem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budget_summary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1"/>
      <sheetName val="DEMAND1"/>
      <sheetName val="Sheet1"/>
      <sheetName val="Sheet2"/>
      <sheetName val="Sheet3"/>
      <sheetName val="#REF"/>
      <sheetName val="dem9"/>
      <sheetName val="d"/>
      <sheetName val="de"/>
      <sheetName val="dem"/>
      <sheetName val="dem20"/>
      <sheetName val="dem31"/>
      <sheetName val="dem381"/>
      <sheetName val="dem38"/>
      <sheetName val="dem41"/>
      <sheetName val="dem14"/>
      <sheetName val="dem43"/>
    </sheetNames>
    <sheetDataSet>
      <sheetData sheetId="0">
        <row r="7">
          <cell r="E7">
            <v>2435</v>
          </cell>
          <cell r="F7" t="str">
            <v>Other Agricultural Programmes</v>
          </cell>
        </row>
        <row r="76">
          <cell r="D76">
            <v>1404</v>
          </cell>
          <cell r="E76">
            <v>16966</v>
          </cell>
          <cell r="F76">
            <v>1880</v>
          </cell>
          <cell r="G76">
            <v>22953</v>
          </cell>
          <cell r="H76">
            <v>0</v>
          </cell>
          <cell r="I76">
            <v>0</v>
          </cell>
          <cell r="J76">
            <v>0</v>
          </cell>
          <cell r="K76">
            <v>10596</v>
          </cell>
          <cell r="L76">
            <v>10596</v>
          </cell>
        </row>
        <row r="103">
          <cell r="E103">
            <v>18</v>
          </cell>
          <cell r="F103">
            <v>0</v>
          </cell>
          <cell r="G103">
            <v>20</v>
          </cell>
          <cell r="H103">
            <v>0</v>
          </cell>
          <cell r="I103">
            <v>0</v>
          </cell>
          <cell r="J103">
            <v>0</v>
          </cell>
          <cell r="K103">
            <v>20</v>
          </cell>
          <cell r="L103">
            <v>20</v>
          </cell>
        </row>
        <row r="130">
          <cell r="D130">
            <v>0</v>
          </cell>
          <cell r="E130">
            <v>0</v>
          </cell>
          <cell r="F130">
            <v>105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237">
          <cell r="D237">
            <v>4884</v>
          </cell>
          <cell r="E237">
            <v>0</v>
          </cell>
          <cell r="F237">
            <v>670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53">
          <cell r="D253">
            <v>78711</v>
          </cell>
          <cell r="E253">
            <v>140604</v>
          </cell>
          <cell r="F253">
            <v>88047</v>
          </cell>
          <cell r="G253">
            <v>161618</v>
          </cell>
          <cell r="H253">
            <v>6754</v>
          </cell>
          <cell r="I253">
            <v>0</v>
          </cell>
          <cell r="J253">
            <v>0</v>
          </cell>
          <cell r="K253">
            <v>187643</v>
          </cell>
          <cell r="L253">
            <v>187643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  <row r="162">
          <cell r="E162">
            <v>0</v>
          </cell>
          <cell r="F162">
            <v>50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290">
          <cell r="E290">
            <v>1638</v>
          </cell>
          <cell r="F290">
            <v>0</v>
          </cell>
          <cell r="G290">
            <v>1739</v>
          </cell>
          <cell r="H290">
            <v>0</v>
          </cell>
          <cell r="I290">
            <v>0</v>
          </cell>
          <cell r="J290">
            <v>0</v>
          </cell>
          <cell r="K290">
            <v>1140</v>
          </cell>
          <cell r="L290">
            <v>1140</v>
          </cell>
        </row>
        <row r="315">
          <cell r="E315">
            <v>1957</v>
          </cell>
          <cell r="F315">
            <v>0</v>
          </cell>
          <cell r="G315">
            <v>1924</v>
          </cell>
          <cell r="H315">
            <v>0</v>
          </cell>
          <cell r="I315">
            <v>0</v>
          </cell>
          <cell r="J315">
            <v>0</v>
          </cell>
          <cell r="K315">
            <v>4189</v>
          </cell>
          <cell r="L315">
            <v>4189</v>
          </cell>
        </row>
        <row r="348">
          <cell r="D348">
            <v>3059</v>
          </cell>
          <cell r="E348">
            <v>1983</v>
          </cell>
          <cell r="F348">
            <v>4414</v>
          </cell>
          <cell r="G348">
            <v>1995</v>
          </cell>
          <cell r="H348">
            <v>0</v>
          </cell>
          <cell r="I348">
            <v>0</v>
          </cell>
          <cell r="J348">
            <v>0</v>
          </cell>
          <cell r="K348">
            <v>2465</v>
          </cell>
          <cell r="L348">
            <v>2465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otal1"/>
      <sheetName val="SUMMARY-Pre"/>
      <sheetName val="EXP Memo"/>
      <sheetName val="BudgetAtGlance"/>
      <sheetName val="AFS_details"/>
      <sheetName val="SUMMARY"/>
      <sheetName val="Contents"/>
      <sheetName val="RECEIPT"/>
      <sheetName val="AFS-DIS"/>
      <sheetName val="Salary_Cal"/>
      <sheetName val="AFS-RCT"/>
      <sheetName val="total (2)"/>
      <sheetName val="salaries"/>
      <sheetName val="wa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5">
          <cell r="C25">
            <v>37</v>
          </cell>
          <cell r="D25" t="str">
            <v>Customs</v>
          </cell>
        </row>
        <row r="30">
          <cell r="C30">
            <v>44</v>
          </cell>
          <cell r="D30" t="str">
            <v>Service Tax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78" transitionEvaluation="1" transitionEntry="1" codeName="Sheet5"/>
  <dimension ref="A1:T92"/>
  <sheetViews>
    <sheetView view="pageBreakPreview" topLeftCell="A78" zoomScale="85" zoomScaleNormal="100" zoomScaleSheetLayoutView="85" workbookViewId="0">
      <selection activeCell="C84" sqref="C84"/>
    </sheetView>
  </sheetViews>
  <sheetFormatPr defaultColWidth="9.625" defaultRowHeight="15"/>
  <cols>
    <col min="1" max="1" width="4.875" style="1" bestFit="1" customWidth="1"/>
    <col min="2" max="2" width="6" style="2" bestFit="1" customWidth="1"/>
    <col min="3" max="3" width="41.625" style="1" customWidth="1"/>
    <col min="4" max="7" width="17.625" style="10" customWidth="1"/>
    <col min="8" max="8" width="9.625" style="3"/>
    <col min="9" max="9" width="9.625" style="4" hidden="1" customWidth="1"/>
    <col min="10" max="10" width="9.75" style="3" customWidth="1"/>
    <col min="11" max="16384" width="9.625" style="3"/>
  </cols>
  <sheetData>
    <row r="1" spans="1:20" ht="18" customHeight="1"/>
    <row r="2" spans="1:20" ht="20.25" customHeight="1">
      <c r="A2" s="207" t="s">
        <v>0</v>
      </c>
      <c r="B2" s="207"/>
      <c r="C2" s="207"/>
      <c r="D2" s="207"/>
      <c r="E2" s="207"/>
      <c r="F2" s="207"/>
      <c r="G2" s="207"/>
      <c r="L2" s="5"/>
      <c r="M2" s="5"/>
      <c r="S2" s="5"/>
      <c r="T2" s="5"/>
    </row>
    <row r="3" spans="1:20" ht="15.75" thickBot="1">
      <c r="A3" s="6"/>
      <c r="B3" s="7"/>
      <c r="C3" s="6"/>
      <c r="D3" s="11"/>
      <c r="E3" s="11"/>
      <c r="F3" s="8"/>
      <c r="G3" s="9" t="s">
        <v>1</v>
      </c>
    </row>
    <row r="4" spans="1:20" ht="15" customHeight="1" thickTop="1">
      <c r="A4" s="208" t="s">
        <v>2</v>
      </c>
      <c r="B4" s="208"/>
      <c r="C4" s="208"/>
      <c r="D4" s="211" t="s">
        <v>3</v>
      </c>
      <c r="E4" s="211" t="s">
        <v>4</v>
      </c>
      <c r="F4" s="211" t="s">
        <v>5</v>
      </c>
      <c r="G4" s="211" t="s">
        <v>6</v>
      </c>
      <c r="L4" s="5"/>
      <c r="M4" s="5"/>
      <c r="S4" s="5"/>
      <c r="T4" s="5"/>
    </row>
    <row r="5" spans="1:20" ht="15" customHeight="1">
      <c r="A5" s="209"/>
      <c r="B5" s="209"/>
      <c r="C5" s="209"/>
      <c r="D5" s="212"/>
      <c r="E5" s="212"/>
      <c r="F5" s="212"/>
      <c r="G5" s="212"/>
      <c r="L5" s="5"/>
      <c r="M5" s="5"/>
    </row>
    <row r="6" spans="1:20" ht="15" customHeight="1" thickBot="1">
      <c r="A6" s="210"/>
      <c r="B6" s="210"/>
      <c r="C6" s="210"/>
      <c r="D6" s="213"/>
      <c r="E6" s="213"/>
      <c r="F6" s="213"/>
      <c r="G6" s="213"/>
      <c r="L6" s="5"/>
      <c r="M6" s="5"/>
    </row>
    <row r="7" spans="1:20" ht="15.75" thickTop="1">
      <c r="A7" s="12"/>
      <c r="B7" s="13"/>
      <c r="C7" s="12"/>
      <c r="D7" s="14"/>
      <c r="E7" s="14"/>
      <c r="F7" s="14"/>
      <c r="G7" s="15"/>
      <c r="L7" s="5"/>
      <c r="M7" s="5"/>
    </row>
    <row r="8" spans="1:20" ht="15.95" customHeight="1">
      <c r="B8" s="16" t="s">
        <v>7</v>
      </c>
      <c r="C8" s="17" t="s">
        <v>8</v>
      </c>
      <c r="D8" s="18"/>
      <c r="E8" s="18"/>
      <c r="F8" s="18"/>
      <c r="G8" s="18"/>
      <c r="M8" s="5"/>
    </row>
    <row r="9" spans="1:20" ht="15.95" customHeight="1">
      <c r="B9" s="16" t="s">
        <v>9</v>
      </c>
      <c r="C9" s="17" t="s">
        <v>10</v>
      </c>
      <c r="D9" s="18"/>
      <c r="E9" s="18"/>
      <c r="F9" s="18"/>
      <c r="G9" s="18"/>
      <c r="M9" s="5"/>
    </row>
    <row r="10" spans="1:20" ht="15.95" customHeight="1">
      <c r="A10" s="19"/>
      <c r="B10" s="20">
        <v>20</v>
      </c>
      <c r="C10" s="21" t="s">
        <v>11</v>
      </c>
      <c r="D10" s="22">
        <v>2508700</v>
      </c>
      <c r="E10" s="22">
        <v>2877900</v>
      </c>
      <c r="F10" s="22">
        <v>2877900</v>
      </c>
      <c r="G10" s="22">
        <v>3309000</v>
      </c>
      <c r="M10" s="5"/>
    </row>
    <row r="11" spans="1:20">
      <c r="A11" s="19"/>
      <c r="B11" s="23">
        <v>21</v>
      </c>
      <c r="C11" s="24" t="s">
        <v>12</v>
      </c>
      <c r="D11" s="22">
        <v>1503571</v>
      </c>
      <c r="E11" s="22">
        <v>1781456</v>
      </c>
      <c r="F11" s="22">
        <v>1781456</v>
      </c>
      <c r="G11" s="22">
        <v>2048671.9999999998</v>
      </c>
      <c r="M11" s="5"/>
    </row>
    <row r="12" spans="1:20" ht="27.95" customHeight="1">
      <c r="A12" s="19"/>
      <c r="B12" s="20">
        <v>28</v>
      </c>
      <c r="C12" s="25" t="s">
        <v>13</v>
      </c>
      <c r="D12" s="22">
        <v>65602</v>
      </c>
      <c r="E12" s="22">
        <v>70000</v>
      </c>
      <c r="F12" s="22">
        <v>70000</v>
      </c>
      <c r="G12" s="22">
        <v>80000</v>
      </c>
      <c r="M12" s="5"/>
    </row>
    <row r="13" spans="1:20" ht="15.95" customHeight="1">
      <c r="A13" s="19" t="s">
        <v>14</v>
      </c>
      <c r="B13" s="26" t="s">
        <v>9</v>
      </c>
      <c r="C13" s="27" t="s">
        <v>10</v>
      </c>
      <c r="D13" s="28">
        <v>4077873</v>
      </c>
      <c r="E13" s="28">
        <v>4729356</v>
      </c>
      <c r="F13" s="28">
        <v>4729356</v>
      </c>
      <c r="G13" s="28">
        <v>5437672</v>
      </c>
      <c r="M13" s="5"/>
    </row>
    <row r="14" spans="1:20" ht="12.95" customHeight="1">
      <c r="A14" s="19"/>
      <c r="B14" s="29"/>
      <c r="C14" s="27"/>
      <c r="D14" s="30"/>
      <c r="E14" s="30"/>
      <c r="F14" s="30"/>
      <c r="G14" s="30"/>
      <c r="M14" s="5"/>
    </row>
    <row r="15" spans="1:20" ht="25.5">
      <c r="A15" s="19"/>
      <c r="B15" s="26" t="s">
        <v>15</v>
      </c>
      <c r="C15" s="27" t="s">
        <v>16</v>
      </c>
      <c r="D15" s="22"/>
      <c r="E15" s="22"/>
      <c r="F15" s="22"/>
      <c r="G15" s="22"/>
      <c r="M15" s="5"/>
    </row>
    <row r="16" spans="1:20" ht="15.95" customHeight="1">
      <c r="A16" s="19"/>
      <c r="B16" s="23">
        <v>29</v>
      </c>
      <c r="C16" s="24" t="s">
        <v>17</v>
      </c>
      <c r="D16" s="22">
        <v>56575</v>
      </c>
      <c r="E16" s="22">
        <v>65615</v>
      </c>
      <c r="F16" s="22">
        <v>65616</v>
      </c>
      <c r="G16" s="22">
        <v>68896</v>
      </c>
    </row>
    <row r="17" spans="1:18" ht="15.95" customHeight="1">
      <c r="A17" s="19"/>
      <c r="B17" s="23">
        <v>30</v>
      </c>
      <c r="C17" s="24" t="s">
        <v>18</v>
      </c>
      <c r="D17" s="22">
        <v>53475</v>
      </c>
      <c r="E17" s="22">
        <v>79120</v>
      </c>
      <c r="F17" s="22">
        <v>74120</v>
      </c>
      <c r="G17" s="22">
        <v>77046</v>
      </c>
      <c r="L17" s="5"/>
      <c r="M17" s="5"/>
      <c r="R17" s="5"/>
    </row>
    <row r="18" spans="1:18" ht="15.95" customHeight="1">
      <c r="A18" s="19"/>
      <c r="B18" s="23">
        <v>32</v>
      </c>
      <c r="C18" s="24" t="s">
        <v>19</v>
      </c>
      <c r="D18" s="22">
        <v>4300</v>
      </c>
      <c r="E18" s="31">
        <v>7200</v>
      </c>
      <c r="F18" s="22">
        <v>7200</v>
      </c>
      <c r="G18" s="22">
        <v>8280</v>
      </c>
      <c r="L18" s="5"/>
      <c r="M18" s="5"/>
      <c r="R18" s="5"/>
    </row>
    <row r="19" spans="1:18" ht="25.5">
      <c r="A19" s="19" t="s">
        <v>14</v>
      </c>
      <c r="B19" s="26" t="s">
        <v>15</v>
      </c>
      <c r="C19" s="27" t="s">
        <v>16</v>
      </c>
      <c r="D19" s="28">
        <v>114350</v>
      </c>
      <c r="E19" s="28">
        <v>151935</v>
      </c>
      <c r="F19" s="28">
        <v>146936</v>
      </c>
      <c r="G19" s="28">
        <v>154222</v>
      </c>
      <c r="M19" s="5"/>
    </row>
    <row r="20" spans="1:18">
      <c r="A20" s="19"/>
      <c r="B20" s="29"/>
      <c r="C20" s="27"/>
      <c r="D20" s="30"/>
      <c r="E20" s="30"/>
      <c r="F20" s="30"/>
      <c r="G20" s="30"/>
      <c r="M20" s="5"/>
    </row>
    <row r="21" spans="1:18" ht="15.95" customHeight="1">
      <c r="A21" s="19"/>
      <c r="B21" s="32" t="s">
        <v>20</v>
      </c>
      <c r="C21" s="27" t="s">
        <v>21</v>
      </c>
      <c r="D21" s="22"/>
      <c r="E21" s="22"/>
      <c r="F21" s="22"/>
      <c r="G21" s="22"/>
      <c r="I21" s="33"/>
    </row>
    <row r="22" spans="1:18" ht="15.95" customHeight="1">
      <c r="A22" s="19"/>
      <c r="B22" s="23">
        <f>[4]RECEIPT!C25</f>
        <v>37</v>
      </c>
      <c r="C22" s="24" t="str">
        <f>[4]RECEIPT!D25</f>
        <v>Customs</v>
      </c>
      <c r="D22" s="22">
        <v>1160500</v>
      </c>
      <c r="E22" s="22">
        <v>1343500</v>
      </c>
      <c r="F22" s="22">
        <v>1343500</v>
      </c>
      <c r="G22" s="22">
        <v>1545000</v>
      </c>
    </row>
    <row r="23" spans="1:18" ht="15.95" customHeight="1">
      <c r="A23" s="19"/>
      <c r="B23" s="20">
        <v>38</v>
      </c>
      <c r="C23" s="25" t="s">
        <v>22</v>
      </c>
      <c r="D23" s="34">
        <v>788600</v>
      </c>
      <c r="E23" s="34">
        <v>945900</v>
      </c>
      <c r="F23" s="34">
        <v>945900</v>
      </c>
      <c r="G23" s="34">
        <v>1087000</v>
      </c>
    </row>
    <row r="24" spans="1:18" ht="15.95" customHeight="1">
      <c r="A24" s="19"/>
      <c r="B24" s="23">
        <v>39</v>
      </c>
      <c r="C24" s="24" t="s">
        <v>23</v>
      </c>
      <c r="D24" s="22">
        <v>1111244</v>
      </c>
      <c r="E24" s="22">
        <v>1090000</v>
      </c>
      <c r="F24" s="22">
        <v>1090000</v>
      </c>
      <c r="G24" s="22">
        <v>1209300</v>
      </c>
    </row>
    <row r="25" spans="1:18" ht="15.95" customHeight="1">
      <c r="A25" s="19"/>
      <c r="B25" s="23">
        <v>40</v>
      </c>
      <c r="C25" s="24" t="s">
        <v>24</v>
      </c>
      <c r="D25" s="22">
        <v>2270838</v>
      </c>
      <c r="E25" s="22">
        <v>2250000</v>
      </c>
      <c r="F25" s="22">
        <v>2350000</v>
      </c>
      <c r="G25" s="22">
        <v>2594470</v>
      </c>
    </row>
    <row r="26" spans="1:18" ht="15.95" customHeight="1">
      <c r="A26" s="19"/>
      <c r="B26" s="23">
        <v>41</v>
      </c>
      <c r="C26" s="24" t="s">
        <v>25</v>
      </c>
      <c r="D26" s="22">
        <v>163822</v>
      </c>
      <c r="E26" s="22">
        <v>168000</v>
      </c>
      <c r="F26" s="22">
        <v>168000</v>
      </c>
      <c r="G26" s="22">
        <v>188160</v>
      </c>
    </row>
    <row r="27" spans="1:18" ht="15.95" customHeight="1">
      <c r="A27" s="19"/>
      <c r="B27" s="23">
        <f>[4]RECEIPT!C30</f>
        <v>44</v>
      </c>
      <c r="C27" s="24" t="str">
        <f>[4]RECEIPT!D30</f>
        <v>Service Tax</v>
      </c>
      <c r="D27" s="22">
        <v>1020800</v>
      </c>
      <c r="E27" s="22">
        <v>1359600</v>
      </c>
      <c r="F27" s="22">
        <v>1359600</v>
      </c>
      <c r="G27" s="22">
        <v>1563539.9999999998</v>
      </c>
    </row>
    <row r="28" spans="1:18" ht="25.5">
      <c r="A28" s="19"/>
      <c r="B28" s="23">
        <v>45</v>
      </c>
      <c r="C28" s="24" t="s">
        <v>26</v>
      </c>
      <c r="D28" s="22">
        <v>631571</v>
      </c>
      <c r="E28" s="22">
        <v>533971</v>
      </c>
      <c r="F28" s="22">
        <v>672801</v>
      </c>
      <c r="G28" s="22">
        <v>756001</v>
      </c>
    </row>
    <row r="29" spans="1:18" ht="15.95" customHeight="1">
      <c r="A29" s="19" t="s">
        <v>14</v>
      </c>
      <c r="B29" s="32" t="s">
        <v>20</v>
      </c>
      <c r="C29" s="27" t="s">
        <v>21</v>
      </c>
      <c r="D29" s="28">
        <v>7147375</v>
      </c>
      <c r="E29" s="28">
        <v>7690971</v>
      </c>
      <c r="F29" s="28">
        <v>7929801</v>
      </c>
      <c r="G29" s="28">
        <v>8943471</v>
      </c>
    </row>
    <row r="30" spans="1:18" ht="14.45" customHeight="1">
      <c r="A30" s="35" t="s">
        <v>14</v>
      </c>
      <c r="B30" s="36" t="s">
        <v>7</v>
      </c>
      <c r="C30" s="37" t="s">
        <v>8</v>
      </c>
      <c r="D30" s="28">
        <v>11339598</v>
      </c>
      <c r="E30" s="28">
        <v>12572262</v>
      </c>
      <c r="F30" s="28">
        <v>12806093</v>
      </c>
      <c r="G30" s="28">
        <v>14535365</v>
      </c>
    </row>
    <row r="31" spans="1:18" hidden="1">
      <c r="A31" s="19"/>
      <c r="B31" s="29"/>
      <c r="C31" s="38"/>
      <c r="D31" s="22"/>
      <c r="E31" s="22"/>
      <c r="F31" s="22"/>
      <c r="G31" s="22"/>
    </row>
    <row r="32" spans="1:18" ht="15" customHeight="1">
      <c r="A32" s="19"/>
      <c r="B32" s="26" t="s">
        <v>27</v>
      </c>
      <c r="C32" s="27" t="s">
        <v>28</v>
      </c>
      <c r="D32" s="22"/>
      <c r="E32" s="22"/>
      <c r="F32" s="22"/>
      <c r="G32" s="22"/>
    </row>
    <row r="33" spans="1:9" ht="15" customHeight="1">
      <c r="A33" s="19"/>
      <c r="B33" s="26" t="s">
        <v>15</v>
      </c>
      <c r="C33" s="27" t="s">
        <v>29</v>
      </c>
      <c r="D33" s="22"/>
      <c r="E33" s="22"/>
      <c r="F33" s="22"/>
      <c r="G33" s="22"/>
    </row>
    <row r="34" spans="1:9" ht="15" customHeight="1">
      <c r="A34" s="19"/>
      <c r="B34" s="23">
        <v>49</v>
      </c>
      <c r="C34" s="39" t="s">
        <v>30</v>
      </c>
      <c r="D34" s="22">
        <v>460002</v>
      </c>
      <c r="E34" s="22">
        <v>288500</v>
      </c>
      <c r="F34" s="22">
        <v>418500</v>
      </c>
      <c r="G34" s="22">
        <v>310500</v>
      </c>
    </row>
    <row r="35" spans="1:9" ht="15" customHeight="1">
      <c r="A35" s="19"/>
      <c r="B35" s="23">
        <v>50</v>
      </c>
      <c r="C35" s="39" t="s">
        <v>31</v>
      </c>
      <c r="D35" s="22">
        <v>15320</v>
      </c>
      <c r="E35" s="22">
        <v>10000</v>
      </c>
      <c r="F35" s="22">
        <v>10000</v>
      </c>
      <c r="G35" s="22">
        <v>15000</v>
      </c>
    </row>
    <row r="36" spans="1:9" ht="15" customHeight="1">
      <c r="A36" s="19" t="s">
        <v>14</v>
      </c>
      <c r="B36" s="26" t="s">
        <v>15</v>
      </c>
      <c r="C36" s="38" t="s">
        <v>29</v>
      </c>
      <c r="D36" s="28">
        <v>475322</v>
      </c>
      <c r="E36" s="28">
        <v>298500</v>
      </c>
      <c r="F36" s="28">
        <v>428500</v>
      </c>
      <c r="G36" s="28">
        <v>325500</v>
      </c>
    </row>
    <row r="37" spans="1:9" ht="15" customHeight="1">
      <c r="A37" s="19"/>
      <c r="B37" s="29"/>
      <c r="C37" s="40"/>
      <c r="D37" s="30"/>
      <c r="E37" s="30"/>
      <c r="F37" s="30"/>
      <c r="G37" s="30"/>
    </row>
    <row r="38" spans="1:9" ht="15" customHeight="1">
      <c r="A38" s="19"/>
      <c r="B38" s="26" t="s">
        <v>32</v>
      </c>
      <c r="C38" s="40" t="s">
        <v>33</v>
      </c>
      <c r="D38" s="22"/>
      <c r="E38" s="22"/>
      <c r="F38" s="22"/>
      <c r="G38" s="22"/>
    </row>
    <row r="39" spans="1:9" ht="15" customHeight="1">
      <c r="A39" s="19"/>
      <c r="B39" s="26" t="s">
        <v>34</v>
      </c>
      <c r="C39" s="40" t="s">
        <v>35</v>
      </c>
      <c r="D39" s="22"/>
      <c r="E39" s="22"/>
      <c r="F39" s="22"/>
      <c r="G39" s="22"/>
    </row>
    <row r="40" spans="1:9" ht="15" customHeight="1">
      <c r="A40" s="19"/>
      <c r="B40" s="23">
        <v>51</v>
      </c>
      <c r="C40" s="41" t="s">
        <v>36</v>
      </c>
      <c r="D40" s="22">
        <v>1289</v>
      </c>
      <c r="E40" s="22">
        <v>800</v>
      </c>
      <c r="F40" s="22">
        <v>800</v>
      </c>
      <c r="G40" s="22">
        <v>100</v>
      </c>
    </row>
    <row r="41" spans="1:9" ht="15" customHeight="1">
      <c r="A41" s="19"/>
      <c r="B41" s="23">
        <v>55</v>
      </c>
      <c r="C41" s="41" t="s">
        <v>37</v>
      </c>
      <c r="D41" s="22">
        <v>492275</v>
      </c>
      <c r="E41" s="22">
        <v>502931</v>
      </c>
      <c r="F41" s="22">
        <v>502931</v>
      </c>
      <c r="G41" s="22">
        <v>553228</v>
      </c>
    </row>
    <row r="42" spans="1:9" ht="15" customHeight="1">
      <c r="A42" s="19"/>
      <c r="B42" s="23">
        <v>56</v>
      </c>
      <c r="C42" s="41" t="s">
        <v>38</v>
      </c>
      <c r="D42" s="31">
        <v>21</v>
      </c>
      <c r="E42" s="31">
        <v>300</v>
      </c>
      <c r="F42" s="31">
        <v>20</v>
      </c>
      <c r="G42" s="42">
        <v>20</v>
      </c>
    </row>
    <row r="43" spans="1:9" ht="15" customHeight="1">
      <c r="A43" s="19"/>
      <c r="B43" s="23">
        <v>58</v>
      </c>
      <c r="C43" s="41" t="s">
        <v>39</v>
      </c>
      <c r="D43" s="22">
        <v>20834</v>
      </c>
      <c r="E43" s="22">
        <v>18120</v>
      </c>
      <c r="F43" s="22">
        <v>19155</v>
      </c>
      <c r="G43" s="22">
        <v>18956</v>
      </c>
    </row>
    <row r="44" spans="1:9" ht="15" customHeight="1">
      <c r="A44" s="19"/>
      <c r="B44" s="23">
        <v>59</v>
      </c>
      <c r="C44" s="41" t="s">
        <v>40</v>
      </c>
      <c r="D44" s="22">
        <v>47035</v>
      </c>
      <c r="E44" s="22">
        <v>44567</v>
      </c>
      <c r="F44" s="22">
        <v>44747</v>
      </c>
      <c r="G44" s="22">
        <v>56796</v>
      </c>
      <c r="I44" s="43"/>
    </row>
    <row r="45" spans="1:9" ht="15" customHeight="1">
      <c r="A45" s="19"/>
      <c r="B45" s="23">
        <v>70</v>
      </c>
      <c r="C45" s="41" t="s">
        <v>41</v>
      </c>
      <c r="D45" s="22">
        <v>96410</v>
      </c>
      <c r="E45" s="22">
        <v>42932</v>
      </c>
      <c r="F45" s="22">
        <v>35932</v>
      </c>
      <c r="G45" s="22">
        <v>102481</v>
      </c>
    </row>
    <row r="46" spans="1:9" ht="25.5">
      <c r="A46" s="19"/>
      <c r="B46" s="23">
        <v>71</v>
      </c>
      <c r="C46" s="24" t="s">
        <v>42</v>
      </c>
      <c r="D46" s="22">
        <v>47170</v>
      </c>
      <c r="E46" s="22">
        <v>49501</v>
      </c>
      <c r="F46" s="22">
        <v>49501</v>
      </c>
      <c r="G46" s="22">
        <v>50001</v>
      </c>
    </row>
    <row r="47" spans="1:9" ht="15" customHeight="1">
      <c r="A47" s="19"/>
      <c r="B47" s="23">
        <v>75</v>
      </c>
      <c r="C47" s="41" t="s">
        <v>43</v>
      </c>
      <c r="D47" s="22">
        <v>5463880</v>
      </c>
      <c r="E47" s="22">
        <v>7760350</v>
      </c>
      <c r="F47" s="22">
        <v>7760350</v>
      </c>
      <c r="G47" s="22">
        <v>7872350</v>
      </c>
    </row>
    <row r="48" spans="1:9" ht="15" customHeight="1">
      <c r="A48" s="44" t="s">
        <v>14</v>
      </c>
      <c r="B48" s="45" t="s">
        <v>34</v>
      </c>
      <c r="C48" s="46" t="s">
        <v>35</v>
      </c>
      <c r="D48" s="28">
        <v>6168914</v>
      </c>
      <c r="E48" s="28">
        <v>8419501</v>
      </c>
      <c r="F48" s="28">
        <v>8413436</v>
      </c>
      <c r="G48" s="28">
        <v>8653932</v>
      </c>
    </row>
    <row r="49" spans="1:9" ht="15" customHeight="1">
      <c r="A49" s="19"/>
      <c r="B49" s="29"/>
      <c r="C49" s="24"/>
      <c r="D49" s="30"/>
      <c r="E49" s="30"/>
      <c r="F49" s="30"/>
      <c r="G49" s="30"/>
    </row>
    <row r="50" spans="1:9" ht="15" customHeight="1">
      <c r="A50" s="19"/>
      <c r="B50" s="26" t="s">
        <v>44</v>
      </c>
      <c r="C50" s="27" t="s">
        <v>45</v>
      </c>
      <c r="D50" s="22"/>
      <c r="E50" s="22"/>
      <c r="F50" s="22"/>
      <c r="G50" s="22"/>
      <c r="I50" s="43"/>
    </row>
    <row r="51" spans="1:9" ht="15" customHeight="1">
      <c r="A51" s="19"/>
      <c r="B51" s="47">
        <v>202</v>
      </c>
      <c r="C51" s="24" t="s">
        <v>46</v>
      </c>
      <c r="D51" s="22">
        <v>13720</v>
      </c>
      <c r="E51" s="22">
        <v>16940</v>
      </c>
      <c r="F51" s="22">
        <v>16940</v>
      </c>
      <c r="G51" s="22">
        <v>13410</v>
      </c>
    </row>
    <row r="52" spans="1:9" ht="15" customHeight="1">
      <c r="A52" s="19"/>
      <c r="B52" s="47">
        <v>210</v>
      </c>
      <c r="C52" s="24" t="s">
        <v>47</v>
      </c>
      <c r="D52" s="22">
        <v>14989</v>
      </c>
      <c r="E52" s="22">
        <v>12700</v>
      </c>
      <c r="F52" s="22">
        <v>21000</v>
      </c>
      <c r="G52" s="22">
        <v>25000</v>
      </c>
    </row>
    <row r="53" spans="1:9" ht="15" customHeight="1">
      <c r="A53" s="19"/>
      <c r="B53" s="47">
        <v>215</v>
      </c>
      <c r="C53" s="24" t="s">
        <v>48</v>
      </c>
      <c r="D53" s="22">
        <v>27362</v>
      </c>
      <c r="E53" s="22">
        <v>38660</v>
      </c>
      <c r="F53" s="22">
        <v>39760</v>
      </c>
      <c r="G53" s="22">
        <v>39060</v>
      </c>
    </row>
    <row r="54" spans="1:9" ht="15" customHeight="1">
      <c r="A54" s="19"/>
      <c r="B54" s="47">
        <v>216</v>
      </c>
      <c r="C54" s="24" t="s">
        <v>49</v>
      </c>
      <c r="D54" s="22">
        <v>5073</v>
      </c>
      <c r="E54" s="22">
        <v>5500</v>
      </c>
      <c r="F54" s="22">
        <v>5500</v>
      </c>
      <c r="G54" s="22">
        <v>5500</v>
      </c>
    </row>
    <row r="55" spans="1:9" ht="15" customHeight="1">
      <c r="A55" s="19"/>
      <c r="B55" s="48">
        <v>217</v>
      </c>
      <c r="C55" s="21" t="s">
        <v>50</v>
      </c>
      <c r="D55" s="22">
        <v>9701</v>
      </c>
      <c r="E55" s="22">
        <v>4885</v>
      </c>
      <c r="F55" s="22">
        <v>4885</v>
      </c>
      <c r="G55" s="22">
        <v>3450</v>
      </c>
    </row>
    <row r="56" spans="1:9" ht="15" customHeight="1">
      <c r="A56" s="19"/>
      <c r="B56" s="47">
        <v>220</v>
      </c>
      <c r="C56" s="24" t="s">
        <v>51</v>
      </c>
      <c r="D56" s="22">
        <v>3401</v>
      </c>
      <c r="E56" s="22">
        <v>1502</v>
      </c>
      <c r="F56" s="22">
        <v>1502</v>
      </c>
      <c r="G56" s="22">
        <v>1502</v>
      </c>
    </row>
    <row r="57" spans="1:9" ht="15" customHeight="1">
      <c r="A57" s="19"/>
      <c r="B57" s="47">
        <v>230</v>
      </c>
      <c r="C57" s="24" t="s">
        <v>52</v>
      </c>
      <c r="D57" s="22">
        <v>3774</v>
      </c>
      <c r="E57" s="22">
        <v>1440</v>
      </c>
      <c r="F57" s="22">
        <v>1000</v>
      </c>
      <c r="G57" s="22">
        <v>1000</v>
      </c>
    </row>
    <row r="58" spans="1:9" ht="15" customHeight="1">
      <c r="A58" s="44"/>
      <c r="B58" s="49">
        <v>235</v>
      </c>
      <c r="C58" s="50" t="s">
        <v>53</v>
      </c>
      <c r="D58" s="30">
        <v>45</v>
      </c>
      <c r="E58" s="30">
        <v>125</v>
      </c>
      <c r="F58" s="30">
        <v>125</v>
      </c>
      <c r="G58" s="30">
        <v>125</v>
      </c>
    </row>
    <row r="59" spans="1:9" ht="15" customHeight="1">
      <c r="A59" s="44"/>
      <c r="B59" s="49">
        <v>250</v>
      </c>
      <c r="C59" s="50" t="s">
        <v>54</v>
      </c>
      <c r="D59" s="30">
        <v>440</v>
      </c>
      <c r="E59" s="30">
        <v>600</v>
      </c>
      <c r="F59" s="30">
        <v>600</v>
      </c>
      <c r="G59" s="30">
        <v>600</v>
      </c>
    </row>
    <row r="60" spans="1:9" ht="15" customHeight="1">
      <c r="A60" s="35" t="s">
        <v>14</v>
      </c>
      <c r="B60" s="36" t="s">
        <v>44</v>
      </c>
      <c r="C60" s="37" t="s">
        <v>45</v>
      </c>
      <c r="D60" s="28">
        <v>78505</v>
      </c>
      <c r="E60" s="28">
        <v>82352</v>
      </c>
      <c r="F60" s="28">
        <v>91312</v>
      </c>
      <c r="G60" s="28">
        <v>89647</v>
      </c>
    </row>
    <row r="61" spans="1:9">
      <c r="A61" s="44"/>
      <c r="B61" s="51"/>
      <c r="C61" s="52"/>
      <c r="D61" s="30"/>
      <c r="E61" s="30"/>
      <c r="F61" s="30"/>
      <c r="G61" s="30"/>
    </row>
    <row r="62" spans="1:9" ht="14.45" customHeight="1">
      <c r="A62" s="44"/>
      <c r="B62" s="45" t="s">
        <v>55</v>
      </c>
      <c r="C62" s="52" t="s">
        <v>56</v>
      </c>
      <c r="D62" s="30"/>
      <c r="E62" s="30"/>
      <c r="F62" s="30"/>
      <c r="G62" s="30"/>
    </row>
    <row r="63" spans="1:9" ht="14.45" customHeight="1">
      <c r="A63" s="44"/>
      <c r="B63" s="49">
        <v>401</v>
      </c>
      <c r="C63" s="50" t="s">
        <v>57</v>
      </c>
      <c r="D63" s="30">
        <v>7127</v>
      </c>
      <c r="E63" s="30">
        <v>5300</v>
      </c>
      <c r="F63" s="30">
        <v>8250</v>
      </c>
      <c r="G63" s="30">
        <v>9100</v>
      </c>
    </row>
    <row r="64" spans="1:9" ht="14.45" customHeight="1">
      <c r="A64" s="44"/>
      <c r="B64" s="49">
        <v>403</v>
      </c>
      <c r="C64" s="50" t="s">
        <v>58</v>
      </c>
      <c r="D64" s="30">
        <v>7234</v>
      </c>
      <c r="E64" s="30">
        <v>5197</v>
      </c>
      <c r="F64" s="30">
        <v>8000</v>
      </c>
      <c r="G64" s="30">
        <v>9000</v>
      </c>
    </row>
    <row r="65" spans="1:7" ht="14.45" customHeight="1">
      <c r="A65" s="44"/>
      <c r="B65" s="53">
        <v>404</v>
      </c>
      <c r="C65" s="54" t="s">
        <v>59</v>
      </c>
      <c r="D65" s="55">
        <v>0</v>
      </c>
      <c r="E65" s="55">
        <v>0</v>
      </c>
      <c r="F65" s="30">
        <v>1</v>
      </c>
      <c r="G65" s="30">
        <v>1</v>
      </c>
    </row>
    <row r="66" spans="1:7" ht="14.45" customHeight="1">
      <c r="A66" s="19"/>
      <c r="B66" s="47">
        <v>405</v>
      </c>
      <c r="C66" s="24" t="s">
        <v>60</v>
      </c>
      <c r="D66" s="22">
        <v>262</v>
      </c>
      <c r="E66" s="22">
        <v>250</v>
      </c>
      <c r="F66" s="22">
        <v>800</v>
      </c>
      <c r="G66" s="22">
        <v>800</v>
      </c>
    </row>
    <row r="67" spans="1:7" ht="14.45" customHeight="1">
      <c r="A67" s="44"/>
      <c r="B67" s="49">
        <v>406</v>
      </c>
      <c r="C67" s="50" t="s">
        <v>61</v>
      </c>
      <c r="D67" s="30">
        <v>122801</v>
      </c>
      <c r="E67" s="30">
        <v>153500</v>
      </c>
      <c r="F67" s="30">
        <v>145000</v>
      </c>
      <c r="G67" s="30">
        <v>153500</v>
      </c>
    </row>
    <row r="68" spans="1:7" ht="14.45" customHeight="1">
      <c r="A68" s="44"/>
      <c r="B68" s="49">
        <v>407</v>
      </c>
      <c r="C68" s="50" t="s">
        <v>62</v>
      </c>
      <c r="D68" s="30">
        <v>39800</v>
      </c>
      <c r="E68" s="30">
        <v>35000</v>
      </c>
      <c r="F68" s="30">
        <v>42000</v>
      </c>
      <c r="G68" s="30">
        <v>50000</v>
      </c>
    </row>
    <row r="69" spans="1:7" ht="14.45" customHeight="1">
      <c r="A69" s="44"/>
      <c r="B69" s="49">
        <v>408</v>
      </c>
      <c r="C69" s="50" t="s">
        <v>63</v>
      </c>
      <c r="D69" s="30">
        <v>837</v>
      </c>
      <c r="E69" s="30">
        <v>700</v>
      </c>
      <c r="F69" s="30">
        <v>700</v>
      </c>
      <c r="G69" s="30">
        <v>700</v>
      </c>
    </row>
    <row r="70" spans="1:7" ht="14.45" customHeight="1">
      <c r="A70" s="19"/>
      <c r="B70" s="47">
        <v>425</v>
      </c>
      <c r="C70" s="24" t="s">
        <v>64</v>
      </c>
      <c r="D70" s="22">
        <v>6</v>
      </c>
      <c r="E70" s="22">
        <v>16</v>
      </c>
      <c r="F70" s="22">
        <v>16</v>
      </c>
      <c r="G70" s="22">
        <v>16</v>
      </c>
    </row>
    <row r="71" spans="1:7" ht="14.45" customHeight="1">
      <c r="A71" s="19"/>
      <c r="B71" s="47">
        <v>515</v>
      </c>
      <c r="C71" s="24" t="s">
        <v>65</v>
      </c>
      <c r="D71" s="22">
        <v>14618</v>
      </c>
      <c r="E71" s="22">
        <v>15000</v>
      </c>
      <c r="F71" s="22">
        <v>15000</v>
      </c>
      <c r="G71" s="22">
        <v>15000</v>
      </c>
    </row>
    <row r="72" spans="1:7" ht="14.45" customHeight="1">
      <c r="A72" s="19"/>
      <c r="B72" s="47">
        <v>702</v>
      </c>
      <c r="C72" s="24" t="s">
        <v>66</v>
      </c>
      <c r="D72" s="22">
        <v>2027</v>
      </c>
      <c r="E72" s="22">
        <v>3000</v>
      </c>
      <c r="F72" s="22">
        <v>3000</v>
      </c>
      <c r="G72" s="22">
        <v>3000</v>
      </c>
    </row>
    <row r="73" spans="1:7" ht="14.45" customHeight="1">
      <c r="A73" s="19"/>
      <c r="B73" s="47">
        <v>801</v>
      </c>
      <c r="C73" s="24" t="s">
        <v>67</v>
      </c>
      <c r="D73" s="22">
        <v>828957</v>
      </c>
      <c r="E73" s="22">
        <v>1101000</v>
      </c>
      <c r="F73" s="22">
        <v>1101000</v>
      </c>
      <c r="G73" s="22">
        <v>1211000</v>
      </c>
    </row>
    <row r="74" spans="1:7" ht="14.45" customHeight="1">
      <c r="A74" s="19"/>
      <c r="B74" s="47">
        <v>851</v>
      </c>
      <c r="C74" s="24" t="s">
        <v>68</v>
      </c>
      <c r="D74" s="22">
        <v>596</v>
      </c>
      <c r="E74" s="22">
        <v>2500</v>
      </c>
      <c r="F74" s="22">
        <v>2500</v>
      </c>
      <c r="G74" s="22">
        <v>2500</v>
      </c>
    </row>
    <row r="75" spans="1:7" ht="14.45" customHeight="1">
      <c r="A75" s="19"/>
      <c r="B75" s="47">
        <v>852</v>
      </c>
      <c r="C75" s="24" t="s">
        <v>69</v>
      </c>
      <c r="D75" s="22">
        <v>8478</v>
      </c>
      <c r="E75" s="22">
        <v>4001</v>
      </c>
      <c r="F75" s="22">
        <v>4300</v>
      </c>
      <c r="G75" s="22">
        <v>5800</v>
      </c>
    </row>
    <row r="76" spans="1:7">
      <c r="A76" s="19"/>
      <c r="B76" s="47">
        <v>853</v>
      </c>
      <c r="C76" s="24" t="s">
        <v>70</v>
      </c>
      <c r="D76" s="22">
        <v>1788</v>
      </c>
      <c r="E76" s="22">
        <v>1700</v>
      </c>
      <c r="F76" s="22">
        <v>800</v>
      </c>
      <c r="G76" s="22">
        <v>800</v>
      </c>
    </row>
    <row r="77" spans="1:7" ht="14.45" customHeight="1">
      <c r="A77" s="19"/>
      <c r="B77" s="26">
        <v>1054</v>
      </c>
      <c r="C77" s="24" t="s">
        <v>71</v>
      </c>
      <c r="D77" s="22" t="s">
        <v>72</v>
      </c>
      <c r="E77" s="22" t="s">
        <v>72</v>
      </c>
      <c r="F77" s="22" t="s">
        <v>72</v>
      </c>
      <c r="G77" s="22" t="s">
        <v>72</v>
      </c>
    </row>
    <row r="78" spans="1:7" ht="14.45" customHeight="1">
      <c r="A78" s="19"/>
      <c r="B78" s="26">
        <v>1055</v>
      </c>
      <c r="C78" s="24" t="s">
        <v>73</v>
      </c>
      <c r="D78" s="22">
        <v>290105</v>
      </c>
      <c r="E78" s="22">
        <v>360400</v>
      </c>
      <c r="F78" s="22">
        <v>360400</v>
      </c>
      <c r="G78" s="22">
        <v>430000</v>
      </c>
    </row>
    <row r="79" spans="1:7" ht="14.45" customHeight="1">
      <c r="A79" s="19"/>
      <c r="B79" s="26">
        <v>1452</v>
      </c>
      <c r="C79" s="24" t="s">
        <v>74</v>
      </c>
      <c r="D79" s="22">
        <v>21338</v>
      </c>
      <c r="E79" s="22">
        <v>56000</v>
      </c>
      <c r="F79" s="22">
        <v>23897</v>
      </c>
      <c r="G79" s="22">
        <v>28000</v>
      </c>
    </row>
    <row r="80" spans="1:7" ht="14.45" customHeight="1">
      <c r="A80" s="19"/>
      <c r="B80" s="26">
        <v>1475</v>
      </c>
      <c r="C80" s="24" t="s">
        <v>75</v>
      </c>
      <c r="D80" s="22">
        <v>918</v>
      </c>
      <c r="E80" s="22">
        <v>1350</v>
      </c>
      <c r="F80" s="22">
        <v>1350</v>
      </c>
      <c r="G80" s="22">
        <v>900</v>
      </c>
    </row>
    <row r="81" spans="1:7" ht="15" customHeight="1">
      <c r="A81" s="19" t="s">
        <v>14</v>
      </c>
      <c r="B81" s="26" t="s">
        <v>55</v>
      </c>
      <c r="C81" s="27" t="s">
        <v>56</v>
      </c>
      <c r="D81" s="28">
        <v>1346892</v>
      </c>
      <c r="E81" s="28">
        <v>1744914</v>
      </c>
      <c r="F81" s="28">
        <v>1717014</v>
      </c>
      <c r="G81" s="28">
        <v>1920117</v>
      </c>
    </row>
    <row r="82" spans="1:7" ht="15" customHeight="1">
      <c r="A82" s="19" t="s">
        <v>14</v>
      </c>
      <c r="B82" s="32" t="s">
        <v>20</v>
      </c>
      <c r="C82" s="40" t="s">
        <v>33</v>
      </c>
      <c r="D82" s="22">
        <v>7594311</v>
      </c>
      <c r="E82" s="22">
        <v>10246767</v>
      </c>
      <c r="F82" s="22">
        <v>10221762</v>
      </c>
      <c r="G82" s="22">
        <v>10663696</v>
      </c>
    </row>
    <row r="83" spans="1:7" ht="15" customHeight="1">
      <c r="A83" s="19" t="s">
        <v>14</v>
      </c>
      <c r="B83" s="26" t="s">
        <v>27</v>
      </c>
      <c r="C83" s="27" t="s">
        <v>28</v>
      </c>
      <c r="D83" s="28">
        <v>8069633</v>
      </c>
      <c r="E83" s="28">
        <v>10545267</v>
      </c>
      <c r="F83" s="28">
        <v>10650262</v>
      </c>
      <c r="G83" s="28">
        <v>10989196</v>
      </c>
    </row>
    <row r="84" spans="1:7" ht="15" customHeight="1">
      <c r="A84" s="44" t="s">
        <v>14</v>
      </c>
      <c r="B84" s="56" t="s">
        <v>76</v>
      </c>
      <c r="C84" s="52" t="s">
        <v>77</v>
      </c>
      <c r="D84" s="28">
        <v>19409231</v>
      </c>
      <c r="E84" s="28">
        <v>23117529</v>
      </c>
      <c r="F84" s="28">
        <v>23456355</v>
      </c>
      <c r="G84" s="28">
        <v>25524561</v>
      </c>
    </row>
    <row r="85" spans="1:7" ht="14.45" customHeight="1">
      <c r="A85" s="44"/>
      <c r="B85" s="56"/>
      <c r="C85" s="52"/>
      <c r="D85" s="30"/>
      <c r="E85" s="30"/>
      <c r="F85" s="30"/>
      <c r="G85" s="30"/>
    </row>
    <row r="86" spans="1:7">
      <c r="A86" s="19"/>
      <c r="B86" s="26" t="s">
        <v>78</v>
      </c>
      <c r="C86" s="27" t="s">
        <v>79</v>
      </c>
      <c r="D86" s="22"/>
      <c r="E86" s="22"/>
      <c r="F86" s="22"/>
      <c r="G86" s="22"/>
    </row>
    <row r="87" spans="1:7" ht="14.45" customHeight="1">
      <c r="A87" s="19"/>
      <c r="B87" s="26">
        <v>1601</v>
      </c>
      <c r="C87" s="24" t="s">
        <v>80</v>
      </c>
      <c r="D87" s="22">
        <v>18523971</v>
      </c>
      <c r="E87" s="22">
        <v>26841952</v>
      </c>
      <c r="F87" s="22">
        <v>27784636</v>
      </c>
      <c r="G87" s="22">
        <v>35608523</v>
      </c>
    </row>
    <row r="88" spans="1:7">
      <c r="A88" s="44" t="s">
        <v>14</v>
      </c>
      <c r="B88" s="45" t="s">
        <v>78</v>
      </c>
      <c r="C88" s="52" t="s">
        <v>79</v>
      </c>
      <c r="D88" s="28">
        <v>18523971</v>
      </c>
      <c r="E88" s="28">
        <v>26841952</v>
      </c>
      <c r="F88" s="28">
        <v>27784636</v>
      </c>
      <c r="G88" s="28">
        <v>35608523</v>
      </c>
    </row>
    <row r="89" spans="1:7" ht="15" customHeight="1" thickBot="1">
      <c r="A89" s="57" t="s">
        <v>14</v>
      </c>
      <c r="B89" s="58"/>
      <c r="C89" s="59" t="s">
        <v>81</v>
      </c>
      <c r="D89" s="60">
        <v>37933202</v>
      </c>
      <c r="E89" s="60">
        <v>49959481</v>
      </c>
      <c r="F89" s="60">
        <v>51240991</v>
      </c>
      <c r="G89" s="60">
        <v>61133084</v>
      </c>
    </row>
    <row r="90" spans="1:7" ht="15.75" thickTop="1">
      <c r="A90" s="19"/>
      <c r="B90" s="29"/>
      <c r="C90" s="19"/>
      <c r="D90" s="61"/>
      <c r="E90" s="61"/>
      <c r="F90" s="61"/>
      <c r="G90" s="61"/>
    </row>
    <row r="91" spans="1:7">
      <c r="A91" s="19"/>
      <c r="B91" s="29"/>
      <c r="C91" s="19"/>
      <c r="D91" s="61"/>
      <c r="E91" s="61"/>
      <c r="F91" s="61"/>
      <c r="G91" s="61"/>
    </row>
    <row r="92" spans="1:7">
      <c r="A92" s="19"/>
      <c r="B92" s="29"/>
      <c r="C92" s="19"/>
      <c r="D92" s="61"/>
      <c r="E92" s="61"/>
      <c r="F92" s="61"/>
      <c r="G92" s="61"/>
    </row>
  </sheetData>
  <mergeCells count="6">
    <mergeCell ref="A2:G2"/>
    <mergeCell ref="A4:C6"/>
    <mergeCell ref="D4:D6"/>
    <mergeCell ref="E4:E6"/>
    <mergeCell ref="F4:F6"/>
    <mergeCell ref="G4:G6"/>
  </mergeCells>
  <printOptions horizontalCentered="1"/>
  <pageMargins left="1" right="0.8" top="0.75" bottom="0.91" header="0.511811023622047" footer="0.59"/>
  <pageSetup paperSize="9" orientation="landscape" useFirstPageNumber="1" r:id="rId1"/>
  <headerFooter scaleWithDoc="0">
    <oddFooter>&amp;C&amp;"Times New Roman,Bold"&amp;11&amp;P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syncVertical="1" syncRef="A153" transitionEvaluation="1" codeName="Sheet64">
    <pageSetUpPr autoPageBreaks="0"/>
  </sheetPr>
  <dimension ref="A2:M170"/>
  <sheetViews>
    <sheetView view="pageBreakPreview" topLeftCell="A153" zoomScaleNormal="100" zoomScaleSheetLayoutView="100" workbookViewId="0">
      <selection activeCell="E179" sqref="E179"/>
    </sheetView>
  </sheetViews>
  <sheetFormatPr defaultColWidth="9.625" defaultRowHeight="15"/>
  <cols>
    <col min="1" max="1" width="5.125" style="158" customWidth="1"/>
    <col min="2" max="2" width="5.125" style="172" customWidth="1"/>
    <col min="3" max="3" width="35.625" style="158" customWidth="1"/>
    <col min="4" max="4" width="8.625" style="202" customWidth="1"/>
    <col min="5" max="5" width="8.625" style="162" customWidth="1"/>
    <col min="6" max="12" width="8.625" style="164" customWidth="1"/>
    <col min="13" max="13" width="9.625" style="137" hidden="1" customWidth="1"/>
    <col min="14" max="16384" width="9.625" style="136"/>
  </cols>
  <sheetData>
    <row r="2" spans="1:13">
      <c r="A2" s="215" t="s">
        <v>185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</row>
    <row r="3" spans="1:13" ht="15.75" thickBot="1">
      <c r="A3" s="138"/>
      <c r="B3" s="139"/>
      <c r="C3" s="138"/>
      <c r="D3" s="140"/>
      <c r="E3" s="141"/>
      <c r="F3" s="142"/>
      <c r="G3" s="142"/>
      <c r="H3" s="142"/>
      <c r="I3" s="142"/>
      <c r="J3" s="143"/>
      <c r="K3" s="142"/>
      <c r="L3" s="144" t="s">
        <v>1</v>
      </c>
    </row>
    <row r="4" spans="1:13" ht="15.75" thickTop="1">
      <c r="A4" s="145"/>
      <c r="B4" s="146"/>
      <c r="C4" s="136"/>
      <c r="D4" s="216" t="s">
        <v>186</v>
      </c>
      <c r="E4" s="216"/>
      <c r="F4" s="216" t="s">
        <v>187</v>
      </c>
      <c r="G4" s="216"/>
      <c r="H4" s="214" t="s">
        <v>188</v>
      </c>
      <c r="I4" s="214"/>
      <c r="J4" s="216" t="s">
        <v>187</v>
      </c>
      <c r="K4" s="216"/>
      <c r="L4" s="216"/>
    </row>
    <row r="5" spans="1:13">
      <c r="A5" s="145"/>
      <c r="B5" s="146"/>
      <c r="C5" s="147" t="s">
        <v>189</v>
      </c>
      <c r="D5" s="214" t="s">
        <v>190</v>
      </c>
      <c r="E5" s="214"/>
      <c r="F5" s="214" t="s">
        <v>191</v>
      </c>
      <c r="G5" s="214"/>
      <c r="H5" s="214" t="s">
        <v>191</v>
      </c>
      <c r="I5" s="214"/>
      <c r="J5" s="214" t="s">
        <v>192</v>
      </c>
      <c r="K5" s="214"/>
      <c r="L5" s="214"/>
    </row>
    <row r="6" spans="1:13" ht="15.75" thickBot="1">
      <c r="A6" s="148"/>
      <c r="B6" s="149"/>
      <c r="C6" s="148"/>
      <c r="D6" s="150" t="s">
        <v>193</v>
      </c>
      <c r="E6" s="151" t="s">
        <v>194</v>
      </c>
      <c r="F6" s="152" t="s">
        <v>193</v>
      </c>
      <c r="G6" s="152" t="s">
        <v>194</v>
      </c>
      <c r="H6" s="152" t="s">
        <v>193</v>
      </c>
      <c r="I6" s="152" t="s">
        <v>194</v>
      </c>
      <c r="J6" s="152" t="s">
        <v>193</v>
      </c>
      <c r="K6" s="152" t="s">
        <v>194</v>
      </c>
      <c r="L6" s="152" t="s">
        <v>14</v>
      </c>
    </row>
    <row r="7" spans="1:13" ht="9" customHeight="1" thickTop="1">
      <c r="A7" s="153"/>
      <c r="B7" s="154"/>
      <c r="C7" s="153"/>
      <c r="D7" s="155"/>
      <c r="E7" s="156"/>
      <c r="F7" s="157"/>
      <c r="G7" s="157"/>
      <c r="H7" s="157"/>
      <c r="I7" s="157"/>
      <c r="J7" s="157"/>
      <c r="K7" s="157"/>
      <c r="L7" s="157"/>
    </row>
    <row r="8" spans="1:13">
      <c r="B8" s="159" t="s">
        <v>7</v>
      </c>
      <c r="C8" s="160" t="s">
        <v>195</v>
      </c>
      <c r="D8" s="161"/>
      <c r="F8" s="163"/>
      <c r="H8" s="163"/>
      <c r="J8" s="163"/>
      <c r="M8" s="137">
        <v>1</v>
      </c>
    </row>
    <row r="9" spans="1:13">
      <c r="B9" s="159" t="s">
        <v>9</v>
      </c>
      <c r="C9" s="165" t="s">
        <v>196</v>
      </c>
      <c r="D9" s="166"/>
      <c r="E9" s="167"/>
      <c r="F9" s="168"/>
      <c r="G9" s="169"/>
      <c r="H9" s="168"/>
      <c r="I9" s="169"/>
      <c r="J9" s="168"/>
      <c r="K9" s="169"/>
      <c r="L9" s="169"/>
      <c r="M9" s="137">
        <v>1</v>
      </c>
    </row>
    <row r="10" spans="1:13">
      <c r="B10" s="159">
        <v>2011</v>
      </c>
      <c r="C10" s="170" t="s">
        <v>197</v>
      </c>
      <c r="D10" s="55">
        <v>0</v>
      </c>
      <c r="E10" s="120">
        <v>115143</v>
      </c>
      <c r="F10" s="55">
        <v>0</v>
      </c>
      <c r="G10" s="128">
        <v>129686</v>
      </c>
      <c r="H10" s="55">
        <v>0</v>
      </c>
      <c r="I10" s="128">
        <v>129686</v>
      </c>
      <c r="J10" s="55">
        <v>0</v>
      </c>
      <c r="K10" s="128">
        <v>158636</v>
      </c>
      <c r="L10" s="128">
        <v>158636</v>
      </c>
      <c r="M10" s="137">
        <v>1</v>
      </c>
    </row>
    <row r="11" spans="1:13" ht="27.95" customHeight="1">
      <c r="B11" s="159">
        <v>2012</v>
      </c>
      <c r="C11" s="170" t="s">
        <v>198</v>
      </c>
      <c r="D11" s="72">
        <v>0</v>
      </c>
      <c r="E11" s="31">
        <v>49296</v>
      </c>
      <c r="F11" s="72">
        <v>0</v>
      </c>
      <c r="G11" s="129">
        <v>52873</v>
      </c>
      <c r="H11" s="72">
        <v>0</v>
      </c>
      <c r="I11" s="129">
        <v>52873</v>
      </c>
      <c r="J11" s="72">
        <v>0</v>
      </c>
      <c r="K11" s="129">
        <v>57890</v>
      </c>
      <c r="L11" s="129">
        <v>57890</v>
      </c>
      <c r="M11" s="137">
        <v>1</v>
      </c>
    </row>
    <row r="12" spans="1:13">
      <c r="B12" s="159">
        <v>2013</v>
      </c>
      <c r="C12" s="170" t="s">
        <v>199</v>
      </c>
      <c r="D12" s="72">
        <v>0</v>
      </c>
      <c r="E12" s="31">
        <v>82199</v>
      </c>
      <c r="F12" s="72">
        <v>0</v>
      </c>
      <c r="G12" s="129">
        <v>110058</v>
      </c>
      <c r="H12" s="72">
        <v>0</v>
      </c>
      <c r="I12" s="129">
        <v>110058</v>
      </c>
      <c r="J12" s="72">
        <v>0</v>
      </c>
      <c r="K12" s="129">
        <v>141613</v>
      </c>
      <c r="L12" s="129">
        <v>141613</v>
      </c>
      <c r="M12" s="137">
        <v>1</v>
      </c>
    </row>
    <row r="13" spans="1:13">
      <c r="B13" s="159">
        <v>2014</v>
      </c>
      <c r="C13" s="170" t="s">
        <v>100</v>
      </c>
      <c r="D13" s="72">
        <v>0</v>
      </c>
      <c r="E13" s="31">
        <v>189327</v>
      </c>
      <c r="F13" s="72">
        <v>0</v>
      </c>
      <c r="G13" s="129">
        <v>270841</v>
      </c>
      <c r="H13" s="72">
        <v>0</v>
      </c>
      <c r="I13" s="129">
        <v>270841</v>
      </c>
      <c r="J13" s="31">
        <v>16900</v>
      </c>
      <c r="K13" s="129">
        <v>428888</v>
      </c>
      <c r="L13" s="129">
        <v>445788</v>
      </c>
      <c r="M13" s="137">
        <v>1</v>
      </c>
    </row>
    <row r="14" spans="1:13">
      <c r="B14" s="159">
        <v>2015</v>
      </c>
      <c r="C14" s="170" t="s">
        <v>200</v>
      </c>
      <c r="D14" s="72">
        <v>0</v>
      </c>
      <c r="E14" s="31">
        <v>52302</v>
      </c>
      <c r="F14" s="72">
        <v>0</v>
      </c>
      <c r="G14" s="31">
        <v>71691</v>
      </c>
      <c r="H14" s="72">
        <v>0</v>
      </c>
      <c r="I14" s="31">
        <v>71691</v>
      </c>
      <c r="J14" s="72">
        <v>0</v>
      </c>
      <c r="K14" s="31">
        <v>187465</v>
      </c>
      <c r="L14" s="31">
        <v>187465</v>
      </c>
      <c r="M14" s="137">
        <v>1</v>
      </c>
    </row>
    <row r="15" spans="1:13">
      <c r="A15" s="158" t="s">
        <v>14</v>
      </c>
      <c r="B15" s="159" t="s">
        <v>9</v>
      </c>
      <c r="C15" s="165" t="s">
        <v>196</v>
      </c>
      <c r="D15" s="104" t="s">
        <v>72</v>
      </c>
      <c r="E15" s="104">
        <f>SUM(E10:E14)</f>
        <v>488267</v>
      </c>
      <c r="F15" s="130" t="s">
        <v>72</v>
      </c>
      <c r="G15" s="171">
        <f>SUM(G10:G14)</f>
        <v>635149</v>
      </c>
      <c r="H15" s="130" t="s">
        <v>72</v>
      </c>
      <c r="I15" s="104">
        <f>SUM(I10:I14)</f>
        <v>635149</v>
      </c>
      <c r="J15" s="104">
        <f>SUM(J10:J14)</f>
        <v>16900</v>
      </c>
      <c r="K15" s="171">
        <f>SUM(K10:K14)</f>
        <v>974492</v>
      </c>
      <c r="L15" s="171">
        <f>SUM(J15:K15)</f>
        <v>991392</v>
      </c>
      <c r="M15" s="137">
        <v>1</v>
      </c>
    </row>
    <row r="16" spans="1:13" ht="9" customHeight="1">
      <c r="C16" s="165"/>
      <c r="D16" s="120"/>
      <c r="E16" s="120"/>
      <c r="F16" s="55"/>
      <c r="G16" s="128"/>
      <c r="H16" s="55"/>
      <c r="I16" s="128"/>
      <c r="J16" s="55"/>
      <c r="K16" s="128"/>
      <c r="L16" s="128"/>
      <c r="M16" s="137">
        <v>1</v>
      </c>
    </row>
    <row r="17" spans="1:13">
      <c r="B17" s="159" t="s">
        <v>15</v>
      </c>
      <c r="C17" s="165" t="s">
        <v>201</v>
      </c>
      <c r="D17" s="173"/>
      <c r="E17" s="173"/>
      <c r="F17" s="167"/>
      <c r="G17" s="169"/>
      <c r="H17" s="167"/>
      <c r="I17" s="169"/>
      <c r="J17" s="167"/>
      <c r="K17" s="169"/>
      <c r="L17" s="169"/>
      <c r="M17" s="137">
        <v>1</v>
      </c>
    </row>
    <row r="18" spans="1:13">
      <c r="B18" s="172" t="s">
        <v>202</v>
      </c>
      <c r="C18" s="170" t="s">
        <v>203</v>
      </c>
      <c r="D18" s="173"/>
      <c r="E18" s="173"/>
      <c r="F18" s="167"/>
      <c r="G18" s="169"/>
      <c r="H18" s="167"/>
      <c r="I18" s="169"/>
      <c r="J18" s="167"/>
      <c r="K18" s="169"/>
      <c r="L18" s="169"/>
      <c r="M18" s="137">
        <v>1</v>
      </c>
    </row>
    <row r="19" spans="1:13">
      <c r="B19" s="159">
        <v>2020</v>
      </c>
      <c r="C19" s="170" t="s">
        <v>203</v>
      </c>
      <c r="D19" s="55">
        <v>0</v>
      </c>
      <c r="E19" s="120">
        <v>14871</v>
      </c>
      <c r="F19" s="55">
        <v>0</v>
      </c>
      <c r="G19" s="128">
        <v>11295</v>
      </c>
      <c r="H19" s="55">
        <v>0</v>
      </c>
      <c r="I19" s="128">
        <v>11295</v>
      </c>
      <c r="J19" s="55">
        <v>0</v>
      </c>
      <c r="K19" s="128">
        <v>11392</v>
      </c>
      <c r="L19" s="128">
        <v>11392</v>
      </c>
      <c r="M19" s="137">
        <v>1</v>
      </c>
    </row>
    <row r="20" spans="1:13" ht="27.95" customHeight="1">
      <c r="B20" s="172" t="s">
        <v>44</v>
      </c>
      <c r="C20" s="170" t="s">
        <v>204</v>
      </c>
      <c r="D20" s="120"/>
      <c r="E20" s="120"/>
      <c r="F20" s="128"/>
      <c r="G20" s="128"/>
      <c r="H20" s="128"/>
      <c r="I20" s="128"/>
      <c r="J20" s="128"/>
      <c r="K20" s="128"/>
      <c r="L20" s="128"/>
      <c r="M20" s="137">
        <v>1</v>
      </c>
    </row>
    <row r="21" spans="1:13">
      <c r="B21" s="159">
        <v>2029</v>
      </c>
      <c r="C21" s="170" t="s">
        <v>17</v>
      </c>
      <c r="D21" s="31">
        <v>277</v>
      </c>
      <c r="E21" s="31">
        <v>125837</v>
      </c>
      <c r="F21" s="72">
        <v>0</v>
      </c>
      <c r="G21" s="129">
        <v>136041</v>
      </c>
      <c r="H21" s="129">
        <v>7900</v>
      </c>
      <c r="I21" s="129">
        <v>136041</v>
      </c>
      <c r="J21" s="31">
        <v>7900</v>
      </c>
      <c r="K21" s="129">
        <v>134555</v>
      </c>
      <c r="L21" s="129">
        <v>142455</v>
      </c>
      <c r="M21" s="137">
        <v>1</v>
      </c>
    </row>
    <row r="22" spans="1:13">
      <c r="B22" s="159">
        <v>2030</v>
      </c>
      <c r="C22" s="170" t="s">
        <v>205</v>
      </c>
      <c r="D22" s="174">
        <v>0</v>
      </c>
      <c r="E22" s="126">
        <v>1594</v>
      </c>
      <c r="F22" s="174">
        <v>0</v>
      </c>
      <c r="G22" s="175">
        <v>2000</v>
      </c>
      <c r="H22" s="174">
        <v>0</v>
      </c>
      <c r="I22" s="175">
        <v>2000</v>
      </c>
      <c r="J22" s="174">
        <v>0</v>
      </c>
      <c r="K22" s="175">
        <v>2000</v>
      </c>
      <c r="L22" s="175">
        <v>2000</v>
      </c>
      <c r="M22" s="137">
        <v>1</v>
      </c>
    </row>
    <row r="23" spans="1:13" ht="27.95" customHeight="1">
      <c r="A23" s="158" t="s">
        <v>14</v>
      </c>
      <c r="B23" s="172" t="s">
        <v>44</v>
      </c>
      <c r="C23" s="170" t="s">
        <v>206</v>
      </c>
      <c r="D23" s="126">
        <f>SUM(D21:D22)</f>
        <v>277</v>
      </c>
      <c r="E23" s="126">
        <f t="shared" ref="E23:L23" si="0">SUM(E21:E22)</f>
        <v>127431</v>
      </c>
      <c r="F23" s="174">
        <f t="shared" si="0"/>
        <v>0</v>
      </c>
      <c r="G23" s="175">
        <f t="shared" si="0"/>
        <v>138041</v>
      </c>
      <c r="H23" s="175">
        <f t="shared" si="0"/>
        <v>7900</v>
      </c>
      <c r="I23" s="175">
        <f t="shared" si="0"/>
        <v>138041</v>
      </c>
      <c r="J23" s="175">
        <f t="shared" si="0"/>
        <v>7900</v>
      </c>
      <c r="K23" s="175">
        <f t="shared" si="0"/>
        <v>136555</v>
      </c>
      <c r="L23" s="175">
        <f t="shared" si="0"/>
        <v>144455</v>
      </c>
      <c r="M23" s="137">
        <v>1</v>
      </c>
    </row>
    <row r="24" spans="1:13">
      <c r="B24" s="172" t="s">
        <v>55</v>
      </c>
      <c r="C24" s="170" t="s">
        <v>207</v>
      </c>
      <c r="D24" s="31"/>
      <c r="E24" s="31"/>
      <c r="F24" s="129"/>
      <c r="G24" s="129"/>
      <c r="H24" s="129"/>
      <c r="I24" s="129"/>
      <c r="J24" s="129"/>
      <c r="K24" s="129"/>
      <c r="L24" s="129"/>
      <c r="M24" s="137">
        <v>1</v>
      </c>
    </row>
    <row r="25" spans="1:13">
      <c r="B25" s="159">
        <v>2039</v>
      </c>
      <c r="C25" s="170" t="s">
        <v>23</v>
      </c>
      <c r="D25" s="72">
        <v>0</v>
      </c>
      <c r="E25" s="31">
        <v>44998</v>
      </c>
      <c r="F25" s="72">
        <v>0</v>
      </c>
      <c r="G25" s="129">
        <v>48330</v>
      </c>
      <c r="H25" s="72">
        <v>0</v>
      </c>
      <c r="I25" s="129">
        <v>48330</v>
      </c>
      <c r="J25" s="72">
        <v>0</v>
      </c>
      <c r="K25" s="129">
        <v>54050</v>
      </c>
      <c r="L25" s="129">
        <v>54050</v>
      </c>
      <c r="M25" s="137">
        <v>1</v>
      </c>
    </row>
    <row r="26" spans="1:13">
      <c r="B26" s="159">
        <v>2040</v>
      </c>
      <c r="C26" s="170" t="s">
        <v>24</v>
      </c>
      <c r="D26" s="31">
        <v>18639</v>
      </c>
      <c r="E26" s="31">
        <v>38686</v>
      </c>
      <c r="F26" s="129">
        <v>40300</v>
      </c>
      <c r="G26" s="129">
        <v>46029</v>
      </c>
      <c r="H26" s="31">
        <v>40300</v>
      </c>
      <c r="I26" s="129">
        <v>46029</v>
      </c>
      <c r="J26" s="31">
        <v>14800</v>
      </c>
      <c r="K26" s="129">
        <v>51376</v>
      </c>
      <c r="L26" s="129">
        <v>66176</v>
      </c>
      <c r="M26" s="137">
        <v>1</v>
      </c>
    </row>
    <row r="27" spans="1:13">
      <c r="B27" s="159">
        <v>2041</v>
      </c>
      <c r="C27" s="170" t="s">
        <v>25</v>
      </c>
      <c r="D27" s="72">
        <v>0</v>
      </c>
      <c r="E27" s="31">
        <v>17315</v>
      </c>
      <c r="F27" s="72">
        <v>0</v>
      </c>
      <c r="G27" s="129">
        <v>19019</v>
      </c>
      <c r="H27" s="72">
        <v>0</v>
      </c>
      <c r="I27" s="129">
        <v>19019</v>
      </c>
      <c r="J27" s="72">
        <v>0</v>
      </c>
      <c r="K27" s="129">
        <v>19650</v>
      </c>
      <c r="L27" s="129">
        <v>19650</v>
      </c>
      <c r="M27" s="137">
        <v>1</v>
      </c>
    </row>
    <row r="28" spans="1:13" ht="25.5">
      <c r="B28" s="159">
        <v>2045</v>
      </c>
      <c r="C28" s="170" t="s">
        <v>208</v>
      </c>
      <c r="D28" s="174">
        <v>0</v>
      </c>
      <c r="E28" s="126">
        <v>319774</v>
      </c>
      <c r="F28" s="174">
        <v>0</v>
      </c>
      <c r="G28" s="126">
        <v>470521</v>
      </c>
      <c r="H28" s="174">
        <v>0</v>
      </c>
      <c r="I28" s="126">
        <v>582533</v>
      </c>
      <c r="J28" s="174">
        <v>0</v>
      </c>
      <c r="K28" s="126">
        <v>691847</v>
      </c>
      <c r="L28" s="126">
        <v>691847</v>
      </c>
      <c r="M28" s="137">
        <v>1</v>
      </c>
    </row>
    <row r="29" spans="1:13">
      <c r="A29" s="158" t="s">
        <v>14</v>
      </c>
      <c r="B29" s="172" t="s">
        <v>55</v>
      </c>
      <c r="C29" s="170" t="s">
        <v>207</v>
      </c>
      <c r="D29" s="126">
        <f t="shared" ref="D29:K29" si="1">SUM(D25:D28)</f>
        <v>18639</v>
      </c>
      <c r="E29" s="126">
        <f t="shared" si="1"/>
        <v>420773</v>
      </c>
      <c r="F29" s="175">
        <f t="shared" si="1"/>
        <v>40300</v>
      </c>
      <c r="G29" s="175">
        <f t="shared" si="1"/>
        <v>583899</v>
      </c>
      <c r="H29" s="126">
        <f t="shared" si="1"/>
        <v>40300</v>
      </c>
      <c r="I29" s="175">
        <f t="shared" si="1"/>
        <v>695911</v>
      </c>
      <c r="J29" s="175">
        <f t="shared" si="1"/>
        <v>14800</v>
      </c>
      <c r="K29" s="175">
        <f t="shared" si="1"/>
        <v>816923</v>
      </c>
      <c r="L29" s="175">
        <f>SUM(J29:K29)</f>
        <v>831723</v>
      </c>
      <c r="M29" s="137">
        <v>1</v>
      </c>
    </row>
    <row r="30" spans="1:13">
      <c r="A30" s="158" t="s">
        <v>14</v>
      </c>
      <c r="B30" s="176" t="s">
        <v>15</v>
      </c>
      <c r="C30" s="177" t="s">
        <v>201</v>
      </c>
      <c r="D30" s="104">
        <f t="shared" ref="D30:K30" si="2">D29+D23+D19</f>
        <v>18916</v>
      </c>
      <c r="E30" s="104">
        <f t="shared" si="2"/>
        <v>563075</v>
      </c>
      <c r="F30" s="171">
        <f t="shared" si="2"/>
        <v>40300</v>
      </c>
      <c r="G30" s="171">
        <f t="shared" si="2"/>
        <v>733235</v>
      </c>
      <c r="H30" s="171">
        <f t="shared" si="2"/>
        <v>48200</v>
      </c>
      <c r="I30" s="171">
        <f t="shared" si="2"/>
        <v>845247</v>
      </c>
      <c r="J30" s="171">
        <f t="shared" si="2"/>
        <v>22700</v>
      </c>
      <c r="K30" s="171">
        <f t="shared" si="2"/>
        <v>964870</v>
      </c>
      <c r="L30" s="171">
        <f>SUM(J30:K30)</f>
        <v>987570</v>
      </c>
      <c r="M30" s="137">
        <v>1</v>
      </c>
    </row>
    <row r="31" spans="1:13" ht="9" customHeight="1">
      <c r="A31" s="153"/>
      <c r="B31" s="154"/>
      <c r="C31" s="132"/>
      <c r="D31" s="120"/>
      <c r="E31" s="120"/>
      <c r="F31" s="128"/>
      <c r="G31" s="128"/>
      <c r="H31" s="128"/>
      <c r="I31" s="128"/>
      <c r="J31" s="128"/>
      <c r="K31" s="128"/>
      <c r="L31" s="128"/>
      <c r="M31" s="137">
        <v>1</v>
      </c>
    </row>
    <row r="32" spans="1:13">
      <c r="A32" s="153"/>
      <c r="B32" s="178" t="s">
        <v>20</v>
      </c>
      <c r="C32" s="177" t="s">
        <v>209</v>
      </c>
      <c r="D32" s="120"/>
      <c r="E32" s="120"/>
      <c r="F32" s="128"/>
      <c r="G32" s="128"/>
      <c r="H32" s="128"/>
      <c r="I32" s="128"/>
      <c r="J32" s="128"/>
      <c r="K32" s="128"/>
      <c r="L32" s="128"/>
      <c r="M32" s="137">
        <v>1</v>
      </c>
    </row>
    <row r="33" spans="1:13">
      <c r="A33" s="179"/>
      <c r="B33" s="180">
        <v>2048</v>
      </c>
      <c r="C33" s="181" t="s">
        <v>210</v>
      </c>
      <c r="D33" s="174">
        <v>0</v>
      </c>
      <c r="E33" s="126">
        <v>120000</v>
      </c>
      <c r="F33" s="174">
        <v>0</v>
      </c>
      <c r="G33" s="175">
        <v>120000</v>
      </c>
      <c r="H33" s="174">
        <v>0</v>
      </c>
      <c r="I33" s="175">
        <v>120000</v>
      </c>
      <c r="J33" s="174">
        <v>0</v>
      </c>
      <c r="K33" s="175">
        <v>120000</v>
      </c>
      <c r="L33" s="175">
        <v>120000</v>
      </c>
      <c r="M33" s="137">
        <v>1</v>
      </c>
    </row>
    <row r="34" spans="1:13" ht="15.6" customHeight="1">
      <c r="A34" s="153"/>
      <c r="B34" s="176">
        <v>2049</v>
      </c>
      <c r="C34" s="132" t="s">
        <v>211</v>
      </c>
      <c r="D34" s="174">
        <v>0</v>
      </c>
      <c r="E34" s="126">
        <v>1989225</v>
      </c>
      <c r="F34" s="174">
        <v>0</v>
      </c>
      <c r="G34" s="175">
        <v>2067179</v>
      </c>
      <c r="H34" s="174">
        <v>0</v>
      </c>
      <c r="I34" s="175">
        <v>2067179</v>
      </c>
      <c r="J34" s="174">
        <v>0</v>
      </c>
      <c r="K34" s="175">
        <v>2399027</v>
      </c>
      <c r="L34" s="175">
        <v>2399027</v>
      </c>
      <c r="M34" s="137">
        <v>1</v>
      </c>
    </row>
    <row r="35" spans="1:13" ht="15.6" customHeight="1">
      <c r="A35" s="153" t="s">
        <v>14</v>
      </c>
      <c r="B35" s="178" t="s">
        <v>20</v>
      </c>
      <c r="C35" s="177" t="s">
        <v>212</v>
      </c>
      <c r="D35" s="126" t="s">
        <v>72</v>
      </c>
      <c r="E35" s="126">
        <f>SUM(E33:E34)</f>
        <v>2109225</v>
      </c>
      <c r="F35" s="174" t="s">
        <v>72</v>
      </c>
      <c r="G35" s="175">
        <f>SUM(G33:G34)</f>
        <v>2187179</v>
      </c>
      <c r="H35" s="174" t="s">
        <v>72</v>
      </c>
      <c r="I35" s="175">
        <f>SUM(I33:I34)</f>
        <v>2187179</v>
      </c>
      <c r="J35" s="174" t="s">
        <v>72</v>
      </c>
      <c r="K35" s="175">
        <f>SUM(K33:K34)</f>
        <v>2519027</v>
      </c>
      <c r="L35" s="175">
        <f>SUM(J35:K35)</f>
        <v>2519027</v>
      </c>
      <c r="M35" s="137">
        <v>1</v>
      </c>
    </row>
    <row r="36" spans="1:13" ht="15.6" customHeight="1">
      <c r="A36" s="153"/>
      <c r="B36" s="154"/>
      <c r="C36" s="132"/>
      <c r="D36" s="120"/>
      <c r="E36" s="120"/>
      <c r="F36" s="55"/>
      <c r="G36" s="128"/>
      <c r="H36" s="55"/>
      <c r="I36" s="128"/>
      <c r="J36" s="55"/>
      <c r="K36" s="128"/>
      <c r="L36" s="128"/>
      <c r="M36" s="137">
        <v>1</v>
      </c>
    </row>
    <row r="37" spans="1:13" ht="15.6" customHeight="1">
      <c r="A37" s="153"/>
      <c r="B37" s="176" t="s">
        <v>213</v>
      </c>
      <c r="C37" s="177" t="s">
        <v>214</v>
      </c>
      <c r="D37" s="31"/>
      <c r="E37" s="31"/>
      <c r="F37" s="72"/>
      <c r="G37" s="129"/>
      <c r="H37" s="72"/>
      <c r="I37" s="129"/>
      <c r="J37" s="72"/>
      <c r="K37" s="129"/>
      <c r="L37" s="129"/>
      <c r="M37" s="137">
        <v>1</v>
      </c>
    </row>
    <row r="38" spans="1:13" ht="15.6" customHeight="1">
      <c r="A38" s="153"/>
      <c r="B38" s="176">
        <v>2051</v>
      </c>
      <c r="C38" s="132" t="s">
        <v>36</v>
      </c>
      <c r="D38" s="55">
        <v>0</v>
      </c>
      <c r="E38" s="120">
        <v>23347</v>
      </c>
      <c r="F38" s="55">
        <v>0</v>
      </c>
      <c r="G38" s="128">
        <v>27028</v>
      </c>
      <c r="H38" s="55">
        <v>0</v>
      </c>
      <c r="I38" s="128">
        <v>27028</v>
      </c>
      <c r="J38" s="55">
        <v>0</v>
      </c>
      <c r="K38" s="128">
        <v>30584</v>
      </c>
      <c r="L38" s="128">
        <v>30584</v>
      </c>
      <c r="M38" s="137">
        <v>1</v>
      </c>
    </row>
    <row r="39" spans="1:13" ht="15.6" customHeight="1">
      <c r="B39" s="159">
        <v>2052</v>
      </c>
      <c r="C39" s="170" t="s">
        <v>215</v>
      </c>
      <c r="D39" s="72">
        <v>0</v>
      </c>
      <c r="E39" s="31">
        <v>272551</v>
      </c>
      <c r="F39" s="31">
        <v>10000</v>
      </c>
      <c r="G39" s="129">
        <v>313895</v>
      </c>
      <c r="H39" s="31">
        <v>10000</v>
      </c>
      <c r="I39" s="129">
        <v>313895</v>
      </c>
      <c r="J39" s="31">
        <v>16800</v>
      </c>
      <c r="K39" s="129">
        <v>364717</v>
      </c>
      <c r="L39" s="129">
        <v>381517</v>
      </c>
      <c r="M39" s="137">
        <v>1</v>
      </c>
    </row>
    <row r="40" spans="1:13" ht="15.6" customHeight="1">
      <c r="B40" s="159">
        <v>2053</v>
      </c>
      <c r="C40" s="170" t="s">
        <v>216</v>
      </c>
      <c r="D40" s="72">
        <v>0</v>
      </c>
      <c r="E40" s="31">
        <v>88674</v>
      </c>
      <c r="F40" s="72">
        <v>0</v>
      </c>
      <c r="G40" s="129">
        <v>98540</v>
      </c>
      <c r="H40" s="31">
        <v>2800</v>
      </c>
      <c r="I40" s="129">
        <v>98540</v>
      </c>
      <c r="J40" s="31">
        <v>7007</v>
      </c>
      <c r="K40" s="129">
        <v>121055</v>
      </c>
      <c r="L40" s="129">
        <v>128062</v>
      </c>
      <c r="M40" s="137">
        <v>1</v>
      </c>
    </row>
    <row r="41" spans="1:13" ht="15.6" customHeight="1">
      <c r="B41" s="159">
        <v>2054</v>
      </c>
      <c r="C41" s="170" t="s">
        <v>217</v>
      </c>
      <c r="D41" s="72">
        <v>0</v>
      </c>
      <c r="E41" s="31">
        <v>109785</v>
      </c>
      <c r="F41" s="31">
        <v>14400</v>
      </c>
      <c r="G41" s="129">
        <v>140693</v>
      </c>
      <c r="H41" s="31">
        <v>14400</v>
      </c>
      <c r="I41" s="129">
        <v>142443</v>
      </c>
      <c r="J41" s="31">
        <v>20000</v>
      </c>
      <c r="K41" s="129">
        <v>154454</v>
      </c>
      <c r="L41" s="129">
        <v>174454</v>
      </c>
      <c r="M41" s="137">
        <v>1</v>
      </c>
    </row>
    <row r="42" spans="1:13" ht="15.6" customHeight="1">
      <c r="B42" s="159">
        <v>2055</v>
      </c>
      <c r="C42" s="170" t="s">
        <v>37</v>
      </c>
      <c r="D42" s="31">
        <v>500</v>
      </c>
      <c r="E42" s="31">
        <v>1957797</v>
      </c>
      <c r="F42" s="31">
        <v>75300</v>
      </c>
      <c r="G42" s="129">
        <v>2323838</v>
      </c>
      <c r="H42" s="31">
        <v>75300</v>
      </c>
      <c r="I42" s="129">
        <v>2323838</v>
      </c>
      <c r="J42" s="31">
        <v>118300</v>
      </c>
      <c r="K42" s="129">
        <v>2618442</v>
      </c>
      <c r="L42" s="129">
        <v>2736742</v>
      </c>
      <c r="M42" s="137">
        <v>1</v>
      </c>
    </row>
    <row r="43" spans="1:13" ht="15.6" customHeight="1">
      <c r="B43" s="159">
        <v>2056</v>
      </c>
      <c r="C43" s="170" t="s">
        <v>38</v>
      </c>
      <c r="D43" s="72">
        <v>0</v>
      </c>
      <c r="E43" s="31">
        <v>46608</v>
      </c>
      <c r="F43" s="72">
        <v>0</v>
      </c>
      <c r="G43" s="129">
        <v>52561</v>
      </c>
      <c r="H43" s="72">
        <v>0</v>
      </c>
      <c r="I43" s="129">
        <v>52561</v>
      </c>
      <c r="J43" s="72">
        <v>0</v>
      </c>
      <c r="K43" s="129">
        <v>55388</v>
      </c>
      <c r="L43" s="129">
        <v>55388</v>
      </c>
      <c r="M43" s="137">
        <v>1</v>
      </c>
    </row>
    <row r="44" spans="1:13" ht="15.6" customHeight="1">
      <c r="B44" s="159">
        <v>2058</v>
      </c>
      <c r="C44" s="170" t="s">
        <v>39</v>
      </c>
      <c r="D44" s="31">
        <v>16949</v>
      </c>
      <c r="E44" s="31">
        <v>47106</v>
      </c>
      <c r="F44" s="129">
        <v>17700</v>
      </c>
      <c r="G44" s="129">
        <v>50396</v>
      </c>
      <c r="H44" s="129">
        <v>17700</v>
      </c>
      <c r="I44" s="129">
        <v>50396</v>
      </c>
      <c r="J44" s="129">
        <v>25000</v>
      </c>
      <c r="K44" s="129">
        <v>55045</v>
      </c>
      <c r="L44" s="129">
        <v>80045</v>
      </c>
      <c r="M44" s="137">
        <v>1</v>
      </c>
    </row>
    <row r="45" spans="1:13" ht="15.6" customHeight="1">
      <c r="B45" s="159">
        <v>2059</v>
      </c>
      <c r="C45" s="170" t="s">
        <v>40</v>
      </c>
      <c r="D45" s="31">
        <v>151704</v>
      </c>
      <c r="E45" s="31">
        <v>139152</v>
      </c>
      <c r="F45" s="129">
        <v>382156</v>
      </c>
      <c r="G45" s="129">
        <v>150300</v>
      </c>
      <c r="H45" s="129">
        <v>382156</v>
      </c>
      <c r="I45" s="129">
        <v>150300</v>
      </c>
      <c r="J45" s="129">
        <v>99473</v>
      </c>
      <c r="K45" s="129">
        <v>153222</v>
      </c>
      <c r="L45" s="129">
        <v>252695</v>
      </c>
      <c r="M45" s="137">
        <v>1</v>
      </c>
    </row>
    <row r="46" spans="1:13" ht="15.6" customHeight="1">
      <c r="B46" s="159">
        <v>2070</v>
      </c>
      <c r="C46" s="170" t="s">
        <v>41</v>
      </c>
      <c r="D46" s="31">
        <v>252266</v>
      </c>
      <c r="E46" s="31">
        <v>200002</v>
      </c>
      <c r="F46" s="129">
        <v>386483</v>
      </c>
      <c r="G46" s="129">
        <v>235992</v>
      </c>
      <c r="H46" s="129">
        <v>394733</v>
      </c>
      <c r="I46" s="129">
        <v>235992</v>
      </c>
      <c r="J46" s="129">
        <v>176133</v>
      </c>
      <c r="K46" s="129">
        <v>283755</v>
      </c>
      <c r="L46" s="129">
        <v>459888</v>
      </c>
      <c r="M46" s="137">
        <v>1</v>
      </c>
    </row>
    <row r="47" spans="1:13" ht="15.6" customHeight="1">
      <c r="A47" s="158" t="s">
        <v>14</v>
      </c>
      <c r="B47" s="159" t="s">
        <v>213</v>
      </c>
      <c r="C47" s="165" t="s">
        <v>214</v>
      </c>
      <c r="D47" s="104">
        <f t="shared" ref="D47:I47" si="3">SUM(D38:D46)</f>
        <v>421419</v>
      </c>
      <c r="E47" s="104">
        <f t="shared" si="3"/>
        <v>2885022</v>
      </c>
      <c r="F47" s="171">
        <f t="shared" si="3"/>
        <v>886039</v>
      </c>
      <c r="G47" s="171">
        <f t="shared" si="3"/>
        <v>3393243</v>
      </c>
      <c r="H47" s="171">
        <f t="shared" si="3"/>
        <v>897089</v>
      </c>
      <c r="I47" s="171">
        <f t="shared" si="3"/>
        <v>3394993</v>
      </c>
      <c r="J47" s="171">
        <f>SUM(J38:J46)</f>
        <v>462713</v>
      </c>
      <c r="K47" s="171">
        <f>SUM(K38:K46)</f>
        <v>3836662</v>
      </c>
      <c r="L47" s="171">
        <f>SUM(J47:K47)</f>
        <v>4299375</v>
      </c>
      <c r="M47" s="137">
        <v>1</v>
      </c>
    </row>
    <row r="48" spans="1:13" ht="15.6" customHeight="1">
      <c r="C48" s="165"/>
      <c r="D48" s="31"/>
      <c r="E48" s="31"/>
      <c r="F48" s="128"/>
      <c r="G48" s="128"/>
      <c r="H48" s="129"/>
      <c r="I48" s="128"/>
      <c r="J48" s="128"/>
      <c r="K48" s="128"/>
      <c r="L48" s="128"/>
      <c r="M48" s="137">
        <v>1</v>
      </c>
    </row>
    <row r="49" spans="1:13" ht="27.95" customHeight="1">
      <c r="B49" s="159" t="s">
        <v>218</v>
      </c>
      <c r="C49" s="165" t="s">
        <v>219</v>
      </c>
      <c r="D49" s="31"/>
      <c r="E49" s="31"/>
      <c r="F49" s="129"/>
      <c r="G49" s="129"/>
      <c r="H49" s="129"/>
      <c r="I49" s="129"/>
      <c r="J49" s="129"/>
      <c r="K49" s="129"/>
      <c r="L49" s="129"/>
      <c r="M49" s="137">
        <v>1</v>
      </c>
    </row>
    <row r="50" spans="1:13" ht="15.6" customHeight="1">
      <c r="B50" s="159">
        <v>2071</v>
      </c>
      <c r="C50" s="170" t="s">
        <v>220</v>
      </c>
      <c r="D50" s="72">
        <v>0</v>
      </c>
      <c r="E50" s="31">
        <v>2251747</v>
      </c>
      <c r="F50" s="72">
        <v>0</v>
      </c>
      <c r="G50" s="129">
        <v>2835692</v>
      </c>
      <c r="H50" s="72">
        <v>0</v>
      </c>
      <c r="I50" s="129">
        <v>2835692</v>
      </c>
      <c r="J50" s="72">
        <v>0</v>
      </c>
      <c r="K50" s="129">
        <v>3308655</v>
      </c>
      <c r="L50" s="129">
        <v>3308655</v>
      </c>
      <c r="M50" s="137">
        <v>1</v>
      </c>
    </row>
    <row r="51" spans="1:13" ht="15.6" customHeight="1">
      <c r="B51" s="159">
        <v>2075</v>
      </c>
      <c r="C51" s="170" t="s">
        <v>221</v>
      </c>
      <c r="D51" s="72">
        <v>0</v>
      </c>
      <c r="E51" s="31">
        <v>5120689</v>
      </c>
      <c r="F51" s="72">
        <v>0</v>
      </c>
      <c r="G51" s="31">
        <v>7461456</v>
      </c>
      <c r="H51" s="72">
        <v>0</v>
      </c>
      <c r="I51" s="31">
        <v>7461456</v>
      </c>
      <c r="J51" s="72">
        <v>0</v>
      </c>
      <c r="K51" s="31">
        <v>7633857</v>
      </c>
      <c r="L51" s="31">
        <v>7633857</v>
      </c>
      <c r="M51" s="137">
        <v>1</v>
      </c>
    </row>
    <row r="52" spans="1:13" ht="27.95" customHeight="1">
      <c r="A52" s="158" t="s">
        <v>14</v>
      </c>
      <c r="B52" s="159" t="s">
        <v>218</v>
      </c>
      <c r="C52" s="165" t="s">
        <v>219</v>
      </c>
      <c r="D52" s="130">
        <f t="shared" ref="D52:L52" si="4">SUM(D50:D51)</f>
        <v>0</v>
      </c>
      <c r="E52" s="104">
        <f t="shared" si="4"/>
        <v>7372436</v>
      </c>
      <c r="F52" s="130">
        <f t="shared" si="4"/>
        <v>0</v>
      </c>
      <c r="G52" s="171">
        <f>SUM(G50:G51)</f>
        <v>10297148</v>
      </c>
      <c r="H52" s="130">
        <f t="shared" si="4"/>
        <v>0</v>
      </c>
      <c r="I52" s="171">
        <f>SUM(I50:I51)</f>
        <v>10297148</v>
      </c>
      <c r="J52" s="171" t="s">
        <v>72</v>
      </c>
      <c r="K52" s="171">
        <f t="shared" si="4"/>
        <v>10942512</v>
      </c>
      <c r="L52" s="171">
        <f t="shared" si="4"/>
        <v>10942512</v>
      </c>
      <c r="M52" s="137">
        <v>1</v>
      </c>
    </row>
    <row r="53" spans="1:13" ht="15.6" customHeight="1">
      <c r="A53" s="158" t="s">
        <v>14</v>
      </c>
      <c r="B53" s="159" t="s">
        <v>7</v>
      </c>
      <c r="C53" s="165" t="s">
        <v>195</v>
      </c>
      <c r="D53" s="104">
        <f t="shared" ref="D53:K53" si="5">D52+D47+D35+D30+D15</f>
        <v>440335</v>
      </c>
      <c r="E53" s="104">
        <f t="shared" si="5"/>
        <v>13418025</v>
      </c>
      <c r="F53" s="171">
        <f t="shared" si="5"/>
        <v>926339</v>
      </c>
      <c r="G53" s="171">
        <f t="shared" si="5"/>
        <v>17245954</v>
      </c>
      <c r="H53" s="171">
        <f t="shared" si="5"/>
        <v>945289</v>
      </c>
      <c r="I53" s="171">
        <f t="shared" si="5"/>
        <v>17359716</v>
      </c>
      <c r="J53" s="171">
        <f t="shared" si="5"/>
        <v>502313</v>
      </c>
      <c r="K53" s="171">
        <f t="shared" si="5"/>
        <v>19237563</v>
      </c>
      <c r="L53" s="171">
        <f>SUM(J53:K53)</f>
        <v>19739876</v>
      </c>
      <c r="M53" s="137">
        <v>1</v>
      </c>
    </row>
    <row r="54" spans="1:13" ht="15.6" customHeight="1">
      <c r="C54" s="170"/>
      <c r="D54" s="31"/>
      <c r="E54" s="31"/>
      <c r="F54" s="129"/>
      <c r="G54" s="129"/>
      <c r="H54" s="129"/>
      <c r="I54" s="129"/>
      <c r="J54" s="129"/>
      <c r="K54" s="129"/>
      <c r="L54" s="129"/>
      <c r="M54" s="137">
        <v>1</v>
      </c>
    </row>
    <row r="55" spans="1:13" ht="15.6" customHeight="1">
      <c r="B55" s="159" t="s">
        <v>27</v>
      </c>
      <c r="C55" s="165" t="s">
        <v>222</v>
      </c>
      <c r="D55" s="31"/>
      <c r="E55" s="31"/>
      <c r="F55" s="129"/>
      <c r="G55" s="129"/>
      <c r="H55" s="129"/>
      <c r="I55" s="129"/>
      <c r="J55" s="129"/>
      <c r="K55" s="129"/>
      <c r="L55" s="129"/>
      <c r="M55" s="137">
        <v>1</v>
      </c>
    </row>
    <row r="56" spans="1:13" ht="15.6" customHeight="1">
      <c r="B56" s="159" t="s">
        <v>9</v>
      </c>
      <c r="C56" s="165" t="s">
        <v>223</v>
      </c>
      <c r="D56" s="31"/>
      <c r="E56" s="31"/>
      <c r="F56" s="129"/>
      <c r="G56" s="129"/>
      <c r="H56" s="129"/>
      <c r="I56" s="129"/>
      <c r="J56" s="129"/>
      <c r="K56" s="129"/>
      <c r="L56" s="129"/>
      <c r="M56" s="137">
        <v>1</v>
      </c>
    </row>
    <row r="57" spans="1:13" ht="15.6" customHeight="1">
      <c r="B57" s="159">
        <v>2202</v>
      </c>
      <c r="C57" s="170" t="s">
        <v>224</v>
      </c>
      <c r="D57" s="31">
        <v>1412679</v>
      </c>
      <c r="E57" s="31">
        <v>3714719</v>
      </c>
      <c r="F57" s="129">
        <v>2237637</v>
      </c>
      <c r="G57" s="129">
        <v>3949646</v>
      </c>
      <c r="H57" s="129">
        <v>2301139</v>
      </c>
      <c r="I57" s="129">
        <v>3949646</v>
      </c>
      <c r="J57" s="129">
        <v>3108279</v>
      </c>
      <c r="K57" s="129">
        <v>4565431</v>
      </c>
      <c r="L57" s="129">
        <v>7673710</v>
      </c>
      <c r="M57" s="137">
        <v>1</v>
      </c>
    </row>
    <row r="58" spans="1:13" ht="15.6" customHeight="1">
      <c r="B58" s="159">
        <v>2203</v>
      </c>
      <c r="C58" s="170" t="s">
        <v>225</v>
      </c>
      <c r="D58" s="31">
        <v>14180</v>
      </c>
      <c r="E58" s="72">
        <v>0</v>
      </c>
      <c r="F58" s="129">
        <v>4936</v>
      </c>
      <c r="G58" s="72">
        <v>0</v>
      </c>
      <c r="H58" s="129">
        <v>4936</v>
      </c>
      <c r="I58" s="72">
        <v>0</v>
      </c>
      <c r="J58" s="129">
        <v>4700</v>
      </c>
      <c r="K58" s="72">
        <v>0</v>
      </c>
      <c r="L58" s="129">
        <v>4700</v>
      </c>
      <c r="M58" s="137">
        <v>1</v>
      </c>
    </row>
    <row r="59" spans="1:13" ht="15.6" customHeight="1">
      <c r="A59" s="153"/>
      <c r="B59" s="176">
        <v>2204</v>
      </c>
      <c r="C59" s="132" t="s">
        <v>226</v>
      </c>
      <c r="D59" s="120">
        <v>54059</v>
      </c>
      <c r="E59" s="120">
        <v>18414</v>
      </c>
      <c r="F59" s="128">
        <v>59411</v>
      </c>
      <c r="G59" s="128">
        <v>20922</v>
      </c>
      <c r="H59" s="128">
        <v>60111</v>
      </c>
      <c r="I59" s="128">
        <v>20922</v>
      </c>
      <c r="J59" s="128">
        <v>66100</v>
      </c>
      <c r="K59" s="128">
        <v>33603</v>
      </c>
      <c r="L59" s="128">
        <v>99703</v>
      </c>
      <c r="M59" s="137">
        <v>1</v>
      </c>
    </row>
    <row r="60" spans="1:13" ht="15.6" customHeight="1">
      <c r="A60" s="153"/>
      <c r="B60" s="176">
        <v>2205</v>
      </c>
      <c r="C60" s="132" t="s">
        <v>227</v>
      </c>
      <c r="D60" s="120">
        <v>33560</v>
      </c>
      <c r="E60" s="120">
        <v>35694</v>
      </c>
      <c r="F60" s="128">
        <v>37600</v>
      </c>
      <c r="G60" s="128">
        <v>39019</v>
      </c>
      <c r="H60" s="128">
        <v>50967</v>
      </c>
      <c r="I60" s="128">
        <v>39019</v>
      </c>
      <c r="J60" s="128">
        <v>43087</v>
      </c>
      <c r="K60" s="128">
        <v>42237</v>
      </c>
      <c r="L60" s="128">
        <v>85324</v>
      </c>
      <c r="M60" s="137">
        <v>1</v>
      </c>
    </row>
    <row r="61" spans="1:13" ht="15.6" customHeight="1">
      <c r="A61" s="179" t="s">
        <v>14</v>
      </c>
      <c r="B61" s="180" t="s">
        <v>9</v>
      </c>
      <c r="C61" s="182" t="s">
        <v>223</v>
      </c>
      <c r="D61" s="104">
        <f t="shared" ref="D61:I61" si="6">SUM(D57:D60)</f>
        <v>1514478</v>
      </c>
      <c r="E61" s="104">
        <f t="shared" si="6"/>
        <v>3768827</v>
      </c>
      <c r="F61" s="171">
        <f t="shared" si="6"/>
        <v>2339584</v>
      </c>
      <c r="G61" s="171">
        <f t="shared" si="6"/>
        <v>4009587</v>
      </c>
      <c r="H61" s="171">
        <f t="shared" si="6"/>
        <v>2417153</v>
      </c>
      <c r="I61" s="171">
        <f t="shared" si="6"/>
        <v>4009587</v>
      </c>
      <c r="J61" s="171">
        <f>SUM(J57:J60)</f>
        <v>3222166</v>
      </c>
      <c r="K61" s="171">
        <f>SUM(K57:K60)</f>
        <v>4641271</v>
      </c>
      <c r="L61" s="171">
        <f>SUM(J61:K61)</f>
        <v>7863437</v>
      </c>
      <c r="M61" s="137">
        <v>1</v>
      </c>
    </row>
    <row r="62" spans="1:13" ht="3" customHeight="1">
      <c r="B62" s="159"/>
      <c r="C62" s="165"/>
      <c r="D62" s="120"/>
      <c r="E62" s="120"/>
      <c r="F62" s="128"/>
      <c r="G62" s="128"/>
      <c r="H62" s="128"/>
      <c r="I62" s="128"/>
      <c r="J62" s="128"/>
      <c r="K62" s="128"/>
      <c r="L62" s="128"/>
      <c r="M62" s="137">
        <v>1</v>
      </c>
    </row>
    <row r="63" spans="1:13">
      <c r="B63" s="159" t="s">
        <v>15</v>
      </c>
      <c r="C63" s="165" t="s">
        <v>228</v>
      </c>
      <c r="D63" s="31"/>
      <c r="E63" s="31"/>
      <c r="F63" s="129"/>
      <c r="G63" s="129"/>
      <c r="H63" s="129"/>
      <c r="I63" s="129"/>
      <c r="J63" s="129"/>
      <c r="K63" s="129"/>
      <c r="L63" s="129"/>
      <c r="M63" s="137">
        <v>1</v>
      </c>
    </row>
    <row r="64" spans="1:13">
      <c r="B64" s="159">
        <v>2210</v>
      </c>
      <c r="C64" s="170" t="s">
        <v>47</v>
      </c>
      <c r="D64" s="31">
        <v>412916</v>
      </c>
      <c r="E64" s="31">
        <v>843755</v>
      </c>
      <c r="F64" s="129">
        <v>476755</v>
      </c>
      <c r="G64" s="129">
        <v>872603</v>
      </c>
      <c r="H64" s="129">
        <v>582340</v>
      </c>
      <c r="I64" s="129">
        <v>872603</v>
      </c>
      <c r="J64" s="129">
        <v>1606174</v>
      </c>
      <c r="K64" s="129">
        <v>976732</v>
      </c>
      <c r="L64" s="129">
        <v>2582906</v>
      </c>
      <c r="M64" s="137">
        <v>1</v>
      </c>
    </row>
    <row r="65" spans="1:13">
      <c r="A65" s="153"/>
      <c r="B65" s="176">
        <v>2211</v>
      </c>
      <c r="C65" s="132" t="s">
        <v>229</v>
      </c>
      <c r="D65" s="120">
        <v>167012</v>
      </c>
      <c r="E65" s="55">
        <v>0</v>
      </c>
      <c r="F65" s="128">
        <v>145009</v>
      </c>
      <c r="G65" s="55">
        <v>0</v>
      </c>
      <c r="H65" s="128">
        <v>166709</v>
      </c>
      <c r="I65" s="55">
        <v>0</v>
      </c>
      <c r="J65" s="128">
        <v>171400</v>
      </c>
      <c r="K65" s="55">
        <v>0</v>
      </c>
      <c r="L65" s="128">
        <v>171400</v>
      </c>
      <c r="M65" s="137">
        <v>1</v>
      </c>
    </row>
    <row r="66" spans="1:13">
      <c r="A66" s="153" t="s">
        <v>14</v>
      </c>
      <c r="B66" s="176" t="s">
        <v>15</v>
      </c>
      <c r="C66" s="177" t="s">
        <v>228</v>
      </c>
      <c r="D66" s="104">
        <f t="shared" ref="D66:I66" si="7">SUM(D64:D65)</f>
        <v>579928</v>
      </c>
      <c r="E66" s="104">
        <f t="shared" si="7"/>
        <v>843755</v>
      </c>
      <c r="F66" s="171">
        <f t="shared" si="7"/>
        <v>621764</v>
      </c>
      <c r="G66" s="171">
        <f t="shared" si="7"/>
        <v>872603</v>
      </c>
      <c r="H66" s="171">
        <f t="shared" si="7"/>
        <v>749049</v>
      </c>
      <c r="I66" s="171">
        <f t="shared" si="7"/>
        <v>872603</v>
      </c>
      <c r="J66" s="171">
        <f>SUM(J64:J65)</f>
        <v>1777574</v>
      </c>
      <c r="K66" s="171">
        <f>SUM(K64:K65)</f>
        <v>976732</v>
      </c>
      <c r="L66" s="171">
        <f>SUM(J66:K66)</f>
        <v>2754306</v>
      </c>
      <c r="M66" s="137">
        <v>1</v>
      </c>
    </row>
    <row r="67" spans="1:13">
      <c r="A67" s="153"/>
      <c r="B67" s="154"/>
      <c r="C67" s="177"/>
      <c r="D67" s="120"/>
      <c r="E67" s="120"/>
      <c r="F67" s="128"/>
      <c r="G67" s="128"/>
      <c r="H67" s="128"/>
      <c r="I67" s="128"/>
      <c r="J67" s="128"/>
      <c r="K67" s="128"/>
      <c r="L67" s="128"/>
      <c r="M67" s="137">
        <v>1</v>
      </c>
    </row>
    <row r="68" spans="1:13" ht="27.95" customHeight="1">
      <c r="A68" s="153"/>
      <c r="B68" s="176" t="s">
        <v>20</v>
      </c>
      <c r="C68" s="177" t="s">
        <v>230</v>
      </c>
      <c r="D68" s="31"/>
      <c r="E68" s="31"/>
      <c r="F68" s="129"/>
      <c r="G68" s="129"/>
      <c r="H68" s="129"/>
      <c r="I68" s="129"/>
      <c r="J68" s="129"/>
      <c r="K68" s="129"/>
      <c r="L68" s="129"/>
      <c r="M68" s="137">
        <v>1</v>
      </c>
    </row>
    <row r="69" spans="1:13">
      <c r="B69" s="159">
        <v>2215</v>
      </c>
      <c r="C69" s="170" t="s">
        <v>231</v>
      </c>
      <c r="D69" s="31">
        <v>83093</v>
      </c>
      <c r="E69" s="31">
        <v>107197</v>
      </c>
      <c r="F69" s="129">
        <v>96329</v>
      </c>
      <c r="G69" s="129">
        <v>129107</v>
      </c>
      <c r="H69" s="129">
        <v>96329</v>
      </c>
      <c r="I69" s="129">
        <v>129107</v>
      </c>
      <c r="J69" s="129">
        <v>211960</v>
      </c>
      <c r="K69" s="129">
        <v>139732</v>
      </c>
      <c r="L69" s="129">
        <v>351692</v>
      </c>
      <c r="M69" s="137">
        <v>1</v>
      </c>
    </row>
    <row r="70" spans="1:13">
      <c r="B70" s="159">
        <v>2216</v>
      </c>
      <c r="C70" s="170" t="s">
        <v>49</v>
      </c>
      <c r="D70" s="31">
        <v>1022682</v>
      </c>
      <c r="E70" s="31">
        <v>40814</v>
      </c>
      <c r="F70" s="129">
        <v>1489200</v>
      </c>
      <c r="G70" s="129">
        <v>57947</v>
      </c>
      <c r="H70" s="129">
        <v>1489200</v>
      </c>
      <c r="I70" s="129">
        <v>57947</v>
      </c>
      <c r="J70" s="129">
        <v>1902926</v>
      </c>
      <c r="K70" s="129">
        <v>52389</v>
      </c>
      <c r="L70" s="129">
        <v>1955315</v>
      </c>
      <c r="M70" s="137">
        <v>1</v>
      </c>
    </row>
    <row r="71" spans="1:13">
      <c r="B71" s="159">
        <v>2217</v>
      </c>
      <c r="C71" s="170" t="s">
        <v>50</v>
      </c>
      <c r="D71" s="31">
        <v>150225</v>
      </c>
      <c r="E71" s="31">
        <v>54058</v>
      </c>
      <c r="F71" s="129">
        <v>361401</v>
      </c>
      <c r="G71" s="129">
        <v>60400</v>
      </c>
      <c r="H71" s="129">
        <v>361401</v>
      </c>
      <c r="I71" s="129">
        <v>60400</v>
      </c>
      <c r="J71" s="129">
        <v>333673</v>
      </c>
      <c r="K71" s="129">
        <v>79158</v>
      </c>
      <c r="L71" s="129">
        <v>412831</v>
      </c>
      <c r="M71" s="137">
        <v>1</v>
      </c>
    </row>
    <row r="72" spans="1:13" ht="27.95" customHeight="1">
      <c r="A72" s="158" t="s">
        <v>14</v>
      </c>
      <c r="B72" s="159" t="s">
        <v>20</v>
      </c>
      <c r="C72" s="165" t="s">
        <v>230</v>
      </c>
      <c r="D72" s="104">
        <f t="shared" ref="D72:I72" si="8">SUM(D69:D71)</f>
        <v>1256000</v>
      </c>
      <c r="E72" s="104">
        <f t="shared" si="8"/>
        <v>202069</v>
      </c>
      <c r="F72" s="171">
        <f t="shared" si="8"/>
        <v>1946930</v>
      </c>
      <c r="G72" s="171">
        <f t="shared" si="8"/>
        <v>247454</v>
      </c>
      <c r="H72" s="171">
        <f t="shared" si="8"/>
        <v>1946930</v>
      </c>
      <c r="I72" s="171">
        <f t="shared" si="8"/>
        <v>247454</v>
      </c>
      <c r="J72" s="171">
        <f>SUM(J69:J71)</f>
        <v>2448559</v>
      </c>
      <c r="K72" s="171">
        <f>SUM(K69:K71)</f>
        <v>271279</v>
      </c>
      <c r="L72" s="171">
        <f>SUM(J72:K72)</f>
        <v>2719838</v>
      </c>
      <c r="M72" s="137">
        <v>1</v>
      </c>
    </row>
    <row r="73" spans="1:13">
      <c r="C73" s="165"/>
      <c r="D73" s="120"/>
      <c r="E73" s="120"/>
      <c r="F73" s="128"/>
      <c r="G73" s="128"/>
      <c r="H73" s="128"/>
      <c r="I73" s="128"/>
      <c r="J73" s="128"/>
      <c r="K73" s="128"/>
      <c r="L73" s="128"/>
      <c r="M73" s="137">
        <v>1</v>
      </c>
    </row>
    <row r="74" spans="1:13">
      <c r="B74" s="159" t="s">
        <v>213</v>
      </c>
      <c r="C74" s="165" t="s">
        <v>232</v>
      </c>
      <c r="D74" s="31"/>
      <c r="E74" s="31"/>
      <c r="F74" s="129"/>
      <c r="G74" s="129"/>
      <c r="H74" s="129"/>
      <c r="I74" s="129"/>
      <c r="J74" s="129"/>
      <c r="K74" s="129"/>
      <c r="L74" s="129"/>
      <c r="M74" s="137">
        <v>1</v>
      </c>
    </row>
    <row r="75" spans="1:13">
      <c r="B75" s="159">
        <v>2220</v>
      </c>
      <c r="C75" s="170" t="s">
        <v>51</v>
      </c>
      <c r="D75" s="126">
        <v>81731</v>
      </c>
      <c r="E75" s="126">
        <v>33127</v>
      </c>
      <c r="F75" s="175">
        <v>104099</v>
      </c>
      <c r="G75" s="175">
        <v>37850</v>
      </c>
      <c r="H75" s="175">
        <v>104099</v>
      </c>
      <c r="I75" s="175">
        <v>37850</v>
      </c>
      <c r="J75" s="175">
        <v>65700</v>
      </c>
      <c r="K75" s="175">
        <v>40597</v>
      </c>
      <c r="L75" s="175">
        <v>106297</v>
      </c>
      <c r="M75" s="137">
        <v>1</v>
      </c>
    </row>
    <row r="76" spans="1:13">
      <c r="A76" s="158" t="s">
        <v>14</v>
      </c>
      <c r="B76" s="159" t="s">
        <v>213</v>
      </c>
      <c r="C76" s="165" t="s">
        <v>232</v>
      </c>
      <c r="D76" s="104">
        <f t="shared" ref="D76:L76" si="9">D75</f>
        <v>81731</v>
      </c>
      <c r="E76" s="104">
        <f t="shared" si="9"/>
        <v>33127</v>
      </c>
      <c r="F76" s="171">
        <f t="shared" si="9"/>
        <v>104099</v>
      </c>
      <c r="G76" s="171">
        <f t="shared" si="9"/>
        <v>37850</v>
      </c>
      <c r="H76" s="171">
        <f t="shared" si="9"/>
        <v>104099</v>
      </c>
      <c r="I76" s="171">
        <f t="shared" si="9"/>
        <v>37850</v>
      </c>
      <c r="J76" s="171">
        <f t="shared" si="9"/>
        <v>65700</v>
      </c>
      <c r="K76" s="171">
        <f t="shared" si="9"/>
        <v>40597</v>
      </c>
      <c r="L76" s="171">
        <f t="shared" si="9"/>
        <v>106297</v>
      </c>
      <c r="M76" s="137">
        <v>1</v>
      </c>
    </row>
    <row r="77" spans="1:13">
      <c r="C77" s="170"/>
      <c r="D77" s="120"/>
      <c r="E77" s="120"/>
      <c r="F77" s="128"/>
      <c r="G77" s="128"/>
      <c r="H77" s="128"/>
      <c r="I77" s="128"/>
      <c r="J77" s="128"/>
      <c r="K77" s="128"/>
      <c r="L77" s="128"/>
      <c r="M77" s="137">
        <v>1</v>
      </c>
    </row>
    <row r="78" spans="1:13" ht="27.95" customHeight="1">
      <c r="B78" s="159" t="s">
        <v>218</v>
      </c>
      <c r="C78" s="165" t="s">
        <v>233</v>
      </c>
      <c r="D78" s="31"/>
      <c r="E78" s="31"/>
      <c r="F78" s="129"/>
      <c r="G78" s="129"/>
      <c r="H78" s="129"/>
      <c r="I78" s="129"/>
      <c r="J78" s="129"/>
      <c r="K78" s="129"/>
      <c r="L78" s="129"/>
      <c r="M78" s="137">
        <v>1</v>
      </c>
    </row>
    <row r="79" spans="1:13">
      <c r="B79" s="159">
        <v>2225</v>
      </c>
      <c r="C79" s="170" t="s">
        <v>234</v>
      </c>
      <c r="D79" s="31">
        <v>156091</v>
      </c>
      <c r="E79" s="31">
        <v>43777</v>
      </c>
      <c r="F79" s="129">
        <v>286652</v>
      </c>
      <c r="G79" s="129">
        <v>44910</v>
      </c>
      <c r="H79" s="129">
        <v>343161</v>
      </c>
      <c r="I79" s="129">
        <v>44910</v>
      </c>
      <c r="J79" s="129">
        <v>353150</v>
      </c>
      <c r="K79" s="129">
        <v>42504</v>
      </c>
      <c r="L79" s="129">
        <v>395654</v>
      </c>
      <c r="M79" s="137">
        <v>1</v>
      </c>
    </row>
    <row r="80" spans="1:13">
      <c r="C80" s="170" t="s">
        <v>235</v>
      </c>
      <c r="D80" s="126"/>
      <c r="E80" s="126"/>
      <c r="F80" s="175"/>
      <c r="G80" s="175"/>
      <c r="H80" s="175"/>
      <c r="I80" s="175"/>
      <c r="J80" s="175"/>
      <c r="K80" s="175"/>
      <c r="L80" s="175"/>
      <c r="M80" s="137">
        <v>1</v>
      </c>
    </row>
    <row r="81" spans="1:13" ht="27.95" customHeight="1">
      <c r="A81" s="158" t="s">
        <v>14</v>
      </c>
      <c r="B81" s="159" t="s">
        <v>218</v>
      </c>
      <c r="C81" s="165" t="s">
        <v>233</v>
      </c>
      <c r="D81" s="104">
        <f>D79</f>
        <v>156091</v>
      </c>
      <c r="E81" s="104">
        <f t="shared" ref="E81:L81" si="10">E79</f>
        <v>43777</v>
      </c>
      <c r="F81" s="171">
        <f t="shared" si="10"/>
        <v>286652</v>
      </c>
      <c r="G81" s="171">
        <f t="shared" si="10"/>
        <v>44910</v>
      </c>
      <c r="H81" s="171">
        <f t="shared" si="10"/>
        <v>343161</v>
      </c>
      <c r="I81" s="171">
        <f t="shared" si="10"/>
        <v>44910</v>
      </c>
      <c r="J81" s="171">
        <f t="shared" si="10"/>
        <v>353150</v>
      </c>
      <c r="K81" s="171">
        <f t="shared" si="10"/>
        <v>42504</v>
      </c>
      <c r="L81" s="171">
        <f t="shared" si="10"/>
        <v>395654</v>
      </c>
      <c r="M81" s="137">
        <v>1</v>
      </c>
    </row>
    <row r="82" spans="1:13">
      <c r="C82" s="170"/>
      <c r="D82" s="120"/>
      <c r="E82" s="120"/>
      <c r="F82" s="128"/>
      <c r="G82" s="128"/>
      <c r="H82" s="128"/>
      <c r="I82" s="128"/>
      <c r="J82" s="128"/>
      <c r="K82" s="128"/>
      <c r="L82" s="128"/>
      <c r="M82" s="137">
        <v>1</v>
      </c>
    </row>
    <row r="83" spans="1:13">
      <c r="B83" s="159" t="s">
        <v>236</v>
      </c>
      <c r="C83" s="165" t="s">
        <v>237</v>
      </c>
      <c r="D83" s="31"/>
      <c r="E83" s="31"/>
      <c r="F83" s="129"/>
      <c r="G83" s="129"/>
      <c r="H83" s="129"/>
      <c r="I83" s="129"/>
      <c r="J83" s="129"/>
      <c r="K83" s="129"/>
      <c r="L83" s="129"/>
      <c r="M83" s="137">
        <v>1</v>
      </c>
    </row>
    <row r="84" spans="1:13">
      <c r="B84" s="159">
        <v>2230</v>
      </c>
      <c r="C84" s="170" t="s">
        <v>238</v>
      </c>
      <c r="D84" s="126">
        <v>14923</v>
      </c>
      <c r="E84" s="126">
        <v>27103</v>
      </c>
      <c r="F84" s="175">
        <v>47200</v>
      </c>
      <c r="G84" s="175">
        <v>33024</v>
      </c>
      <c r="H84" s="175">
        <v>47200</v>
      </c>
      <c r="I84" s="175">
        <v>33024</v>
      </c>
      <c r="J84" s="175">
        <v>44100</v>
      </c>
      <c r="K84" s="175">
        <v>25645</v>
      </c>
      <c r="L84" s="175">
        <v>69745</v>
      </c>
      <c r="M84" s="137">
        <v>1</v>
      </c>
    </row>
    <row r="85" spans="1:13">
      <c r="A85" s="153" t="s">
        <v>14</v>
      </c>
      <c r="B85" s="176" t="s">
        <v>236</v>
      </c>
      <c r="C85" s="177" t="s">
        <v>237</v>
      </c>
      <c r="D85" s="104">
        <f t="shared" ref="D85:L85" si="11">D84</f>
        <v>14923</v>
      </c>
      <c r="E85" s="104">
        <f t="shared" si="11"/>
        <v>27103</v>
      </c>
      <c r="F85" s="171">
        <f t="shared" si="11"/>
        <v>47200</v>
      </c>
      <c r="G85" s="171">
        <f t="shared" si="11"/>
        <v>33024</v>
      </c>
      <c r="H85" s="171">
        <f t="shared" si="11"/>
        <v>47200</v>
      </c>
      <c r="I85" s="171">
        <f t="shared" si="11"/>
        <v>33024</v>
      </c>
      <c r="J85" s="171">
        <f t="shared" si="11"/>
        <v>44100</v>
      </c>
      <c r="K85" s="171">
        <f t="shared" si="11"/>
        <v>25645</v>
      </c>
      <c r="L85" s="171">
        <f t="shared" si="11"/>
        <v>69745</v>
      </c>
      <c r="M85" s="137">
        <v>1</v>
      </c>
    </row>
    <row r="86" spans="1:13">
      <c r="A86" s="153"/>
      <c r="B86" s="154"/>
      <c r="C86" s="132"/>
      <c r="D86" s="120"/>
      <c r="E86" s="120"/>
      <c r="F86" s="128"/>
      <c r="G86" s="128"/>
      <c r="H86" s="128"/>
      <c r="I86" s="128"/>
      <c r="J86" s="128"/>
      <c r="K86" s="128"/>
      <c r="L86" s="128"/>
      <c r="M86" s="137">
        <v>1</v>
      </c>
    </row>
    <row r="87" spans="1:13">
      <c r="A87" s="153"/>
      <c r="B87" s="176" t="s">
        <v>239</v>
      </c>
      <c r="C87" s="177" t="s">
        <v>240</v>
      </c>
      <c r="D87" s="120"/>
      <c r="E87" s="120"/>
      <c r="F87" s="128"/>
      <c r="G87" s="128"/>
      <c r="H87" s="128"/>
      <c r="I87" s="128"/>
      <c r="J87" s="128"/>
      <c r="K87" s="128"/>
      <c r="L87" s="128"/>
      <c r="M87" s="137">
        <v>1</v>
      </c>
    </row>
    <row r="88" spans="1:13">
      <c r="A88" s="153"/>
      <c r="B88" s="176">
        <v>2235</v>
      </c>
      <c r="C88" s="132" t="s">
        <v>53</v>
      </c>
      <c r="D88" s="120">
        <v>335992</v>
      </c>
      <c r="E88" s="120">
        <v>71218</v>
      </c>
      <c r="F88" s="128">
        <v>460683</v>
      </c>
      <c r="G88" s="128">
        <v>76324</v>
      </c>
      <c r="H88" s="128">
        <v>461809</v>
      </c>
      <c r="I88" s="128">
        <v>76324</v>
      </c>
      <c r="J88" s="128">
        <v>512201</v>
      </c>
      <c r="K88" s="128">
        <v>97028</v>
      </c>
      <c r="L88" s="128">
        <v>609229</v>
      </c>
      <c r="M88" s="137">
        <v>1</v>
      </c>
    </row>
    <row r="89" spans="1:13">
      <c r="A89" s="179"/>
      <c r="B89" s="180">
        <v>2236</v>
      </c>
      <c r="C89" s="181" t="s">
        <v>241</v>
      </c>
      <c r="D89" s="126">
        <v>94987</v>
      </c>
      <c r="E89" s="126">
        <v>10512</v>
      </c>
      <c r="F89" s="175">
        <v>81425</v>
      </c>
      <c r="G89" s="175">
        <v>11072</v>
      </c>
      <c r="H89" s="175">
        <v>81425</v>
      </c>
      <c r="I89" s="175">
        <v>11072</v>
      </c>
      <c r="J89" s="175">
        <v>101968</v>
      </c>
      <c r="K89" s="175">
        <v>12337</v>
      </c>
      <c r="L89" s="175">
        <v>114305</v>
      </c>
      <c r="M89" s="137">
        <v>1</v>
      </c>
    </row>
    <row r="90" spans="1:13">
      <c r="B90" s="159">
        <v>2245</v>
      </c>
      <c r="C90" s="170" t="s">
        <v>242</v>
      </c>
      <c r="D90" s="31">
        <v>872</v>
      </c>
      <c r="E90" s="31">
        <v>261082</v>
      </c>
      <c r="F90" s="31">
        <v>1407</v>
      </c>
      <c r="G90" s="129">
        <v>1038475</v>
      </c>
      <c r="H90" s="31">
        <v>1407</v>
      </c>
      <c r="I90" s="129">
        <v>1038475</v>
      </c>
      <c r="J90" s="72">
        <v>0</v>
      </c>
      <c r="K90" s="129">
        <v>312513</v>
      </c>
      <c r="L90" s="129">
        <v>312513</v>
      </c>
      <c r="M90" s="137">
        <v>1</v>
      </c>
    </row>
    <row r="91" spans="1:13">
      <c r="A91" s="158" t="s">
        <v>14</v>
      </c>
      <c r="B91" s="159" t="s">
        <v>239</v>
      </c>
      <c r="C91" s="165" t="s">
        <v>240</v>
      </c>
      <c r="D91" s="104">
        <f t="shared" ref="D91:I91" si="12">SUM(D88:D90)</f>
        <v>431851</v>
      </c>
      <c r="E91" s="104">
        <f t="shared" si="12"/>
        <v>342812</v>
      </c>
      <c r="F91" s="171">
        <f t="shared" si="12"/>
        <v>543515</v>
      </c>
      <c r="G91" s="171">
        <f t="shared" si="12"/>
        <v>1125871</v>
      </c>
      <c r="H91" s="171">
        <f t="shared" si="12"/>
        <v>544641</v>
      </c>
      <c r="I91" s="171">
        <f t="shared" si="12"/>
        <v>1125871</v>
      </c>
      <c r="J91" s="171">
        <f>SUM(J88:J90)</f>
        <v>614169</v>
      </c>
      <c r="K91" s="171">
        <f>SUM(K88:K90)</f>
        <v>421878</v>
      </c>
      <c r="L91" s="171">
        <f>SUM(J91:K91)</f>
        <v>1036047</v>
      </c>
      <c r="M91" s="137">
        <v>1</v>
      </c>
    </row>
    <row r="92" spans="1:13">
      <c r="C92" s="165"/>
      <c r="D92" s="120"/>
      <c r="E92" s="120"/>
      <c r="F92" s="128"/>
      <c r="G92" s="128"/>
      <c r="H92" s="128"/>
      <c r="I92" s="128"/>
      <c r="J92" s="128"/>
      <c r="K92" s="128"/>
      <c r="L92" s="128"/>
      <c r="M92" s="137">
        <v>1</v>
      </c>
    </row>
    <row r="93" spans="1:13">
      <c r="B93" s="159" t="s">
        <v>243</v>
      </c>
      <c r="C93" s="165" t="s">
        <v>244</v>
      </c>
      <c r="D93" s="31"/>
      <c r="E93" s="31"/>
      <c r="F93" s="129"/>
      <c r="G93" s="129"/>
      <c r="H93" s="129"/>
      <c r="I93" s="129"/>
      <c r="J93" s="129"/>
      <c r="K93" s="129"/>
      <c r="L93" s="129"/>
      <c r="M93" s="137">
        <v>1</v>
      </c>
    </row>
    <row r="94" spans="1:13">
      <c r="B94" s="159">
        <v>2250</v>
      </c>
      <c r="C94" s="170" t="s">
        <v>54</v>
      </c>
      <c r="D94" s="72">
        <v>0</v>
      </c>
      <c r="E94" s="31">
        <v>174356</v>
      </c>
      <c r="F94" s="31">
        <v>180000</v>
      </c>
      <c r="G94" s="31">
        <v>183836</v>
      </c>
      <c r="H94" s="31">
        <v>157800</v>
      </c>
      <c r="I94" s="31">
        <v>183836</v>
      </c>
      <c r="J94" s="31">
        <v>10000</v>
      </c>
      <c r="K94" s="31">
        <v>76243</v>
      </c>
      <c r="L94" s="31">
        <v>86243</v>
      </c>
      <c r="M94" s="137">
        <v>1</v>
      </c>
    </row>
    <row r="95" spans="1:13">
      <c r="A95" s="153"/>
      <c r="B95" s="176">
        <v>2251</v>
      </c>
      <c r="C95" s="132" t="s">
        <v>245</v>
      </c>
      <c r="D95" s="55">
        <v>0</v>
      </c>
      <c r="E95" s="120">
        <v>3832</v>
      </c>
      <c r="F95" s="120">
        <v>1</v>
      </c>
      <c r="G95" s="120">
        <v>3875</v>
      </c>
      <c r="H95" s="120">
        <v>1</v>
      </c>
      <c r="I95" s="120">
        <v>3875</v>
      </c>
      <c r="J95" s="55">
        <v>0</v>
      </c>
      <c r="K95" s="120">
        <v>5349</v>
      </c>
      <c r="L95" s="120">
        <v>5349</v>
      </c>
      <c r="M95" s="137">
        <v>1</v>
      </c>
    </row>
    <row r="96" spans="1:13">
      <c r="A96" s="153" t="s">
        <v>14</v>
      </c>
      <c r="B96" s="176" t="s">
        <v>243</v>
      </c>
      <c r="C96" s="177" t="s">
        <v>244</v>
      </c>
      <c r="D96" s="104" t="s">
        <v>72</v>
      </c>
      <c r="E96" s="104">
        <f t="shared" ref="E96:K96" si="13">SUM(E94:E95)</f>
        <v>178188</v>
      </c>
      <c r="F96" s="104">
        <f t="shared" si="13"/>
        <v>180001</v>
      </c>
      <c r="G96" s="104">
        <f t="shared" si="13"/>
        <v>187711</v>
      </c>
      <c r="H96" s="104">
        <f t="shared" si="13"/>
        <v>157801</v>
      </c>
      <c r="I96" s="104">
        <f t="shared" si="13"/>
        <v>187711</v>
      </c>
      <c r="J96" s="104">
        <f t="shared" si="13"/>
        <v>10000</v>
      </c>
      <c r="K96" s="104">
        <f t="shared" si="13"/>
        <v>81592</v>
      </c>
      <c r="L96" s="104">
        <f>SUM(J96:K96)</f>
        <v>91592</v>
      </c>
      <c r="M96" s="137">
        <v>1</v>
      </c>
    </row>
    <row r="97" spans="1:13">
      <c r="A97" s="153" t="s">
        <v>14</v>
      </c>
      <c r="B97" s="176" t="s">
        <v>27</v>
      </c>
      <c r="C97" s="177" t="s">
        <v>222</v>
      </c>
      <c r="D97" s="104">
        <f t="shared" ref="D97:K97" si="14">D96+D91+D84+D81+D75+D72+D66+D61</f>
        <v>4035002</v>
      </c>
      <c r="E97" s="104">
        <f t="shared" si="14"/>
        <v>5439658</v>
      </c>
      <c r="F97" s="104">
        <f t="shared" si="14"/>
        <v>6069745</v>
      </c>
      <c r="G97" s="104">
        <f t="shared" si="14"/>
        <v>6559010</v>
      </c>
      <c r="H97" s="104">
        <f t="shared" si="14"/>
        <v>6310034</v>
      </c>
      <c r="I97" s="104">
        <f t="shared" si="14"/>
        <v>6559010</v>
      </c>
      <c r="J97" s="104">
        <f t="shared" si="14"/>
        <v>8535418</v>
      </c>
      <c r="K97" s="104">
        <f t="shared" si="14"/>
        <v>6501498</v>
      </c>
      <c r="L97" s="104">
        <f>L96+L91+L84+L81+L75+L72+L66+L61</f>
        <v>15036916</v>
      </c>
      <c r="M97" s="137">
        <v>1</v>
      </c>
    </row>
    <row r="98" spans="1:13">
      <c r="A98" s="153"/>
      <c r="B98" s="176"/>
      <c r="C98" s="177"/>
      <c r="D98" s="120"/>
      <c r="E98" s="120"/>
      <c r="F98" s="128"/>
      <c r="G98" s="128"/>
      <c r="H98" s="128"/>
      <c r="I98" s="128"/>
      <c r="J98" s="128"/>
      <c r="K98" s="128"/>
      <c r="L98" s="128"/>
      <c r="M98" s="137">
        <v>1</v>
      </c>
    </row>
    <row r="99" spans="1:13">
      <c r="A99" s="153"/>
      <c r="B99" s="176" t="s">
        <v>78</v>
      </c>
      <c r="C99" s="177" t="s">
        <v>246</v>
      </c>
      <c r="D99" s="31"/>
      <c r="E99" s="31"/>
      <c r="F99" s="129"/>
      <c r="G99" s="129"/>
      <c r="H99" s="129"/>
      <c r="I99" s="129"/>
      <c r="J99" s="129"/>
      <c r="K99" s="129"/>
      <c r="L99" s="129"/>
      <c r="M99" s="137">
        <v>1</v>
      </c>
    </row>
    <row r="100" spans="1:13">
      <c r="B100" s="159" t="s">
        <v>9</v>
      </c>
      <c r="C100" s="165" t="s">
        <v>247</v>
      </c>
      <c r="D100" s="31"/>
      <c r="E100" s="31"/>
      <c r="F100" s="129"/>
      <c r="G100" s="129"/>
      <c r="H100" s="129"/>
      <c r="I100" s="129"/>
      <c r="J100" s="129"/>
      <c r="K100" s="129"/>
      <c r="L100" s="129"/>
      <c r="M100" s="137">
        <v>1</v>
      </c>
    </row>
    <row r="101" spans="1:13">
      <c r="B101" s="159">
        <v>2401</v>
      </c>
      <c r="C101" s="170" t="s">
        <v>57</v>
      </c>
      <c r="D101" s="31">
        <v>285559</v>
      </c>
      <c r="E101" s="31">
        <v>256619</v>
      </c>
      <c r="F101" s="129">
        <v>254699</v>
      </c>
      <c r="G101" s="129">
        <v>297476</v>
      </c>
      <c r="H101" s="129">
        <v>261453</v>
      </c>
      <c r="I101" s="129">
        <v>297476</v>
      </c>
      <c r="J101" s="129">
        <v>968881</v>
      </c>
      <c r="K101" s="129">
        <v>357915</v>
      </c>
      <c r="L101" s="129">
        <v>1326796</v>
      </c>
      <c r="M101" s="137">
        <v>1</v>
      </c>
    </row>
    <row r="102" spans="1:13">
      <c r="B102" s="159">
        <v>2402</v>
      </c>
      <c r="C102" s="170" t="s">
        <v>248</v>
      </c>
      <c r="D102" s="31">
        <v>8741</v>
      </c>
      <c r="E102" s="31">
        <v>61158</v>
      </c>
      <c r="F102" s="129">
        <v>8320</v>
      </c>
      <c r="G102" s="129">
        <v>64605</v>
      </c>
      <c r="H102" s="129">
        <v>8320</v>
      </c>
      <c r="I102" s="129">
        <v>64605</v>
      </c>
      <c r="J102" s="129">
        <v>229200</v>
      </c>
      <c r="K102" s="129">
        <v>66292</v>
      </c>
      <c r="L102" s="129">
        <v>295492</v>
      </c>
      <c r="M102" s="137">
        <v>1</v>
      </c>
    </row>
    <row r="103" spans="1:13">
      <c r="B103" s="159">
        <v>2403</v>
      </c>
      <c r="C103" s="170" t="s">
        <v>58</v>
      </c>
      <c r="D103" s="31">
        <v>107552</v>
      </c>
      <c r="E103" s="31">
        <v>185195</v>
      </c>
      <c r="F103" s="129">
        <v>142859</v>
      </c>
      <c r="G103" s="129">
        <v>211256</v>
      </c>
      <c r="H103" s="129">
        <v>142859</v>
      </c>
      <c r="I103" s="129">
        <v>211256</v>
      </c>
      <c r="J103" s="129">
        <v>127270</v>
      </c>
      <c r="K103" s="129">
        <v>224338</v>
      </c>
      <c r="L103" s="129">
        <v>351608</v>
      </c>
      <c r="M103" s="137">
        <v>1</v>
      </c>
    </row>
    <row r="104" spans="1:13">
      <c r="B104" s="159">
        <v>2404</v>
      </c>
      <c r="C104" s="170" t="s">
        <v>59</v>
      </c>
      <c r="D104" s="31">
        <v>24943</v>
      </c>
      <c r="E104" s="31">
        <v>5001</v>
      </c>
      <c r="F104" s="129">
        <v>19111</v>
      </c>
      <c r="G104" s="129">
        <v>5524</v>
      </c>
      <c r="H104" s="129">
        <v>19111</v>
      </c>
      <c r="I104" s="129">
        <v>5524</v>
      </c>
      <c r="J104" s="129">
        <v>14200</v>
      </c>
      <c r="K104" s="129">
        <v>6350</v>
      </c>
      <c r="L104" s="129">
        <v>20550</v>
      </c>
      <c r="M104" s="137">
        <v>1</v>
      </c>
    </row>
    <row r="105" spans="1:13">
      <c r="B105" s="159">
        <v>2405</v>
      </c>
      <c r="C105" s="170" t="s">
        <v>60</v>
      </c>
      <c r="D105" s="31">
        <v>6739</v>
      </c>
      <c r="E105" s="31">
        <v>36577</v>
      </c>
      <c r="F105" s="129">
        <v>4034</v>
      </c>
      <c r="G105" s="129">
        <v>39516</v>
      </c>
      <c r="H105" s="129">
        <v>5614</v>
      </c>
      <c r="I105" s="129">
        <v>39516</v>
      </c>
      <c r="J105" s="129">
        <v>6844</v>
      </c>
      <c r="K105" s="129">
        <v>45746</v>
      </c>
      <c r="L105" s="129">
        <v>52590</v>
      </c>
      <c r="M105" s="137">
        <v>1</v>
      </c>
    </row>
    <row r="106" spans="1:13">
      <c r="B106" s="159">
        <v>2406</v>
      </c>
      <c r="C106" s="170" t="s">
        <v>249</v>
      </c>
      <c r="D106" s="31">
        <v>161737</v>
      </c>
      <c r="E106" s="31">
        <v>263783</v>
      </c>
      <c r="F106" s="129">
        <v>1003657</v>
      </c>
      <c r="G106" s="129">
        <v>267204</v>
      </c>
      <c r="H106" s="129">
        <v>1031906</v>
      </c>
      <c r="I106" s="129">
        <v>317904</v>
      </c>
      <c r="J106" s="129">
        <v>1161405</v>
      </c>
      <c r="K106" s="129">
        <v>338590</v>
      </c>
      <c r="L106" s="129">
        <v>1499995</v>
      </c>
      <c r="M106" s="137">
        <v>1</v>
      </c>
    </row>
    <row r="107" spans="1:13">
      <c r="B107" s="159">
        <v>2407</v>
      </c>
      <c r="C107" s="170" t="s">
        <v>105</v>
      </c>
      <c r="D107" s="31">
        <v>3800</v>
      </c>
      <c r="E107" s="31">
        <v>43739</v>
      </c>
      <c r="F107" s="31">
        <v>4000</v>
      </c>
      <c r="G107" s="31">
        <v>43500</v>
      </c>
      <c r="H107" s="31">
        <v>4000</v>
      </c>
      <c r="I107" s="31">
        <v>43500</v>
      </c>
      <c r="J107" s="31">
        <v>4000</v>
      </c>
      <c r="K107" s="31">
        <v>42550</v>
      </c>
      <c r="L107" s="31">
        <v>46550</v>
      </c>
      <c r="M107" s="137">
        <v>1</v>
      </c>
    </row>
    <row r="108" spans="1:13">
      <c r="B108" s="159">
        <v>2408</v>
      </c>
      <c r="C108" s="170" t="s">
        <v>250</v>
      </c>
      <c r="D108" s="31">
        <v>31375</v>
      </c>
      <c r="E108" s="31">
        <v>140678</v>
      </c>
      <c r="F108" s="129">
        <v>93572</v>
      </c>
      <c r="G108" s="129">
        <v>178861</v>
      </c>
      <c r="H108" s="129">
        <v>94100</v>
      </c>
      <c r="I108" s="129">
        <v>178861</v>
      </c>
      <c r="J108" s="129">
        <v>87828</v>
      </c>
      <c r="K108" s="129">
        <v>188041</v>
      </c>
      <c r="L108" s="129">
        <v>275869</v>
      </c>
      <c r="M108" s="137">
        <v>1</v>
      </c>
    </row>
    <row r="109" spans="1:13">
      <c r="B109" s="159">
        <v>2415</v>
      </c>
      <c r="C109" s="170" t="s">
        <v>251</v>
      </c>
      <c r="D109" s="72">
        <v>0</v>
      </c>
      <c r="E109" s="72">
        <v>0</v>
      </c>
      <c r="F109" s="72">
        <v>0</v>
      </c>
      <c r="G109" s="72">
        <v>0</v>
      </c>
      <c r="H109" s="72">
        <v>0</v>
      </c>
      <c r="I109" s="72">
        <v>0</v>
      </c>
      <c r="J109" s="72">
        <v>0</v>
      </c>
      <c r="K109" s="72">
        <v>0</v>
      </c>
      <c r="L109" s="72">
        <v>0</v>
      </c>
      <c r="M109" s="137">
        <v>1</v>
      </c>
    </row>
    <row r="110" spans="1:13">
      <c r="B110" s="159">
        <v>2425</v>
      </c>
      <c r="C110" s="170" t="s">
        <v>64</v>
      </c>
      <c r="D110" s="31">
        <v>31603</v>
      </c>
      <c r="E110" s="31">
        <v>79102</v>
      </c>
      <c r="F110" s="129">
        <v>22531</v>
      </c>
      <c r="G110" s="129">
        <v>90277</v>
      </c>
      <c r="H110" s="129">
        <v>22531</v>
      </c>
      <c r="I110" s="129">
        <v>90277</v>
      </c>
      <c r="J110" s="129">
        <v>13200</v>
      </c>
      <c r="K110" s="129">
        <v>97020</v>
      </c>
      <c r="L110" s="129">
        <v>110220</v>
      </c>
      <c r="M110" s="137">
        <v>1</v>
      </c>
    </row>
    <row r="111" spans="1:13">
      <c r="B111" s="159">
        <v>2435</v>
      </c>
      <c r="C111" s="170" t="s">
        <v>252</v>
      </c>
      <c r="D111" s="31">
        <v>397150</v>
      </c>
      <c r="E111" s="72">
        <v>0</v>
      </c>
      <c r="F111" s="31">
        <v>386801</v>
      </c>
      <c r="G111" s="72">
        <v>0</v>
      </c>
      <c r="H111" s="31">
        <v>386801</v>
      </c>
      <c r="I111" s="72">
        <v>0</v>
      </c>
      <c r="J111" s="31">
        <v>231800</v>
      </c>
      <c r="K111" s="72">
        <v>0</v>
      </c>
      <c r="L111" s="31">
        <v>231800</v>
      </c>
      <c r="M111" s="137">
        <v>1</v>
      </c>
    </row>
    <row r="112" spans="1:13">
      <c r="A112" s="158" t="s">
        <v>14</v>
      </c>
      <c r="B112" s="159" t="s">
        <v>9</v>
      </c>
      <c r="C112" s="165" t="s">
        <v>247</v>
      </c>
      <c r="D112" s="104">
        <f t="shared" ref="D112:I112" si="15">SUM(D101:D111)</f>
        <v>1059199</v>
      </c>
      <c r="E112" s="104">
        <f t="shared" si="15"/>
        <v>1071852</v>
      </c>
      <c r="F112" s="171">
        <f t="shared" si="15"/>
        <v>1939584</v>
      </c>
      <c r="G112" s="171">
        <f t="shared" si="15"/>
        <v>1198219</v>
      </c>
      <c r="H112" s="171">
        <f t="shared" si="15"/>
        <v>1976695</v>
      </c>
      <c r="I112" s="171">
        <f t="shared" si="15"/>
        <v>1248919</v>
      </c>
      <c r="J112" s="171">
        <f>SUM(J101:J111)</f>
        <v>2844628</v>
      </c>
      <c r="K112" s="171">
        <f>SUM(K101:K111)</f>
        <v>1366842</v>
      </c>
      <c r="L112" s="171">
        <f>SUM(J112:K112)</f>
        <v>4211470</v>
      </c>
      <c r="M112" s="137">
        <v>1</v>
      </c>
    </row>
    <row r="113" spans="1:13">
      <c r="C113" s="165"/>
      <c r="D113" s="120"/>
      <c r="E113" s="120"/>
      <c r="F113" s="128"/>
      <c r="G113" s="128"/>
      <c r="H113" s="128"/>
      <c r="I113" s="128"/>
      <c r="J113" s="128"/>
      <c r="K113" s="128"/>
      <c r="L113" s="128"/>
      <c r="M113" s="137">
        <v>1</v>
      </c>
    </row>
    <row r="114" spans="1:13">
      <c r="B114" s="159" t="s">
        <v>15</v>
      </c>
      <c r="C114" s="165" t="s">
        <v>253</v>
      </c>
      <c r="D114" s="31"/>
      <c r="E114" s="31"/>
      <c r="F114" s="129"/>
      <c r="G114" s="129"/>
      <c r="H114" s="129"/>
      <c r="I114" s="129"/>
      <c r="J114" s="129"/>
      <c r="K114" s="129"/>
      <c r="L114" s="129"/>
      <c r="M114" s="137">
        <v>1</v>
      </c>
    </row>
    <row r="115" spans="1:13">
      <c r="B115" s="159">
        <v>2501</v>
      </c>
      <c r="C115" s="170" t="s">
        <v>254</v>
      </c>
      <c r="D115" s="31">
        <v>221464</v>
      </c>
      <c r="E115" s="72">
        <v>0</v>
      </c>
      <c r="F115" s="129">
        <v>211900</v>
      </c>
      <c r="G115" s="72">
        <v>0</v>
      </c>
      <c r="H115" s="129">
        <v>211900</v>
      </c>
      <c r="I115" s="72">
        <v>0</v>
      </c>
      <c r="J115" s="129">
        <v>242040</v>
      </c>
      <c r="K115" s="72">
        <v>0</v>
      </c>
      <c r="L115" s="129">
        <v>242040</v>
      </c>
      <c r="M115" s="137">
        <v>1</v>
      </c>
    </row>
    <row r="116" spans="1:13">
      <c r="B116" s="159">
        <v>2505</v>
      </c>
      <c r="C116" s="170" t="s">
        <v>255</v>
      </c>
      <c r="D116" s="31">
        <v>40000</v>
      </c>
      <c r="E116" s="72">
        <v>0</v>
      </c>
      <c r="F116" s="129">
        <v>61500</v>
      </c>
      <c r="G116" s="72">
        <v>0</v>
      </c>
      <c r="H116" s="129">
        <v>61500</v>
      </c>
      <c r="I116" s="72">
        <v>0</v>
      </c>
      <c r="J116" s="129">
        <v>1419500</v>
      </c>
      <c r="K116" s="72">
        <v>0</v>
      </c>
      <c r="L116" s="129">
        <v>1419500</v>
      </c>
      <c r="M116" s="137">
        <v>1</v>
      </c>
    </row>
    <row r="117" spans="1:13">
      <c r="A117" s="153"/>
      <c r="B117" s="176">
        <v>2506</v>
      </c>
      <c r="C117" s="132" t="s">
        <v>256</v>
      </c>
      <c r="D117" s="120">
        <v>40002</v>
      </c>
      <c r="E117" s="55">
        <v>0</v>
      </c>
      <c r="F117" s="120">
        <v>20000</v>
      </c>
      <c r="G117" s="55">
        <v>0</v>
      </c>
      <c r="H117" s="120">
        <v>20000</v>
      </c>
      <c r="I117" s="55">
        <v>0</v>
      </c>
      <c r="J117" s="120">
        <v>61812</v>
      </c>
      <c r="K117" s="55">
        <v>0</v>
      </c>
      <c r="L117" s="120">
        <v>61812</v>
      </c>
      <c r="M117" s="137">
        <v>1</v>
      </c>
    </row>
    <row r="118" spans="1:13">
      <c r="A118" s="153"/>
      <c r="B118" s="176">
        <v>2515</v>
      </c>
      <c r="C118" s="132" t="s">
        <v>257</v>
      </c>
      <c r="D118" s="120">
        <v>774674</v>
      </c>
      <c r="E118" s="120">
        <v>16789</v>
      </c>
      <c r="F118" s="128">
        <v>593506</v>
      </c>
      <c r="G118" s="128">
        <v>21521</v>
      </c>
      <c r="H118" s="128">
        <v>591006</v>
      </c>
      <c r="I118" s="128">
        <v>21521</v>
      </c>
      <c r="J118" s="128">
        <v>743451</v>
      </c>
      <c r="K118" s="128">
        <v>28925</v>
      </c>
      <c r="L118" s="128">
        <v>772376</v>
      </c>
      <c r="M118" s="137">
        <v>1</v>
      </c>
    </row>
    <row r="119" spans="1:13">
      <c r="A119" s="179" t="s">
        <v>14</v>
      </c>
      <c r="B119" s="180" t="s">
        <v>15</v>
      </c>
      <c r="C119" s="182" t="s">
        <v>253</v>
      </c>
      <c r="D119" s="104">
        <f t="shared" ref="D119:I119" si="16">SUM(D115:D118)</f>
        <v>1076140</v>
      </c>
      <c r="E119" s="104">
        <f t="shared" si="16"/>
        <v>16789</v>
      </c>
      <c r="F119" s="171">
        <f t="shared" si="16"/>
        <v>886906</v>
      </c>
      <c r="G119" s="171">
        <f t="shared" si="16"/>
        <v>21521</v>
      </c>
      <c r="H119" s="171">
        <f t="shared" si="16"/>
        <v>884406</v>
      </c>
      <c r="I119" s="171">
        <f t="shared" si="16"/>
        <v>21521</v>
      </c>
      <c r="J119" s="171">
        <f>SUM(J115:J118)</f>
        <v>2466803</v>
      </c>
      <c r="K119" s="171">
        <f>SUM(K115:K118)</f>
        <v>28925</v>
      </c>
      <c r="L119" s="171">
        <f>SUM(J119:K119)</f>
        <v>2495728</v>
      </c>
      <c r="M119" s="137">
        <v>1</v>
      </c>
    </row>
    <row r="120" spans="1:13">
      <c r="C120" s="165"/>
      <c r="D120" s="120"/>
      <c r="E120" s="120"/>
      <c r="F120" s="128"/>
      <c r="G120" s="128"/>
      <c r="H120" s="128"/>
      <c r="I120" s="128"/>
      <c r="J120" s="128"/>
      <c r="K120" s="128"/>
      <c r="L120" s="128"/>
      <c r="M120" s="137">
        <v>1</v>
      </c>
    </row>
    <row r="121" spans="1:13">
      <c r="B121" s="159" t="s">
        <v>20</v>
      </c>
      <c r="C121" s="165" t="s">
        <v>258</v>
      </c>
      <c r="D121" s="120"/>
      <c r="E121" s="120"/>
      <c r="F121" s="128"/>
      <c r="G121" s="128"/>
      <c r="H121" s="128"/>
      <c r="I121" s="128"/>
      <c r="J121" s="128"/>
      <c r="K121" s="128"/>
      <c r="L121" s="128"/>
      <c r="M121" s="137">
        <v>1</v>
      </c>
    </row>
    <row r="122" spans="1:13">
      <c r="B122" s="159">
        <v>2575</v>
      </c>
      <c r="C122" s="165" t="s">
        <v>259</v>
      </c>
      <c r="D122" s="126">
        <v>10936</v>
      </c>
      <c r="E122" s="174">
        <v>0</v>
      </c>
      <c r="F122" s="175">
        <v>10000</v>
      </c>
      <c r="G122" s="174">
        <v>0</v>
      </c>
      <c r="H122" s="175">
        <v>10000</v>
      </c>
      <c r="I122" s="174">
        <v>0</v>
      </c>
      <c r="J122" s="175">
        <v>20000</v>
      </c>
      <c r="K122" s="174">
        <v>0</v>
      </c>
      <c r="L122" s="175">
        <v>20000</v>
      </c>
      <c r="M122" s="137">
        <v>1</v>
      </c>
    </row>
    <row r="123" spans="1:13">
      <c r="A123" s="158" t="s">
        <v>14</v>
      </c>
      <c r="B123" s="159" t="s">
        <v>20</v>
      </c>
      <c r="C123" s="165" t="s">
        <v>258</v>
      </c>
      <c r="D123" s="104">
        <f t="shared" ref="D123:L123" si="17">D122</f>
        <v>10936</v>
      </c>
      <c r="E123" s="130">
        <f t="shared" si="17"/>
        <v>0</v>
      </c>
      <c r="F123" s="171">
        <f t="shared" si="17"/>
        <v>10000</v>
      </c>
      <c r="G123" s="130">
        <f t="shared" si="17"/>
        <v>0</v>
      </c>
      <c r="H123" s="171">
        <f t="shared" si="17"/>
        <v>10000</v>
      </c>
      <c r="I123" s="130">
        <f t="shared" si="17"/>
        <v>0</v>
      </c>
      <c r="J123" s="171">
        <f t="shared" si="17"/>
        <v>20000</v>
      </c>
      <c r="K123" s="130">
        <f t="shared" si="17"/>
        <v>0</v>
      </c>
      <c r="L123" s="171">
        <f t="shared" si="17"/>
        <v>20000</v>
      </c>
      <c r="M123" s="137">
        <v>1</v>
      </c>
    </row>
    <row r="124" spans="1:13">
      <c r="C124" s="165"/>
      <c r="D124" s="120"/>
      <c r="E124" s="120"/>
      <c r="F124" s="128"/>
      <c r="G124" s="128"/>
      <c r="H124" s="128"/>
      <c r="I124" s="128"/>
      <c r="J124" s="128"/>
      <c r="K124" s="128"/>
      <c r="L124" s="128"/>
      <c r="M124" s="137">
        <v>1</v>
      </c>
    </row>
    <row r="125" spans="1:13">
      <c r="B125" s="159" t="s">
        <v>213</v>
      </c>
      <c r="C125" s="165" t="s">
        <v>260</v>
      </c>
      <c r="D125" s="31"/>
      <c r="E125" s="31"/>
      <c r="F125" s="129"/>
      <c r="G125" s="129"/>
      <c r="H125" s="129"/>
      <c r="I125" s="129"/>
      <c r="J125" s="129"/>
      <c r="K125" s="129"/>
      <c r="L125" s="129"/>
      <c r="M125" s="137">
        <v>1</v>
      </c>
    </row>
    <row r="126" spans="1:13">
      <c r="A126" s="153"/>
      <c r="B126" s="176">
        <v>2702</v>
      </c>
      <c r="C126" s="132" t="s">
        <v>66</v>
      </c>
      <c r="D126" s="120">
        <v>467449</v>
      </c>
      <c r="E126" s="120">
        <v>23236</v>
      </c>
      <c r="F126" s="128">
        <v>1396846</v>
      </c>
      <c r="G126" s="128">
        <v>32605</v>
      </c>
      <c r="H126" s="128">
        <v>1397491</v>
      </c>
      <c r="I126" s="128">
        <v>32605</v>
      </c>
      <c r="J126" s="128">
        <v>1429291</v>
      </c>
      <c r="K126" s="128">
        <v>35340</v>
      </c>
      <c r="L126" s="128">
        <v>1464631</v>
      </c>
      <c r="M126" s="137">
        <v>1</v>
      </c>
    </row>
    <row r="127" spans="1:13">
      <c r="A127" s="153"/>
      <c r="B127" s="176">
        <v>2705</v>
      </c>
      <c r="C127" s="132" t="s">
        <v>261</v>
      </c>
      <c r="D127" s="55">
        <v>0</v>
      </c>
      <c r="E127" s="55">
        <v>0</v>
      </c>
      <c r="F127" s="120">
        <v>20000</v>
      </c>
      <c r="G127" s="55">
        <v>0</v>
      </c>
      <c r="H127" s="120">
        <v>20000</v>
      </c>
      <c r="I127" s="55">
        <v>0</v>
      </c>
      <c r="J127" s="55">
        <v>0</v>
      </c>
      <c r="K127" s="55">
        <v>0</v>
      </c>
      <c r="L127" s="55">
        <v>0</v>
      </c>
      <c r="M127" s="137">
        <v>1</v>
      </c>
    </row>
    <row r="128" spans="1:13">
      <c r="A128" s="153"/>
      <c r="B128" s="176">
        <v>2711</v>
      </c>
      <c r="C128" s="132" t="s">
        <v>262</v>
      </c>
      <c r="D128" s="120">
        <v>60128</v>
      </c>
      <c r="E128" s="120">
        <v>995</v>
      </c>
      <c r="F128" s="120">
        <v>20000</v>
      </c>
      <c r="G128" s="120">
        <v>1000</v>
      </c>
      <c r="H128" s="128">
        <v>20000</v>
      </c>
      <c r="I128" s="120">
        <v>1000</v>
      </c>
      <c r="J128" s="128">
        <v>20000</v>
      </c>
      <c r="K128" s="120">
        <v>1000</v>
      </c>
      <c r="L128" s="128">
        <v>21000</v>
      </c>
      <c r="M128" s="137">
        <v>1</v>
      </c>
    </row>
    <row r="129" spans="1:13">
      <c r="A129" s="153" t="s">
        <v>14</v>
      </c>
      <c r="B129" s="176" t="s">
        <v>213</v>
      </c>
      <c r="C129" s="177" t="s">
        <v>260</v>
      </c>
      <c r="D129" s="104">
        <f t="shared" ref="D129:I129" si="18">SUM(D126:D128)</f>
        <v>527577</v>
      </c>
      <c r="E129" s="104">
        <f t="shared" si="18"/>
        <v>24231</v>
      </c>
      <c r="F129" s="171">
        <f t="shared" si="18"/>
        <v>1436846</v>
      </c>
      <c r="G129" s="171">
        <f t="shared" si="18"/>
        <v>33605</v>
      </c>
      <c r="H129" s="171">
        <f t="shared" si="18"/>
        <v>1437491</v>
      </c>
      <c r="I129" s="171">
        <f t="shared" si="18"/>
        <v>33605</v>
      </c>
      <c r="J129" s="171">
        <f>SUM(J126:J128)</f>
        <v>1449291</v>
      </c>
      <c r="K129" s="171">
        <f>SUM(K126:K128)</f>
        <v>36340</v>
      </c>
      <c r="L129" s="171">
        <f>SUM(J129:K129)</f>
        <v>1485631</v>
      </c>
      <c r="M129" s="137">
        <v>1</v>
      </c>
    </row>
    <row r="130" spans="1:13">
      <c r="A130" s="153"/>
      <c r="B130" s="154"/>
      <c r="C130" s="177"/>
      <c r="D130" s="120"/>
      <c r="E130" s="120"/>
      <c r="F130" s="128"/>
      <c r="G130" s="128"/>
      <c r="H130" s="128"/>
      <c r="I130" s="128"/>
      <c r="J130" s="128"/>
      <c r="K130" s="128"/>
      <c r="L130" s="128"/>
      <c r="M130" s="137">
        <v>1</v>
      </c>
    </row>
    <row r="131" spans="1:13">
      <c r="B131" s="159" t="s">
        <v>218</v>
      </c>
      <c r="C131" s="165" t="s">
        <v>263</v>
      </c>
      <c r="D131" s="31"/>
      <c r="E131" s="31"/>
      <c r="F131" s="129"/>
      <c r="G131" s="129"/>
      <c r="H131" s="129"/>
      <c r="I131" s="129"/>
      <c r="J131" s="129"/>
      <c r="K131" s="129"/>
      <c r="L131" s="129"/>
      <c r="M131" s="137">
        <v>1</v>
      </c>
    </row>
    <row r="132" spans="1:13">
      <c r="B132" s="159">
        <v>2801</v>
      </c>
      <c r="C132" s="170" t="s">
        <v>67</v>
      </c>
      <c r="D132" s="31">
        <v>343618</v>
      </c>
      <c r="E132" s="31">
        <v>719379</v>
      </c>
      <c r="F132" s="129">
        <v>301999</v>
      </c>
      <c r="G132" s="129">
        <v>807755</v>
      </c>
      <c r="H132" s="129">
        <v>301999</v>
      </c>
      <c r="I132" s="129">
        <v>807755</v>
      </c>
      <c r="J132" s="129">
        <v>396100</v>
      </c>
      <c r="K132" s="129">
        <v>935453</v>
      </c>
      <c r="L132" s="129">
        <v>1331553</v>
      </c>
      <c r="M132" s="137">
        <v>1</v>
      </c>
    </row>
    <row r="133" spans="1:13">
      <c r="B133" s="159">
        <v>2810</v>
      </c>
      <c r="C133" s="170" t="s">
        <v>264</v>
      </c>
      <c r="D133" s="31">
        <v>10000</v>
      </c>
      <c r="E133" s="72">
        <v>0</v>
      </c>
      <c r="F133" s="129">
        <v>10800</v>
      </c>
      <c r="G133" s="72">
        <v>0</v>
      </c>
      <c r="H133" s="129">
        <v>10800</v>
      </c>
      <c r="I133" s="72">
        <v>0</v>
      </c>
      <c r="J133" s="129">
        <v>15000</v>
      </c>
      <c r="K133" s="72">
        <v>0</v>
      </c>
      <c r="L133" s="129">
        <v>15000</v>
      </c>
      <c r="M133" s="137">
        <v>1</v>
      </c>
    </row>
    <row r="134" spans="1:13">
      <c r="A134" s="158" t="s">
        <v>14</v>
      </c>
      <c r="B134" s="159" t="s">
        <v>218</v>
      </c>
      <c r="C134" s="165" t="s">
        <v>263</v>
      </c>
      <c r="D134" s="104">
        <f t="shared" ref="D134:K134" si="19">SUM(D132:D133)</f>
        <v>353618</v>
      </c>
      <c r="E134" s="104">
        <f t="shared" si="19"/>
        <v>719379</v>
      </c>
      <c r="F134" s="171">
        <f t="shared" si="19"/>
        <v>312799</v>
      </c>
      <c r="G134" s="171">
        <f t="shared" si="19"/>
        <v>807755</v>
      </c>
      <c r="H134" s="171">
        <f t="shared" si="19"/>
        <v>312799</v>
      </c>
      <c r="I134" s="171">
        <f t="shared" si="19"/>
        <v>807755</v>
      </c>
      <c r="J134" s="171">
        <f t="shared" si="19"/>
        <v>411100</v>
      </c>
      <c r="K134" s="171">
        <f t="shared" si="19"/>
        <v>935453</v>
      </c>
      <c r="L134" s="171">
        <f>SUM(J134:K134)</f>
        <v>1346553</v>
      </c>
      <c r="M134" s="137">
        <v>1</v>
      </c>
    </row>
    <row r="135" spans="1:13">
      <c r="B135" s="159"/>
      <c r="C135" s="165"/>
      <c r="D135" s="120"/>
      <c r="E135" s="120"/>
      <c r="F135" s="128"/>
      <c r="G135" s="128"/>
      <c r="H135" s="128"/>
      <c r="I135" s="128"/>
      <c r="J135" s="128"/>
      <c r="K135" s="128"/>
      <c r="L135" s="128"/>
      <c r="M135" s="137">
        <v>1</v>
      </c>
    </row>
    <row r="136" spans="1:13">
      <c r="B136" s="159" t="s">
        <v>236</v>
      </c>
      <c r="C136" s="165" t="s">
        <v>265</v>
      </c>
      <c r="D136" s="31"/>
      <c r="E136" s="31"/>
      <c r="F136" s="129"/>
      <c r="G136" s="129"/>
      <c r="H136" s="129"/>
      <c r="I136" s="129"/>
      <c r="J136" s="129"/>
      <c r="K136" s="129"/>
      <c r="L136" s="129"/>
      <c r="M136" s="137">
        <v>1</v>
      </c>
    </row>
    <row r="137" spans="1:13">
      <c r="B137" s="159">
        <v>2851</v>
      </c>
      <c r="C137" s="170" t="s">
        <v>68</v>
      </c>
      <c r="D137" s="31">
        <v>84426</v>
      </c>
      <c r="E137" s="31">
        <v>74655</v>
      </c>
      <c r="F137" s="129">
        <v>97464</v>
      </c>
      <c r="G137" s="129">
        <v>74400</v>
      </c>
      <c r="H137" s="129">
        <v>107478</v>
      </c>
      <c r="I137" s="129">
        <v>74400</v>
      </c>
      <c r="J137" s="129">
        <v>221523</v>
      </c>
      <c r="K137" s="129">
        <v>85212</v>
      </c>
      <c r="L137" s="129">
        <v>306735</v>
      </c>
      <c r="M137" s="137">
        <v>1</v>
      </c>
    </row>
    <row r="138" spans="1:13">
      <c r="B138" s="159">
        <v>2852</v>
      </c>
      <c r="C138" s="170" t="s">
        <v>69</v>
      </c>
      <c r="D138" s="31">
        <v>32107</v>
      </c>
      <c r="E138" s="31">
        <v>30150</v>
      </c>
      <c r="F138" s="31">
        <v>66864</v>
      </c>
      <c r="G138" s="31">
        <v>4000</v>
      </c>
      <c r="H138" s="31">
        <v>66864</v>
      </c>
      <c r="I138" s="31">
        <v>4000</v>
      </c>
      <c r="J138" s="31">
        <v>298800</v>
      </c>
      <c r="K138" s="31">
        <v>4000</v>
      </c>
      <c r="L138" s="31">
        <v>302800</v>
      </c>
      <c r="M138" s="137">
        <v>1</v>
      </c>
    </row>
    <row r="139" spans="1:13">
      <c r="B139" s="159">
        <v>2853</v>
      </c>
      <c r="C139" s="170" t="s">
        <v>266</v>
      </c>
      <c r="D139" s="31">
        <v>11126</v>
      </c>
      <c r="E139" s="31">
        <v>20352</v>
      </c>
      <c r="F139" s="129">
        <v>15960</v>
      </c>
      <c r="G139" s="129">
        <v>22772</v>
      </c>
      <c r="H139" s="129">
        <v>15960</v>
      </c>
      <c r="I139" s="129">
        <v>22772</v>
      </c>
      <c r="J139" s="129">
        <v>17160</v>
      </c>
      <c r="K139" s="129">
        <v>25107</v>
      </c>
      <c r="L139" s="129">
        <v>42267</v>
      </c>
      <c r="M139" s="137">
        <v>1</v>
      </c>
    </row>
    <row r="140" spans="1:13">
      <c r="A140" s="158" t="s">
        <v>14</v>
      </c>
      <c r="B140" s="159" t="s">
        <v>236</v>
      </c>
      <c r="C140" s="165" t="s">
        <v>265</v>
      </c>
      <c r="D140" s="104">
        <f t="shared" ref="D140:I140" si="20">SUM(D137:D139)</f>
        <v>127659</v>
      </c>
      <c r="E140" s="104">
        <f t="shared" si="20"/>
        <v>125157</v>
      </c>
      <c r="F140" s="171">
        <f t="shared" si="20"/>
        <v>180288</v>
      </c>
      <c r="G140" s="171">
        <f t="shared" si="20"/>
        <v>101172</v>
      </c>
      <c r="H140" s="171">
        <f t="shared" si="20"/>
        <v>190302</v>
      </c>
      <c r="I140" s="171">
        <f t="shared" si="20"/>
        <v>101172</v>
      </c>
      <c r="J140" s="171">
        <f>SUM(J137:J139)</f>
        <v>537483</v>
      </c>
      <c r="K140" s="171">
        <f>SUM(K137:K139)</f>
        <v>114319</v>
      </c>
      <c r="L140" s="171">
        <f>SUM(J140:K140)</f>
        <v>651802</v>
      </c>
      <c r="M140" s="137">
        <v>1</v>
      </c>
    </row>
    <row r="141" spans="1:13">
      <c r="C141" s="165"/>
      <c r="D141" s="120"/>
      <c r="E141" s="120"/>
      <c r="F141" s="128"/>
      <c r="G141" s="128"/>
      <c r="H141" s="128"/>
      <c r="I141" s="128"/>
      <c r="J141" s="128"/>
      <c r="K141" s="128"/>
      <c r="L141" s="128"/>
      <c r="M141" s="137">
        <v>1</v>
      </c>
    </row>
    <row r="142" spans="1:13">
      <c r="B142" s="159" t="s">
        <v>239</v>
      </c>
      <c r="C142" s="165" t="s">
        <v>267</v>
      </c>
      <c r="D142" s="31"/>
      <c r="E142" s="31"/>
      <c r="F142" s="129"/>
      <c r="G142" s="129"/>
      <c r="H142" s="129"/>
      <c r="I142" s="129"/>
      <c r="J142" s="129"/>
      <c r="K142" s="129"/>
      <c r="L142" s="129"/>
      <c r="M142" s="137">
        <v>1</v>
      </c>
    </row>
    <row r="143" spans="1:13">
      <c r="B143" s="159">
        <v>3054</v>
      </c>
      <c r="C143" s="170" t="s">
        <v>71</v>
      </c>
      <c r="D143" s="31">
        <v>198174</v>
      </c>
      <c r="E143" s="31">
        <v>515747</v>
      </c>
      <c r="F143" s="129">
        <v>220400</v>
      </c>
      <c r="G143" s="129">
        <v>619329</v>
      </c>
      <c r="H143" s="129">
        <v>224200</v>
      </c>
      <c r="I143" s="129">
        <v>619329</v>
      </c>
      <c r="J143" s="129">
        <v>256683</v>
      </c>
      <c r="K143" s="129">
        <v>735352</v>
      </c>
      <c r="L143" s="129">
        <v>992035</v>
      </c>
      <c r="M143" s="137">
        <v>1</v>
      </c>
    </row>
    <row r="144" spans="1:13">
      <c r="B144" s="159">
        <v>3055</v>
      </c>
      <c r="C144" s="170" t="s">
        <v>73</v>
      </c>
      <c r="D144" s="31">
        <v>19279</v>
      </c>
      <c r="E144" s="31">
        <v>339118</v>
      </c>
      <c r="F144" s="129">
        <v>43300</v>
      </c>
      <c r="G144" s="129">
        <v>353363</v>
      </c>
      <c r="H144" s="129">
        <v>43300</v>
      </c>
      <c r="I144" s="129">
        <v>353363</v>
      </c>
      <c r="J144" s="129">
        <v>84200</v>
      </c>
      <c r="K144" s="129">
        <v>413748</v>
      </c>
      <c r="L144" s="129">
        <v>497948</v>
      </c>
      <c r="M144" s="137">
        <v>1</v>
      </c>
    </row>
    <row r="145" spans="1:13">
      <c r="A145" s="158" t="s">
        <v>14</v>
      </c>
      <c r="B145" s="159" t="s">
        <v>239</v>
      </c>
      <c r="C145" s="165" t="s">
        <v>267</v>
      </c>
      <c r="D145" s="104">
        <f t="shared" ref="D145:I145" si="21">SUM(D143:D144)</f>
        <v>217453</v>
      </c>
      <c r="E145" s="104">
        <f t="shared" si="21"/>
        <v>854865</v>
      </c>
      <c r="F145" s="171">
        <f t="shared" si="21"/>
        <v>263700</v>
      </c>
      <c r="G145" s="171">
        <f t="shared" si="21"/>
        <v>972692</v>
      </c>
      <c r="H145" s="171">
        <f t="shared" si="21"/>
        <v>267500</v>
      </c>
      <c r="I145" s="171">
        <f t="shared" si="21"/>
        <v>972692</v>
      </c>
      <c r="J145" s="171">
        <f>SUM(J143:J144)</f>
        <v>340883</v>
      </c>
      <c r="K145" s="171">
        <f>SUM(K143:K144)</f>
        <v>1149100</v>
      </c>
      <c r="L145" s="171">
        <f>SUM(J145:K145)</f>
        <v>1489983</v>
      </c>
      <c r="M145" s="137">
        <v>1</v>
      </c>
    </row>
    <row r="146" spans="1:13">
      <c r="C146" s="165"/>
      <c r="D146" s="120"/>
      <c r="E146" s="120"/>
      <c r="F146" s="128"/>
      <c r="G146" s="128"/>
      <c r="H146" s="128"/>
      <c r="I146" s="128"/>
      <c r="J146" s="128"/>
      <c r="K146" s="128"/>
      <c r="L146" s="128"/>
      <c r="M146" s="137">
        <v>1</v>
      </c>
    </row>
    <row r="147" spans="1:13">
      <c r="B147" s="159" t="s">
        <v>202</v>
      </c>
      <c r="C147" s="165" t="s">
        <v>268</v>
      </c>
      <c r="D147" s="31"/>
      <c r="E147" s="31"/>
      <c r="F147" s="129"/>
      <c r="G147" s="129"/>
      <c r="H147" s="129"/>
      <c r="I147" s="129"/>
      <c r="J147" s="129"/>
      <c r="K147" s="129"/>
      <c r="L147" s="129"/>
      <c r="M147" s="137">
        <v>1</v>
      </c>
    </row>
    <row r="148" spans="1:13">
      <c r="A148" s="153"/>
      <c r="B148" s="176">
        <v>3425</v>
      </c>
      <c r="C148" s="132" t="s">
        <v>269</v>
      </c>
      <c r="D148" s="120">
        <v>15320</v>
      </c>
      <c r="E148" s="55">
        <v>0</v>
      </c>
      <c r="F148" s="128">
        <v>17400</v>
      </c>
      <c r="G148" s="55">
        <v>0</v>
      </c>
      <c r="H148" s="128">
        <v>17400</v>
      </c>
      <c r="I148" s="55">
        <v>0</v>
      </c>
      <c r="J148" s="128">
        <v>69700</v>
      </c>
      <c r="K148" s="55">
        <v>0</v>
      </c>
      <c r="L148" s="128">
        <v>69700</v>
      </c>
      <c r="M148" s="137">
        <v>1</v>
      </c>
    </row>
    <row r="149" spans="1:13">
      <c r="A149" s="153"/>
      <c r="B149" s="176">
        <v>3435</v>
      </c>
      <c r="C149" s="132" t="s">
        <v>270</v>
      </c>
      <c r="D149" s="120">
        <v>722</v>
      </c>
      <c r="E149" s="120">
        <v>120</v>
      </c>
      <c r="F149" s="120">
        <v>9395</v>
      </c>
      <c r="G149" s="55">
        <v>0</v>
      </c>
      <c r="H149" s="120">
        <v>9395</v>
      </c>
      <c r="I149" s="55">
        <v>0</v>
      </c>
      <c r="J149" s="120">
        <v>15600</v>
      </c>
      <c r="K149" s="55">
        <v>0</v>
      </c>
      <c r="L149" s="120">
        <v>15600</v>
      </c>
      <c r="M149" s="137">
        <v>1</v>
      </c>
    </row>
    <row r="150" spans="1:13">
      <c r="A150" s="179" t="s">
        <v>14</v>
      </c>
      <c r="B150" s="180" t="s">
        <v>202</v>
      </c>
      <c r="C150" s="182" t="s">
        <v>268</v>
      </c>
      <c r="D150" s="104">
        <f>SUM(D148:D149)</f>
        <v>16042</v>
      </c>
      <c r="E150" s="104">
        <f>SUM(E148:E149)</f>
        <v>120</v>
      </c>
      <c r="F150" s="171">
        <f>SUM(F148:F149)</f>
        <v>26795</v>
      </c>
      <c r="G150" s="130">
        <f t="shared" ref="G150:L150" si="22">SUM(G148:G149)</f>
        <v>0</v>
      </c>
      <c r="H150" s="171">
        <f t="shared" si="22"/>
        <v>26795</v>
      </c>
      <c r="I150" s="130">
        <f t="shared" si="22"/>
        <v>0</v>
      </c>
      <c r="J150" s="171">
        <f t="shared" si="22"/>
        <v>85300</v>
      </c>
      <c r="K150" s="130">
        <f t="shared" si="22"/>
        <v>0</v>
      </c>
      <c r="L150" s="171">
        <f t="shared" si="22"/>
        <v>85300</v>
      </c>
      <c r="M150" s="137">
        <v>1</v>
      </c>
    </row>
    <row r="151" spans="1:13">
      <c r="C151" s="165"/>
      <c r="D151" s="120"/>
      <c r="E151" s="120"/>
      <c r="F151" s="128"/>
      <c r="G151" s="128"/>
      <c r="H151" s="128"/>
      <c r="I151" s="128"/>
      <c r="J151" s="128"/>
      <c r="K151" s="128"/>
      <c r="L151" s="128"/>
      <c r="M151" s="137">
        <v>1</v>
      </c>
    </row>
    <row r="152" spans="1:13">
      <c r="B152" s="159" t="s">
        <v>271</v>
      </c>
      <c r="C152" s="165" t="s">
        <v>272</v>
      </c>
      <c r="D152" s="31"/>
      <c r="E152" s="31"/>
      <c r="F152" s="129"/>
      <c r="G152" s="129"/>
      <c r="H152" s="129"/>
      <c r="I152" s="129"/>
      <c r="J152" s="129"/>
      <c r="K152" s="129"/>
      <c r="L152" s="129"/>
      <c r="M152" s="137">
        <v>1</v>
      </c>
    </row>
    <row r="153" spans="1:13">
      <c r="B153" s="159">
        <v>3451</v>
      </c>
      <c r="C153" s="170" t="s">
        <v>273</v>
      </c>
      <c r="D153" s="31">
        <v>52243</v>
      </c>
      <c r="E153" s="31">
        <v>5199</v>
      </c>
      <c r="F153" s="129">
        <v>59561</v>
      </c>
      <c r="G153" s="129">
        <v>5700</v>
      </c>
      <c r="H153" s="129">
        <v>60694</v>
      </c>
      <c r="I153" s="129">
        <v>5700</v>
      </c>
      <c r="J153" s="129">
        <v>763475</v>
      </c>
      <c r="K153" s="129">
        <v>6470</v>
      </c>
      <c r="L153" s="129">
        <v>769945</v>
      </c>
      <c r="M153" s="137">
        <v>1</v>
      </c>
    </row>
    <row r="154" spans="1:13">
      <c r="B154" s="159">
        <v>3452</v>
      </c>
      <c r="C154" s="170" t="s">
        <v>74</v>
      </c>
      <c r="D154" s="31">
        <v>115968</v>
      </c>
      <c r="E154" s="31">
        <v>42586</v>
      </c>
      <c r="F154" s="129">
        <v>68880</v>
      </c>
      <c r="G154" s="129">
        <v>50796</v>
      </c>
      <c r="H154" s="129">
        <v>69580</v>
      </c>
      <c r="I154" s="129">
        <v>50796</v>
      </c>
      <c r="J154" s="129">
        <v>162600</v>
      </c>
      <c r="K154" s="129">
        <v>55619</v>
      </c>
      <c r="L154" s="129">
        <v>218219</v>
      </c>
      <c r="M154" s="137">
        <v>1</v>
      </c>
    </row>
    <row r="155" spans="1:13">
      <c r="B155" s="159">
        <v>3454</v>
      </c>
      <c r="C155" s="170" t="s">
        <v>274</v>
      </c>
      <c r="D155" s="31">
        <v>88877</v>
      </c>
      <c r="E155" s="31">
        <v>28043</v>
      </c>
      <c r="F155" s="129">
        <v>48916</v>
      </c>
      <c r="G155" s="129">
        <v>19780</v>
      </c>
      <c r="H155" s="129">
        <v>57518</v>
      </c>
      <c r="I155" s="129">
        <v>19780</v>
      </c>
      <c r="J155" s="129">
        <v>108867</v>
      </c>
      <c r="K155" s="129">
        <v>35434</v>
      </c>
      <c r="L155" s="129">
        <v>144301</v>
      </c>
      <c r="M155" s="137">
        <v>1</v>
      </c>
    </row>
    <row r="156" spans="1:13">
      <c r="B156" s="159">
        <v>3456</v>
      </c>
      <c r="C156" s="170" t="s">
        <v>275</v>
      </c>
      <c r="D156" s="72">
        <v>0</v>
      </c>
      <c r="E156" s="31">
        <v>4744</v>
      </c>
      <c r="F156" s="72">
        <v>0</v>
      </c>
      <c r="G156" s="129">
        <v>5759</v>
      </c>
      <c r="H156" s="72">
        <v>0</v>
      </c>
      <c r="I156" s="129">
        <v>5759</v>
      </c>
      <c r="J156" s="72">
        <v>0</v>
      </c>
      <c r="K156" s="129">
        <v>6218</v>
      </c>
      <c r="L156" s="129">
        <v>6218</v>
      </c>
      <c r="M156" s="137">
        <v>1</v>
      </c>
    </row>
    <row r="157" spans="1:13">
      <c r="B157" s="159">
        <v>3475</v>
      </c>
      <c r="C157" s="170" t="s">
        <v>276</v>
      </c>
      <c r="D157" s="31">
        <v>13493</v>
      </c>
      <c r="E157" s="31">
        <v>8881</v>
      </c>
      <c r="F157" s="129">
        <v>20518</v>
      </c>
      <c r="G157" s="129">
        <v>9176</v>
      </c>
      <c r="H157" s="129">
        <v>20518</v>
      </c>
      <c r="I157" s="129">
        <v>9176</v>
      </c>
      <c r="J157" s="129">
        <v>30140</v>
      </c>
      <c r="K157" s="129">
        <v>10238</v>
      </c>
      <c r="L157" s="129">
        <v>40378</v>
      </c>
      <c r="M157" s="137">
        <v>1</v>
      </c>
    </row>
    <row r="158" spans="1:13">
      <c r="A158" s="153" t="s">
        <v>14</v>
      </c>
      <c r="B158" s="176" t="s">
        <v>271</v>
      </c>
      <c r="C158" s="177" t="s">
        <v>272</v>
      </c>
      <c r="D158" s="104">
        <f t="shared" ref="D158:L158" si="23">SUM(D153:D157)</f>
        <v>270581</v>
      </c>
      <c r="E158" s="104">
        <f t="shared" si="23"/>
        <v>89453</v>
      </c>
      <c r="F158" s="171">
        <f t="shared" si="23"/>
        <v>197875</v>
      </c>
      <c r="G158" s="171">
        <f t="shared" si="23"/>
        <v>91211</v>
      </c>
      <c r="H158" s="171">
        <f t="shared" si="23"/>
        <v>208310</v>
      </c>
      <c r="I158" s="171">
        <f t="shared" si="23"/>
        <v>91211</v>
      </c>
      <c r="J158" s="171">
        <f t="shared" si="23"/>
        <v>1065082</v>
      </c>
      <c r="K158" s="171">
        <f t="shared" si="23"/>
        <v>113979</v>
      </c>
      <c r="L158" s="171">
        <f t="shared" si="23"/>
        <v>1179061</v>
      </c>
      <c r="M158" s="137">
        <v>1</v>
      </c>
    </row>
    <row r="159" spans="1:13">
      <c r="A159" s="153" t="s">
        <v>14</v>
      </c>
      <c r="B159" s="176" t="s">
        <v>78</v>
      </c>
      <c r="C159" s="177" t="s">
        <v>246</v>
      </c>
      <c r="D159" s="104">
        <f t="shared" ref="D159:L159" si="24">D158+D150+D145+D134+D129+D122+D119+D112+D140</f>
        <v>3659205</v>
      </c>
      <c r="E159" s="104">
        <f t="shared" si="24"/>
        <v>2901846</v>
      </c>
      <c r="F159" s="171">
        <f t="shared" si="24"/>
        <v>5254793</v>
      </c>
      <c r="G159" s="171">
        <f t="shared" si="24"/>
        <v>3226175</v>
      </c>
      <c r="H159" s="171">
        <f t="shared" si="24"/>
        <v>5314298</v>
      </c>
      <c r="I159" s="171">
        <f t="shared" si="24"/>
        <v>3276875</v>
      </c>
      <c r="J159" s="171">
        <f t="shared" si="24"/>
        <v>9220570</v>
      </c>
      <c r="K159" s="171">
        <f t="shared" si="24"/>
        <v>3744958</v>
      </c>
      <c r="L159" s="171">
        <f t="shared" si="24"/>
        <v>12965528</v>
      </c>
      <c r="M159" s="137">
        <v>1</v>
      </c>
    </row>
    <row r="160" spans="1:13">
      <c r="A160" s="153"/>
      <c r="B160" s="176"/>
      <c r="C160" s="177"/>
      <c r="D160" s="120"/>
      <c r="E160" s="120"/>
      <c r="F160" s="128"/>
      <c r="G160" s="128"/>
      <c r="H160" s="128"/>
      <c r="I160" s="128"/>
      <c r="J160" s="128"/>
      <c r="K160" s="128"/>
      <c r="L160" s="128"/>
      <c r="M160" s="137">
        <v>1</v>
      </c>
    </row>
    <row r="161" spans="1:13">
      <c r="A161" s="153"/>
      <c r="B161" s="176" t="s">
        <v>277</v>
      </c>
      <c r="C161" s="177" t="s">
        <v>278</v>
      </c>
      <c r="D161" s="120"/>
      <c r="E161" s="120"/>
      <c r="F161" s="128"/>
      <c r="G161" s="128"/>
      <c r="H161" s="128"/>
      <c r="I161" s="128"/>
      <c r="J161" s="128"/>
      <c r="K161" s="128"/>
      <c r="L161" s="128"/>
      <c r="M161" s="137">
        <v>1</v>
      </c>
    </row>
    <row r="162" spans="1:13" ht="27.95" customHeight="1">
      <c r="A162" s="153"/>
      <c r="B162" s="176">
        <v>3604</v>
      </c>
      <c r="C162" s="132" t="s">
        <v>279</v>
      </c>
      <c r="D162" s="55">
        <v>0</v>
      </c>
      <c r="E162" s="120">
        <v>229426</v>
      </c>
      <c r="F162" s="55">
        <v>0</v>
      </c>
      <c r="G162" s="120">
        <v>551084</v>
      </c>
      <c r="H162" s="55">
        <v>0</v>
      </c>
      <c r="I162" s="120">
        <v>551084</v>
      </c>
      <c r="J162" s="55">
        <v>0</v>
      </c>
      <c r="K162" s="128">
        <v>647304</v>
      </c>
      <c r="L162" s="128">
        <v>647304</v>
      </c>
      <c r="M162" s="137">
        <v>1</v>
      </c>
    </row>
    <row r="163" spans="1:13" ht="26.25" thickBot="1">
      <c r="A163" s="138" t="s">
        <v>14</v>
      </c>
      <c r="B163" s="139"/>
      <c r="C163" s="183" t="s">
        <v>280</v>
      </c>
      <c r="D163" s="184">
        <f>+D159+D97+D53+D162</f>
        <v>8134542</v>
      </c>
      <c r="E163" s="184">
        <f t="shared" ref="E163:L163" si="25">+E159+E97+E53+E162</f>
        <v>21988955</v>
      </c>
      <c r="F163" s="185">
        <f t="shared" si="25"/>
        <v>12250877</v>
      </c>
      <c r="G163" s="185">
        <f t="shared" si="25"/>
        <v>27582223</v>
      </c>
      <c r="H163" s="185">
        <f t="shared" si="25"/>
        <v>12569621</v>
      </c>
      <c r="I163" s="185">
        <f t="shared" si="25"/>
        <v>27746685</v>
      </c>
      <c r="J163" s="185">
        <f t="shared" si="25"/>
        <v>18258301</v>
      </c>
      <c r="K163" s="185">
        <f t="shared" si="25"/>
        <v>30131323</v>
      </c>
      <c r="L163" s="185">
        <f t="shared" si="25"/>
        <v>48389624</v>
      </c>
      <c r="M163" s="137">
        <v>1</v>
      </c>
    </row>
    <row r="164" spans="1:13" ht="15.75" hidden="1" thickTop="1">
      <c r="A164" s="153"/>
      <c r="B164" s="154"/>
      <c r="C164" s="177"/>
      <c r="D164" s="120"/>
      <c r="E164" s="120"/>
      <c r="F164" s="128"/>
      <c r="G164" s="128"/>
      <c r="H164" s="128"/>
      <c r="I164" s="128"/>
      <c r="J164" s="128"/>
      <c r="K164" s="128"/>
      <c r="L164" s="128"/>
      <c r="M164" s="137">
        <v>1</v>
      </c>
    </row>
    <row r="165" spans="1:13" ht="16.5" hidden="1" thickTop="1" thickBot="1">
      <c r="A165" s="153"/>
      <c r="B165" s="154"/>
      <c r="C165" s="177"/>
      <c r="D165" s="120"/>
      <c r="E165" s="55"/>
      <c r="F165" s="128"/>
      <c r="G165" s="128"/>
      <c r="H165" s="185"/>
      <c r="I165" s="185"/>
      <c r="J165" s="185"/>
      <c r="K165" s="185"/>
      <c r="L165" s="185"/>
      <c r="M165" s="137">
        <v>1</v>
      </c>
    </row>
    <row r="166" spans="1:13" ht="15.75" hidden="1" thickTop="1">
      <c r="A166" s="153"/>
      <c r="B166" s="154"/>
      <c r="D166" s="120"/>
      <c r="E166" s="55"/>
      <c r="F166" s="120"/>
      <c r="G166" s="120"/>
      <c r="H166" s="120"/>
      <c r="I166" s="120"/>
      <c r="J166" s="120"/>
      <c r="K166" s="120"/>
      <c r="L166" s="120"/>
      <c r="M166" s="137">
        <v>1</v>
      </c>
    </row>
    <row r="167" spans="1:13" ht="15.75" hidden="1" thickTop="1">
      <c r="A167" s="153"/>
      <c r="B167" s="154"/>
      <c r="C167" s="177"/>
      <c r="D167" s="120"/>
      <c r="E167" s="55"/>
      <c r="F167" s="128"/>
      <c r="G167" s="128"/>
      <c r="H167" s="128"/>
      <c r="I167" s="128"/>
      <c r="J167" s="128"/>
      <c r="K167" s="128"/>
      <c r="L167" s="128"/>
      <c r="M167" s="137">
        <v>1</v>
      </c>
    </row>
    <row r="168" spans="1:13" ht="15.75" hidden="1" thickTop="1">
      <c r="A168" s="153"/>
      <c r="B168" s="154"/>
      <c r="C168" s="177"/>
      <c r="D168" s="120"/>
      <c r="E168" s="55"/>
      <c r="F168" s="128"/>
      <c r="G168" s="128"/>
      <c r="H168" s="128"/>
      <c r="I168" s="128"/>
      <c r="J168" s="128"/>
      <c r="K168" s="128"/>
      <c r="L168" s="128"/>
      <c r="M168" s="137">
        <v>1</v>
      </c>
    </row>
    <row r="169" spans="1:13" ht="15.75" thickTop="1">
      <c r="A169" s="153"/>
      <c r="B169" s="154"/>
      <c r="C169" s="177"/>
      <c r="D169" s="120"/>
      <c r="E169" s="55"/>
      <c r="F169" s="128"/>
      <c r="G169" s="128"/>
      <c r="H169" s="128"/>
      <c r="I169" s="128"/>
      <c r="J169" s="128"/>
      <c r="K169" s="128"/>
      <c r="L169" s="128"/>
      <c r="M169" s="137">
        <v>1</v>
      </c>
    </row>
    <row r="170" spans="1:13">
      <c r="A170" s="153"/>
      <c r="B170" s="154"/>
      <c r="C170" s="177"/>
      <c r="D170" s="120"/>
      <c r="E170" s="55"/>
      <c r="F170" s="128"/>
      <c r="G170" s="128"/>
      <c r="H170" s="128"/>
      <c r="I170" s="128"/>
      <c r="J170" s="128"/>
      <c r="K170" s="128"/>
      <c r="L170" s="128"/>
      <c r="M170" s="137">
        <v>1</v>
      </c>
    </row>
  </sheetData>
  <mergeCells count="9">
    <mergeCell ref="D5:E5"/>
    <mergeCell ref="F5:G5"/>
    <mergeCell ref="H5:I5"/>
    <mergeCell ref="J5:L5"/>
    <mergeCell ref="A2:L2"/>
    <mergeCell ref="D4:E4"/>
    <mergeCell ref="F4:G4"/>
    <mergeCell ref="H4:I4"/>
    <mergeCell ref="J4:L4"/>
  </mergeCells>
  <printOptions horizontalCentered="1"/>
  <pageMargins left="1" right="0.8" top="0.75" bottom="0.91" header="0.511811023622047" footer="0.59"/>
  <pageSetup paperSize="9" firstPageNumber="4" orientation="landscape" useFirstPageNumber="1" r:id="rId1"/>
  <headerFooter alignWithMargins="0">
    <oddFooter>&amp;C&amp;"Times New Roman,Bold"&amp;11&amp;P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syncVertical="1" syncRef="A1" transitionEvaluation="1" transitionEntry="1"/>
  <dimension ref="A2:T22"/>
  <sheetViews>
    <sheetView view="pageBreakPreview" zoomScale="85" zoomScaleNormal="100" zoomScaleSheetLayoutView="85" workbookViewId="0">
      <selection activeCell="C11" sqref="C11"/>
    </sheetView>
  </sheetViews>
  <sheetFormatPr defaultColWidth="9.625" defaultRowHeight="15"/>
  <cols>
    <col min="1" max="1" width="4.875" style="1" bestFit="1" customWidth="1"/>
    <col min="2" max="2" width="6" style="2" bestFit="1" customWidth="1"/>
    <col min="3" max="3" width="41.625" style="1" customWidth="1"/>
    <col min="4" max="7" width="17.625" style="135" customWidth="1"/>
    <col min="8" max="8" width="9.625" style="3"/>
    <col min="9" max="9" width="9.625" style="4" hidden="1" customWidth="1"/>
    <col min="10" max="10" width="9.75" style="3" customWidth="1"/>
    <col min="11" max="16384" width="9.625" style="3"/>
  </cols>
  <sheetData>
    <row r="2" spans="1:20">
      <c r="A2" s="217" t="s">
        <v>82</v>
      </c>
      <c r="B2" s="217"/>
      <c r="C2" s="217"/>
      <c r="D2" s="217"/>
      <c r="E2" s="217"/>
      <c r="F2" s="217"/>
      <c r="G2" s="217"/>
    </row>
    <row r="3" spans="1:20" ht="15.75" thickBot="1">
      <c r="A3" s="57"/>
      <c r="B3" s="58"/>
      <c r="C3" s="57"/>
      <c r="D3" s="62"/>
      <c r="E3" s="62"/>
      <c r="F3" s="63"/>
      <c r="G3" s="9" t="s">
        <v>83</v>
      </c>
    </row>
    <row r="4" spans="1:20" ht="15.75" thickTop="1">
      <c r="A4" s="208" t="s">
        <v>2</v>
      </c>
      <c r="B4" s="208"/>
      <c r="C4" s="208"/>
      <c r="D4" s="211" t="s">
        <v>3</v>
      </c>
      <c r="E4" s="211" t="s">
        <v>4</v>
      </c>
      <c r="F4" s="211" t="s">
        <v>5</v>
      </c>
      <c r="G4" s="211" t="s">
        <v>6</v>
      </c>
      <c r="I4" s="4">
        <v>1</v>
      </c>
      <c r="L4" s="5"/>
      <c r="M4" s="5"/>
      <c r="S4" s="5"/>
      <c r="T4" s="5"/>
    </row>
    <row r="5" spans="1:20">
      <c r="A5" s="209"/>
      <c r="B5" s="209"/>
      <c r="C5" s="209"/>
      <c r="D5" s="212"/>
      <c r="E5" s="212"/>
      <c r="F5" s="212"/>
      <c r="G5" s="212"/>
      <c r="I5" s="4">
        <v>1</v>
      </c>
      <c r="L5" s="5"/>
      <c r="M5" s="5"/>
    </row>
    <row r="6" spans="1:20" ht="15.75" thickBot="1">
      <c r="A6" s="210"/>
      <c r="B6" s="210"/>
      <c r="C6" s="210"/>
      <c r="D6" s="213"/>
      <c r="E6" s="213"/>
      <c r="F6" s="213"/>
      <c r="G6" s="213"/>
      <c r="I6" s="4">
        <v>1</v>
      </c>
      <c r="L6" s="5"/>
      <c r="M6" s="5"/>
    </row>
    <row r="7" spans="1:20" ht="15.75" thickTop="1">
      <c r="A7" s="44"/>
      <c r="B7" s="51"/>
      <c r="C7" s="44"/>
      <c r="D7" s="64"/>
      <c r="E7" s="64"/>
      <c r="F7" s="64"/>
      <c r="G7" s="64"/>
      <c r="I7" s="4">
        <v>1</v>
      </c>
    </row>
    <row r="8" spans="1:20">
      <c r="A8" s="19"/>
      <c r="B8" s="26" t="s">
        <v>84</v>
      </c>
      <c r="C8" s="65" t="s">
        <v>85</v>
      </c>
      <c r="D8" s="22"/>
      <c r="E8" s="22"/>
      <c r="F8" s="22"/>
      <c r="G8" s="22"/>
      <c r="I8" s="4">
        <v>1</v>
      </c>
    </row>
    <row r="9" spans="1:20">
      <c r="A9" s="19"/>
      <c r="B9" s="26">
        <v>6003</v>
      </c>
      <c r="C9" s="41" t="s">
        <v>86</v>
      </c>
      <c r="D9" s="22">
        <v>1952233</v>
      </c>
      <c r="E9" s="22">
        <v>3734600</v>
      </c>
      <c r="F9" s="22">
        <v>3734600</v>
      </c>
      <c r="G9" s="22">
        <v>4419597</v>
      </c>
      <c r="I9" s="4">
        <v>1</v>
      </c>
    </row>
    <row r="10" spans="1:20" ht="25.5">
      <c r="A10" s="19"/>
      <c r="B10" s="26">
        <v>6004</v>
      </c>
      <c r="C10" s="24" t="s">
        <v>87</v>
      </c>
      <c r="D10" s="22">
        <v>15904</v>
      </c>
      <c r="E10" s="22">
        <v>145000</v>
      </c>
      <c r="F10" s="22">
        <v>145000</v>
      </c>
      <c r="G10" s="22">
        <v>145000</v>
      </c>
      <c r="I10" s="4">
        <v>1</v>
      </c>
    </row>
    <row r="11" spans="1:20">
      <c r="A11" s="19" t="s">
        <v>14</v>
      </c>
      <c r="B11" s="26" t="s">
        <v>84</v>
      </c>
      <c r="C11" s="65" t="s">
        <v>85</v>
      </c>
      <c r="D11" s="28">
        <f>SUM(D9:D10)</f>
        <v>1968137</v>
      </c>
      <c r="E11" s="28">
        <f>SUM(E9:E10)</f>
        <v>3879600</v>
      </c>
      <c r="F11" s="28">
        <f>SUM(F9:F10)</f>
        <v>3879600</v>
      </c>
      <c r="G11" s="28">
        <f>SUM(G9:G10)</f>
        <v>4564597</v>
      </c>
      <c r="I11" s="4">
        <v>1</v>
      </c>
    </row>
    <row r="12" spans="1:20">
      <c r="A12" s="19"/>
      <c r="B12" s="29"/>
      <c r="C12" s="65"/>
      <c r="D12" s="30"/>
      <c r="E12" s="30"/>
      <c r="F12" s="30"/>
      <c r="G12" s="30"/>
      <c r="I12" s="4">
        <v>1</v>
      </c>
    </row>
    <row r="13" spans="1:20">
      <c r="A13" s="19"/>
      <c r="B13" s="26" t="s">
        <v>88</v>
      </c>
      <c r="C13" s="65" t="s">
        <v>89</v>
      </c>
      <c r="D13" s="22"/>
      <c r="E13" s="22"/>
      <c r="F13" s="22"/>
      <c r="G13" s="22"/>
      <c r="I13" s="4">
        <v>1</v>
      </c>
    </row>
    <row r="14" spans="1:20">
      <c r="A14" s="19"/>
      <c r="B14" s="26">
        <v>6210</v>
      </c>
      <c r="C14" s="41" t="s">
        <v>90</v>
      </c>
      <c r="D14" s="72">
        <v>0</v>
      </c>
      <c r="E14" s="22">
        <v>273</v>
      </c>
      <c r="F14" s="22">
        <v>273</v>
      </c>
      <c r="G14" s="22">
        <v>273</v>
      </c>
      <c r="I14" s="4">
        <v>1</v>
      </c>
    </row>
    <row r="15" spans="1:20">
      <c r="A15" s="19"/>
      <c r="B15" s="26">
        <v>6425</v>
      </c>
      <c r="C15" s="41" t="s">
        <v>91</v>
      </c>
      <c r="D15" s="31">
        <v>7500</v>
      </c>
      <c r="E15" s="31">
        <v>7500</v>
      </c>
      <c r="F15" s="22">
        <v>7500</v>
      </c>
      <c r="G15" s="22">
        <v>7500</v>
      </c>
      <c r="I15" s="4">
        <v>1</v>
      </c>
    </row>
    <row r="16" spans="1:20">
      <c r="A16" s="19"/>
      <c r="B16" s="26">
        <v>7610</v>
      </c>
      <c r="C16" s="41" t="s">
        <v>92</v>
      </c>
      <c r="D16" s="31">
        <v>1459</v>
      </c>
      <c r="E16" s="22">
        <v>2</v>
      </c>
      <c r="F16" s="22">
        <v>2</v>
      </c>
      <c r="G16" s="22">
        <v>2</v>
      </c>
      <c r="I16" s="4">
        <v>1</v>
      </c>
    </row>
    <row r="17" spans="1:9">
      <c r="A17" s="19" t="s">
        <v>14</v>
      </c>
      <c r="B17" s="26" t="s">
        <v>88</v>
      </c>
      <c r="C17" s="65" t="s">
        <v>89</v>
      </c>
      <c r="D17" s="204">
        <f>SUM(D13:D16)</f>
        <v>8959</v>
      </c>
      <c r="E17" s="28">
        <f>SUM(E13:E16)</f>
        <v>7775</v>
      </c>
      <c r="F17" s="28">
        <f>SUM(F13:F16)</f>
        <v>7775</v>
      </c>
      <c r="G17" s="28">
        <f>SUM(G13:G16)</f>
        <v>7775</v>
      </c>
      <c r="I17" s="4">
        <v>1</v>
      </c>
    </row>
    <row r="18" spans="1:9">
      <c r="A18" s="19" t="s">
        <v>14</v>
      </c>
      <c r="B18" s="26"/>
      <c r="C18" s="65" t="s">
        <v>93</v>
      </c>
      <c r="D18" s="22">
        <f t="shared" ref="D18:E18" si="0">D17+D11</f>
        <v>1977096</v>
      </c>
      <c r="E18" s="22">
        <f t="shared" si="0"/>
        <v>3887375</v>
      </c>
      <c r="F18" s="22">
        <f>F17+F11</f>
        <v>3887375</v>
      </c>
      <c r="G18" s="22">
        <f>G17+G11</f>
        <v>4572372</v>
      </c>
      <c r="I18" s="4">
        <v>1</v>
      </c>
    </row>
    <row r="19" spans="1:9" ht="29.1" customHeight="1" thickBot="1">
      <c r="A19" s="57" t="s">
        <v>14</v>
      </c>
      <c r="B19" s="68" t="s">
        <v>94</v>
      </c>
      <c r="C19" s="59" t="s">
        <v>95</v>
      </c>
      <c r="D19" s="205">
        <v>39910298</v>
      </c>
      <c r="E19" s="60">
        <v>53846856</v>
      </c>
      <c r="F19" s="60">
        <v>55128366</v>
      </c>
      <c r="G19" s="60">
        <v>65705456</v>
      </c>
      <c r="I19" s="4">
        <v>1</v>
      </c>
    </row>
    <row r="20" spans="1:9" ht="15.75" thickTop="1">
      <c r="A20" s="19"/>
      <c r="B20" s="29"/>
      <c r="C20" s="19"/>
      <c r="D20" s="61"/>
      <c r="E20" s="61"/>
      <c r="F20" s="61"/>
      <c r="G20" s="61"/>
    </row>
    <row r="21" spans="1:9">
      <c r="A21" s="19"/>
      <c r="B21" s="29"/>
      <c r="C21" s="19"/>
      <c r="D21" s="61"/>
      <c r="E21" s="61"/>
      <c r="F21" s="61"/>
      <c r="G21" s="61"/>
      <c r="I21" s="33"/>
    </row>
    <row r="22" spans="1:9">
      <c r="A22" s="19"/>
      <c r="B22" s="29"/>
      <c r="C22" s="19"/>
      <c r="D22" s="61"/>
      <c r="E22" s="61"/>
      <c r="F22" s="61"/>
      <c r="G22" s="61"/>
    </row>
  </sheetData>
  <mergeCells count="6">
    <mergeCell ref="A2:G2"/>
    <mergeCell ref="A4:C6"/>
    <mergeCell ref="D4:D6"/>
    <mergeCell ref="E4:E6"/>
    <mergeCell ref="F4:F6"/>
    <mergeCell ref="G4:G6"/>
  </mergeCells>
  <printOptions horizontalCentered="1"/>
  <pageMargins left="1" right="0.8" top="0.75" bottom="0.91" header="0.511811023622047" footer="0.59"/>
  <pageSetup paperSize="9" firstPageNumber="10" orientation="landscape" useFirstPageNumber="1" r:id="rId1"/>
  <headerFooter scaleWithDoc="0">
    <oddFooter>&amp;C&amp;"Times New Roman,Bold"&amp;11&amp;P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syncVertical="1" syncRef="A6" transitionEvaluation="1">
    <pageSetUpPr autoPageBreaks="0"/>
  </sheetPr>
  <dimension ref="A1:P230"/>
  <sheetViews>
    <sheetView view="pageBreakPreview" topLeftCell="A6" zoomScaleNormal="100" zoomScaleSheetLayoutView="100" workbookViewId="0">
      <selection activeCell="E20" sqref="E20"/>
    </sheetView>
  </sheetViews>
  <sheetFormatPr defaultColWidth="9.625" defaultRowHeight="15"/>
  <cols>
    <col min="1" max="1" width="5.125" style="158" customWidth="1"/>
    <col min="2" max="2" width="5.125" style="172" customWidth="1"/>
    <col min="3" max="3" width="35.625" style="158" customWidth="1"/>
    <col min="4" max="4" width="8.625" style="202" customWidth="1"/>
    <col min="5" max="5" width="8.625" style="162" customWidth="1"/>
    <col min="6" max="12" width="8.625" style="164" customWidth="1"/>
    <col min="13" max="13" width="9.625" style="136"/>
    <col min="14" max="14" width="9.625" style="137" hidden="1" customWidth="1"/>
    <col min="15" max="16384" width="9.625" style="136"/>
  </cols>
  <sheetData>
    <row r="1" spans="1:14">
      <c r="A1" s="153"/>
      <c r="B1" s="154"/>
      <c r="C1" s="177"/>
      <c r="D1" s="120"/>
      <c r="E1" s="55"/>
      <c r="F1" s="128"/>
      <c r="G1" s="128"/>
      <c r="H1" s="128"/>
      <c r="I1" s="128"/>
      <c r="J1" s="128"/>
      <c r="K1" s="128"/>
      <c r="L1" s="128"/>
      <c r="N1" s="137">
        <v>1</v>
      </c>
    </row>
    <row r="2" spans="1:14">
      <c r="A2" s="153"/>
      <c r="B2" s="154"/>
      <c r="C2" s="177"/>
      <c r="D2" s="120"/>
      <c r="E2" s="55"/>
      <c r="F2" s="128"/>
      <c r="G2" s="128"/>
      <c r="H2" s="128"/>
      <c r="I2" s="128"/>
      <c r="J2" s="128"/>
      <c r="K2" s="128"/>
      <c r="L2" s="128"/>
      <c r="N2" s="137">
        <v>1</v>
      </c>
    </row>
    <row r="3" spans="1:14">
      <c r="A3" s="218" t="s">
        <v>281</v>
      </c>
      <c r="B3" s="218"/>
      <c r="C3" s="218"/>
      <c r="D3" s="218"/>
      <c r="E3" s="219"/>
      <c r="F3" s="219"/>
      <c r="G3" s="219"/>
      <c r="H3" s="219"/>
      <c r="I3" s="219"/>
      <c r="J3" s="219"/>
      <c r="K3" s="219"/>
      <c r="L3" s="219"/>
      <c r="N3" s="137">
        <v>1</v>
      </c>
    </row>
    <row r="4" spans="1:14" ht="15.75" thickBot="1">
      <c r="A4" s="138"/>
      <c r="B4" s="139"/>
      <c r="C4" s="138"/>
      <c r="D4" s="140"/>
      <c r="E4" s="141"/>
      <c r="F4" s="142"/>
      <c r="G4" s="142"/>
      <c r="H4" s="142"/>
      <c r="I4" s="142"/>
      <c r="J4" s="143"/>
      <c r="K4" s="142"/>
      <c r="L4" s="144" t="s">
        <v>83</v>
      </c>
      <c r="N4" s="137">
        <v>1</v>
      </c>
    </row>
    <row r="5" spans="1:14" ht="15.75" thickTop="1">
      <c r="A5" s="186"/>
      <c r="B5" s="187"/>
      <c r="C5" s="186"/>
      <c r="D5" s="220" t="s">
        <v>186</v>
      </c>
      <c r="E5" s="220"/>
      <c r="F5" s="220" t="s">
        <v>187</v>
      </c>
      <c r="G5" s="220"/>
      <c r="H5" s="220" t="s">
        <v>188</v>
      </c>
      <c r="I5" s="220"/>
      <c r="J5" s="220" t="s">
        <v>187</v>
      </c>
      <c r="K5" s="220"/>
      <c r="L5" s="220"/>
      <c r="N5" s="137">
        <v>1</v>
      </c>
    </row>
    <row r="6" spans="1:14">
      <c r="A6" s="221" t="s">
        <v>189</v>
      </c>
      <c r="B6" s="221"/>
      <c r="C6" s="221"/>
      <c r="D6" s="214" t="s">
        <v>190</v>
      </c>
      <c r="E6" s="214"/>
      <c r="F6" s="214" t="s">
        <v>191</v>
      </c>
      <c r="G6" s="214"/>
      <c r="H6" s="214" t="s">
        <v>191</v>
      </c>
      <c r="I6" s="214"/>
      <c r="J6" s="214" t="s">
        <v>192</v>
      </c>
      <c r="K6" s="214"/>
      <c r="L6" s="214"/>
      <c r="N6" s="137">
        <v>1</v>
      </c>
    </row>
    <row r="7" spans="1:14" ht="15.75" thickBot="1">
      <c r="A7" s="138"/>
      <c r="B7" s="139"/>
      <c r="C7" s="138"/>
      <c r="D7" s="150" t="s">
        <v>193</v>
      </c>
      <c r="E7" s="151" t="s">
        <v>194</v>
      </c>
      <c r="F7" s="152" t="s">
        <v>193</v>
      </c>
      <c r="G7" s="152" t="s">
        <v>194</v>
      </c>
      <c r="H7" s="152" t="s">
        <v>193</v>
      </c>
      <c r="I7" s="152" t="s">
        <v>194</v>
      </c>
      <c r="J7" s="152" t="s">
        <v>193</v>
      </c>
      <c r="K7" s="152" t="s">
        <v>194</v>
      </c>
      <c r="L7" s="152" t="s">
        <v>14</v>
      </c>
      <c r="N7" s="137">
        <v>1</v>
      </c>
    </row>
    <row r="8" spans="1:14" ht="30" customHeight="1" thickTop="1">
      <c r="A8" s="153"/>
      <c r="B8" s="159" t="s">
        <v>7</v>
      </c>
      <c r="C8" s="165" t="s">
        <v>282</v>
      </c>
      <c r="D8" s="31"/>
      <c r="E8" s="72"/>
      <c r="F8" s="129"/>
      <c r="G8" s="129"/>
      <c r="H8" s="129"/>
      <c r="I8" s="129"/>
      <c r="J8" s="129"/>
      <c r="K8" s="72"/>
      <c r="L8" s="129"/>
      <c r="N8" s="137">
        <v>1</v>
      </c>
    </row>
    <row r="9" spans="1:14" ht="15.95" customHeight="1">
      <c r="A9" s="153"/>
      <c r="B9" s="159">
        <v>4055</v>
      </c>
      <c r="C9" s="170" t="s">
        <v>283</v>
      </c>
      <c r="D9" s="31">
        <v>68723</v>
      </c>
      <c r="E9" s="72">
        <v>0</v>
      </c>
      <c r="F9" s="129">
        <v>146500</v>
      </c>
      <c r="G9" s="72">
        <v>0</v>
      </c>
      <c r="H9" s="129">
        <v>146500</v>
      </c>
      <c r="I9" s="72">
        <v>0</v>
      </c>
      <c r="J9" s="129">
        <v>277730</v>
      </c>
      <c r="K9" s="72">
        <v>0</v>
      </c>
      <c r="L9" s="129">
        <v>277730</v>
      </c>
      <c r="N9" s="137">
        <v>1</v>
      </c>
    </row>
    <row r="10" spans="1:14" ht="15.95" customHeight="1">
      <c r="A10" s="153"/>
      <c r="B10" s="159">
        <v>4059</v>
      </c>
      <c r="C10" s="170" t="s">
        <v>284</v>
      </c>
      <c r="D10" s="126">
        <v>764350</v>
      </c>
      <c r="E10" s="174">
        <v>0</v>
      </c>
      <c r="F10" s="175">
        <v>1894161</v>
      </c>
      <c r="G10" s="174">
        <v>0</v>
      </c>
      <c r="H10" s="175">
        <v>1904466</v>
      </c>
      <c r="I10" s="174">
        <v>0</v>
      </c>
      <c r="J10" s="175">
        <v>1831533</v>
      </c>
      <c r="K10" s="174">
        <v>0</v>
      </c>
      <c r="L10" s="175">
        <v>1831533</v>
      </c>
      <c r="N10" s="137">
        <v>1</v>
      </c>
    </row>
    <row r="11" spans="1:14" ht="27.95" customHeight="1">
      <c r="A11" s="158" t="s">
        <v>14</v>
      </c>
      <c r="B11" s="159" t="s">
        <v>7</v>
      </c>
      <c r="C11" s="165" t="s">
        <v>282</v>
      </c>
      <c r="D11" s="126">
        <f>SUM(D9:D10)</f>
        <v>833073</v>
      </c>
      <c r="E11" s="174" t="s">
        <v>72</v>
      </c>
      <c r="F11" s="175">
        <f>SUM(F9:F10)</f>
        <v>2040661</v>
      </c>
      <c r="G11" s="174" t="s">
        <v>72</v>
      </c>
      <c r="H11" s="175">
        <f>SUM(H9:H10)</f>
        <v>2050966</v>
      </c>
      <c r="I11" s="174" t="s">
        <v>72</v>
      </c>
      <c r="J11" s="175">
        <f>SUM(J9:J10)</f>
        <v>2109263</v>
      </c>
      <c r="K11" s="174" t="s">
        <v>72</v>
      </c>
      <c r="L11" s="175">
        <f>SUM(L9:L10)</f>
        <v>2109263</v>
      </c>
      <c r="N11" s="137">
        <v>1</v>
      </c>
    </row>
    <row r="12" spans="1:14" ht="15.95" customHeight="1">
      <c r="C12" s="165"/>
      <c r="D12" s="120"/>
      <c r="E12" s="55"/>
      <c r="F12" s="128"/>
      <c r="G12" s="55"/>
      <c r="H12" s="128"/>
      <c r="I12" s="55"/>
      <c r="J12" s="128"/>
      <c r="K12" s="55"/>
      <c r="L12" s="128"/>
      <c r="N12" s="137">
        <v>1</v>
      </c>
    </row>
    <row r="13" spans="1:14" ht="27.95" customHeight="1">
      <c r="B13" s="159" t="s">
        <v>27</v>
      </c>
      <c r="C13" s="165" t="s">
        <v>285</v>
      </c>
      <c r="D13" s="120"/>
      <c r="E13" s="72"/>
      <c r="F13" s="129"/>
      <c r="G13" s="72"/>
      <c r="H13" s="129"/>
      <c r="I13" s="72"/>
      <c r="J13" s="129"/>
      <c r="K13" s="72"/>
      <c r="L13" s="129"/>
      <c r="N13" s="137">
        <v>1</v>
      </c>
    </row>
    <row r="14" spans="1:14" ht="27.95" customHeight="1">
      <c r="B14" s="172" t="s">
        <v>9</v>
      </c>
      <c r="C14" s="170" t="s">
        <v>286</v>
      </c>
      <c r="D14" s="31"/>
      <c r="E14" s="72"/>
      <c r="F14" s="129"/>
      <c r="G14" s="72"/>
      <c r="H14" s="129"/>
      <c r="I14" s="72"/>
      <c r="J14" s="129"/>
      <c r="K14" s="72"/>
      <c r="L14" s="129"/>
      <c r="N14" s="137">
        <v>1</v>
      </c>
    </row>
    <row r="15" spans="1:14" ht="27.95" customHeight="1">
      <c r="B15" s="159">
        <v>4202</v>
      </c>
      <c r="C15" s="170" t="s">
        <v>287</v>
      </c>
      <c r="D15" s="120">
        <v>621901</v>
      </c>
      <c r="E15" s="55">
        <v>0</v>
      </c>
      <c r="F15" s="128">
        <v>751848</v>
      </c>
      <c r="G15" s="55">
        <v>0</v>
      </c>
      <c r="H15" s="128">
        <v>761704</v>
      </c>
      <c r="I15" s="55">
        <v>0</v>
      </c>
      <c r="J15" s="128">
        <v>714182</v>
      </c>
      <c r="K15" s="55">
        <v>0</v>
      </c>
      <c r="L15" s="128">
        <v>714182</v>
      </c>
      <c r="N15" s="137">
        <v>1</v>
      </c>
    </row>
    <row r="16" spans="1:14" ht="15.95" customHeight="1">
      <c r="B16" s="159"/>
      <c r="C16" s="170"/>
      <c r="D16" s="120"/>
      <c r="E16" s="55"/>
      <c r="F16" s="128"/>
      <c r="G16" s="55"/>
      <c r="H16" s="128"/>
      <c r="I16" s="55"/>
      <c r="J16" s="128"/>
      <c r="K16" s="55"/>
      <c r="L16" s="128"/>
    </row>
    <row r="17" spans="1:14" ht="15.95" customHeight="1">
      <c r="B17" s="172" t="s">
        <v>15</v>
      </c>
      <c r="C17" s="170" t="s">
        <v>288</v>
      </c>
      <c r="D17" s="120"/>
      <c r="E17" s="55"/>
      <c r="F17" s="128"/>
      <c r="G17" s="55"/>
      <c r="H17" s="128"/>
      <c r="I17" s="55"/>
      <c r="J17" s="128"/>
      <c r="K17" s="55"/>
      <c r="L17" s="128"/>
      <c r="N17" s="137">
        <v>1</v>
      </c>
    </row>
    <row r="18" spans="1:14" ht="15.95" customHeight="1">
      <c r="B18" s="159">
        <v>4210</v>
      </c>
      <c r="C18" s="170" t="s">
        <v>289</v>
      </c>
      <c r="D18" s="120">
        <v>1013755</v>
      </c>
      <c r="E18" s="55">
        <v>0</v>
      </c>
      <c r="F18" s="128">
        <v>1076487</v>
      </c>
      <c r="G18" s="55">
        <v>0</v>
      </c>
      <c r="H18" s="128">
        <v>977402</v>
      </c>
      <c r="I18" s="55">
        <v>0</v>
      </c>
      <c r="J18" s="128">
        <v>770518</v>
      </c>
      <c r="K18" s="55">
        <v>0</v>
      </c>
      <c r="L18" s="128">
        <v>770518</v>
      </c>
      <c r="N18" s="137">
        <v>1</v>
      </c>
    </row>
    <row r="19" spans="1:14" ht="15.95" customHeight="1">
      <c r="B19" s="159"/>
      <c r="C19" s="170"/>
      <c r="D19" s="120"/>
      <c r="E19" s="55"/>
      <c r="F19" s="128"/>
      <c r="G19" s="55"/>
      <c r="H19" s="128"/>
      <c r="I19" s="55"/>
      <c r="J19" s="128"/>
      <c r="K19" s="55"/>
      <c r="L19" s="128"/>
    </row>
    <row r="20" spans="1:14" ht="15.95" customHeight="1">
      <c r="B20" s="188" t="s">
        <v>20</v>
      </c>
      <c r="C20" s="170" t="s">
        <v>290</v>
      </c>
      <c r="D20" s="31"/>
      <c r="E20" s="72"/>
      <c r="F20" s="129"/>
      <c r="G20" s="72"/>
      <c r="H20" s="129"/>
      <c r="I20" s="72"/>
      <c r="J20" s="129"/>
      <c r="K20" s="72"/>
      <c r="L20" s="129"/>
      <c r="N20" s="137">
        <v>1</v>
      </c>
    </row>
    <row r="21" spans="1:14" ht="15.95" customHeight="1">
      <c r="C21" s="170" t="s">
        <v>291</v>
      </c>
      <c r="D21" s="31"/>
      <c r="E21" s="72"/>
      <c r="F21" s="129"/>
      <c r="G21" s="72"/>
      <c r="H21" s="129"/>
      <c r="I21" s="72"/>
      <c r="J21" s="129"/>
      <c r="K21" s="72"/>
      <c r="L21" s="129"/>
      <c r="N21" s="137">
        <v>1</v>
      </c>
    </row>
    <row r="22" spans="1:14" ht="15.95" customHeight="1">
      <c r="B22" s="159">
        <v>4215</v>
      </c>
      <c r="C22" s="170" t="s">
        <v>292</v>
      </c>
      <c r="D22" s="31">
        <v>574438</v>
      </c>
      <c r="E22" s="72">
        <v>0</v>
      </c>
      <c r="F22" s="31">
        <v>580415</v>
      </c>
      <c r="G22" s="72">
        <v>0</v>
      </c>
      <c r="H22" s="31">
        <v>580915</v>
      </c>
      <c r="I22" s="72">
        <v>0</v>
      </c>
      <c r="J22" s="31">
        <v>1166037</v>
      </c>
      <c r="K22" s="72">
        <v>0</v>
      </c>
      <c r="L22" s="31">
        <v>1166037</v>
      </c>
      <c r="N22" s="137">
        <v>1</v>
      </c>
    </row>
    <row r="23" spans="1:14" ht="15.95" customHeight="1">
      <c r="B23" s="159">
        <v>4216</v>
      </c>
      <c r="C23" s="170" t="s">
        <v>293</v>
      </c>
      <c r="D23" s="31">
        <v>188557</v>
      </c>
      <c r="E23" s="72">
        <v>0</v>
      </c>
      <c r="F23" s="31">
        <v>92321</v>
      </c>
      <c r="G23" s="72">
        <v>0</v>
      </c>
      <c r="H23" s="31">
        <v>92322</v>
      </c>
      <c r="I23" s="72">
        <v>0</v>
      </c>
      <c r="J23" s="31">
        <v>157700</v>
      </c>
      <c r="K23" s="72">
        <v>0</v>
      </c>
      <c r="L23" s="31">
        <v>157700</v>
      </c>
      <c r="N23" s="137">
        <v>1</v>
      </c>
    </row>
    <row r="24" spans="1:14" ht="15.95" customHeight="1">
      <c r="B24" s="159">
        <v>4217</v>
      </c>
      <c r="C24" s="170" t="s">
        <v>294</v>
      </c>
      <c r="D24" s="126">
        <v>499199</v>
      </c>
      <c r="E24" s="174">
        <v>0</v>
      </c>
      <c r="F24" s="175">
        <v>2104512</v>
      </c>
      <c r="G24" s="174">
        <v>0</v>
      </c>
      <c r="H24" s="175">
        <v>2104512</v>
      </c>
      <c r="I24" s="174">
        <v>0</v>
      </c>
      <c r="J24" s="175">
        <v>2205675</v>
      </c>
      <c r="K24" s="174">
        <v>0</v>
      </c>
      <c r="L24" s="175">
        <v>2205675</v>
      </c>
      <c r="N24" s="137">
        <v>1</v>
      </c>
    </row>
    <row r="25" spans="1:14" ht="15.95" customHeight="1">
      <c r="A25" s="158" t="s">
        <v>14</v>
      </c>
      <c r="B25" s="188" t="s">
        <v>20</v>
      </c>
      <c r="C25" s="170" t="s">
        <v>290</v>
      </c>
      <c r="D25" s="31"/>
      <c r="E25" s="72"/>
      <c r="F25" s="129"/>
      <c r="G25" s="72"/>
      <c r="H25" s="129"/>
      <c r="I25" s="72"/>
      <c r="J25" s="129"/>
      <c r="K25" s="72"/>
      <c r="L25" s="129"/>
      <c r="N25" s="137">
        <v>1</v>
      </c>
    </row>
    <row r="26" spans="1:14" ht="15.95" customHeight="1">
      <c r="C26" s="132" t="s">
        <v>291</v>
      </c>
      <c r="D26" s="126">
        <f>SUM(D22:D24)</f>
        <v>1262194</v>
      </c>
      <c r="E26" s="174" t="s">
        <v>72</v>
      </c>
      <c r="F26" s="175">
        <f>SUM(F22:F24)</f>
        <v>2777248</v>
      </c>
      <c r="G26" s="174" t="s">
        <v>72</v>
      </c>
      <c r="H26" s="175">
        <f>SUM(H22:H24)</f>
        <v>2777749</v>
      </c>
      <c r="I26" s="174" t="s">
        <v>72</v>
      </c>
      <c r="J26" s="175">
        <f>SUM(J22:J24)</f>
        <v>3529412</v>
      </c>
      <c r="K26" s="174" t="s">
        <v>72</v>
      </c>
      <c r="L26" s="175">
        <f>SUM(L22:L24)</f>
        <v>3529412</v>
      </c>
      <c r="N26" s="137">
        <v>1</v>
      </c>
    </row>
    <row r="27" spans="1:14" ht="15.95" customHeight="1">
      <c r="A27" s="153"/>
      <c r="B27" s="154"/>
      <c r="C27" s="132"/>
      <c r="D27" s="120"/>
      <c r="E27" s="55"/>
      <c r="F27" s="128"/>
      <c r="G27" s="55"/>
      <c r="H27" s="128"/>
      <c r="I27" s="55"/>
      <c r="J27" s="128"/>
      <c r="K27" s="55"/>
      <c r="L27" s="128"/>
    </row>
    <row r="28" spans="1:14" ht="30" customHeight="1">
      <c r="A28" s="153"/>
      <c r="B28" s="154" t="s">
        <v>213</v>
      </c>
      <c r="C28" s="132" t="s">
        <v>295</v>
      </c>
      <c r="D28" s="120"/>
      <c r="E28" s="55"/>
      <c r="F28" s="128"/>
      <c r="G28" s="55"/>
      <c r="H28" s="128"/>
      <c r="I28" s="55"/>
      <c r="J28" s="128"/>
      <c r="K28" s="55"/>
      <c r="L28" s="128"/>
      <c r="N28" s="137">
        <v>1</v>
      </c>
    </row>
    <row r="29" spans="1:14" ht="15.95" customHeight="1">
      <c r="A29" s="179"/>
      <c r="B29" s="189">
        <v>4220</v>
      </c>
      <c r="C29" s="190" t="s">
        <v>296</v>
      </c>
      <c r="D29" s="126">
        <v>7365</v>
      </c>
      <c r="E29" s="174">
        <v>0</v>
      </c>
      <c r="F29" s="126">
        <v>2500</v>
      </c>
      <c r="G29" s="174">
        <v>0</v>
      </c>
      <c r="H29" s="175">
        <v>2500</v>
      </c>
      <c r="I29" s="174">
        <v>0</v>
      </c>
      <c r="J29" s="175">
        <v>20000</v>
      </c>
      <c r="K29" s="174">
        <v>0</v>
      </c>
      <c r="L29" s="175">
        <v>20000</v>
      </c>
      <c r="N29" s="137">
        <v>1</v>
      </c>
    </row>
    <row r="30" spans="1:14" ht="2.25" customHeight="1">
      <c r="A30" s="153"/>
      <c r="B30" s="191"/>
      <c r="C30" s="192"/>
      <c r="D30" s="120"/>
      <c r="E30" s="55"/>
      <c r="F30" s="120"/>
      <c r="G30" s="55"/>
      <c r="H30" s="128"/>
      <c r="I30" s="55"/>
      <c r="J30" s="128"/>
      <c r="K30" s="55"/>
      <c r="L30" s="128"/>
    </row>
    <row r="31" spans="1:14">
      <c r="A31" s="153"/>
      <c r="B31" s="154" t="s">
        <v>218</v>
      </c>
      <c r="C31" s="132" t="s">
        <v>297</v>
      </c>
      <c r="D31" s="120"/>
      <c r="E31" s="55"/>
      <c r="F31" s="128"/>
      <c r="G31" s="55"/>
      <c r="H31" s="128"/>
      <c r="I31" s="55"/>
      <c r="J31" s="128"/>
      <c r="K31" s="55"/>
      <c r="L31" s="128"/>
      <c r="N31" s="137">
        <v>1</v>
      </c>
    </row>
    <row r="32" spans="1:14" ht="29.1" customHeight="1">
      <c r="A32" s="153"/>
      <c r="B32" s="154"/>
      <c r="C32" s="132" t="s">
        <v>298</v>
      </c>
      <c r="D32" s="120"/>
      <c r="E32" s="55"/>
      <c r="F32" s="128"/>
      <c r="G32" s="55"/>
      <c r="H32" s="128"/>
      <c r="I32" s="55"/>
      <c r="J32" s="128"/>
      <c r="K32" s="55"/>
      <c r="L32" s="128"/>
      <c r="N32" s="137">
        <v>1</v>
      </c>
    </row>
    <row r="33" spans="1:14" ht="29.1" customHeight="1">
      <c r="A33" s="153"/>
      <c r="B33" s="176">
        <v>4225</v>
      </c>
      <c r="C33" s="132" t="s">
        <v>299</v>
      </c>
      <c r="D33" s="120">
        <v>6993</v>
      </c>
      <c r="E33" s="55">
        <v>0</v>
      </c>
      <c r="F33" s="128">
        <v>53548</v>
      </c>
      <c r="G33" s="55">
        <v>0</v>
      </c>
      <c r="H33" s="128">
        <v>63548</v>
      </c>
      <c r="I33" s="55">
        <v>0</v>
      </c>
      <c r="J33" s="128">
        <v>91029</v>
      </c>
      <c r="K33" s="55">
        <v>0</v>
      </c>
      <c r="L33" s="128">
        <v>91029</v>
      </c>
      <c r="N33" s="137">
        <v>1</v>
      </c>
    </row>
    <row r="34" spans="1:14">
      <c r="A34" s="153"/>
      <c r="B34" s="176"/>
      <c r="C34" s="132"/>
      <c r="D34" s="120"/>
      <c r="E34" s="55"/>
      <c r="F34" s="128"/>
      <c r="G34" s="55"/>
      <c r="H34" s="128"/>
      <c r="I34" s="55"/>
      <c r="J34" s="128"/>
      <c r="K34" s="55"/>
      <c r="L34" s="128"/>
    </row>
    <row r="35" spans="1:14">
      <c r="A35" s="153"/>
      <c r="B35" s="154" t="s">
        <v>239</v>
      </c>
      <c r="C35" s="132" t="s">
        <v>300</v>
      </c>
      <c r="D35" s="120"/>
      <c r="E35" s="55"/>
      <c r="F35" s="128"/>
      <c r="G35" s="55"/>
      <c r="H35" s="128"/>
      <c r="I35" s="55"/>
      <c r="J35" s="128"/>
      <c r="K35" s="55"/>
      <c r="L35" s="128"/>
      <c r="N35" s="137">
        <v>1</v>
      </c>
    </row>
    <row r="36" spans="1:14">
      <c r="A36" s="153"/>
      <c r="B36" s="176">
        <v>4235</v>
      </c>
      <c r="C36" s="132" t="s">
        <v>301</v>
      </c>
      <c r="D36" s="55">
        <v>0</v>
      </c>
      <c r="E36" s="55">
        <v>0</v>
      </c>
      <c r="F36" s="128">
        <v>96958</v>
      </c>
      <c r="G36" s="55">
        <v>0</v>
      </c>
      <c r="H36" s="120">
        <v>149226</v>
      </c>
      <c r="I36" s="55">
        <v>0</v>
      </c>
      <c r="J36" s="128">
        <v>76918</v>
      </c>
      <c r="K36" s="55">
        <v>0</v>
      </c>
      <c r="L36" s="128">
        <v>76918</v>
      </c>
      <c r="N36" s="137">
        <v>1</v>
      </c>
    </row>
    <row r="37" spans="1:14" ht="29.1" customHeight="1">
      <c r="A37" s="153" t="s">
        <v>14</v>
      </c>
      <c r="B37" s="176" t="s">
        <v>27</v>
      </c>
      <c r="C37" s="177" t="s">
        <v>285</v>
      </c>
      <c r="D37" s="104">
        <f>D36+D26+D18+D15+D29+D33</f>
        <v>2912208</v>
      </c>
      <c r="E37" s="130">
        <f>E36+E26+E18+E15+E29+E33</f>
        <v>0</v>
      </c>
      <c r="F37" s="171">
        <f>F36+F26+F18+F15+F29+F33</f>
        <v>4758589</v>
      </c>
      <c r="G37" s="130">
        <f t="shared" ref="G37:L37" si="0">G36+G26+G18+G15+G29+G33</f>
        <v>0</v>
      </c>
      <c r="H37" s="171">
        <f t="shared" si="0"/>
        <v>4732129</v>
      </c>
      <c r="I37" s="130">
        <f t="shared" si="0"/>
        <v>0</v>
      </c>
      <c r="J37" s="171">
        <f>J36+J26+J18+J15+J29+J33</f>
        <v>5202059</v>
      </c>
      <c r="K37" s="130">
        <f t="shared" si="0"/>
        <v>0</v>
      </c>
      <c r="L37" s="171">
        <f t="shared" si="0"/>
        <v>5202059</v>
      </c>
      <c r="N37" s="137">
        <v>1</v>
      </c>
    </row>
    <row r="38" spans="1:14">
      <c r="A38" s="153"/>
      <c r="B38" s="154"/>
      <c r="C38" s="177"/>
      <c r="D38" s="120"/>
      <c r="E38" s="55"/>
      <c r="F38" s="128"/>
      <c r="G38" s="55"/>
      <c r="H38" s="128"/>
      <c r="I38" s="55"/>
      <c r="J38" s="128"/>
      <c r="K38" s="55"/>
      <c r="L38" s="128"/>
      <c r="N38" s="137">
        <v>1</v>
      </c>
    </row>
    <row r="39" spans="1:14" ht="29.1" customHeight="1">
      <c r="A39" s="153"/>
      <c r="B39" s="176" t="s">
        <v>78</v>
      </c>
      <c r="C39" s="177" t="s">
        <v>302</v>
      </c>
      <c r="D39" s="120"/>
      <c r="E39" s="55"/>
      <c r="F39" s="128"/>
      <c r="G39" s="55"/>
      <c r="H39" s="128"/>
      <c r="I39" s="55"/>
      <c r="J39" s="128"/>
      <c r="K39" s="55"/>
      <c r="L39" s="128"/>
      <c r="N39" s="137">
        <v>1</v>
      </c>
    </row>
    <row r="40" spans="1:14" ht="29.1" customHeight="1">
      <c r="A40" s="153"/>
      <c r="B40" s="154" t="s">
        <v>9</v>
      </c>
      <c r="C40" s="132" t="s">
        <v>303</v>
      </c>
      <c r="D40" s="120"/>
      <c r="E40" s="55"/>
      <c r="F40" s="128"/>
      <c r="G40" s="55"/>
      <c r="H40" s="128"/>
      <c r="I40" s="55"/>
      <c r="J40" s="128"/>
      <c r="K40" s="55"/>
      <c r="L40" s="128"/>
      <c r="N40" s="137">
        <v>1</v>
      </c>
    </row>
    <row r="41" spans="1:14">
      <c r="A41" s="153"/>
      <c r="B41" s="176">
        <v>4401</v>
      </c>
      <c r="C41" s="132" t="s">
        <v>304</v>
      </c>
      <c r="D41" s="120">
        <v>19140</v>
      </c>
      <c r="E41" s="55">
        <v>0</v>
      </c>
      <c r="F41" s="128">
        <v>9400</v>
      </c>
      <c r="G41" s="55">
        <v>0</v>
      </c>
      <c r="H41" s="128">
        <v>27546</v>
      </c>
      <c r="I41" s="55">
        <v>0</v>
      </c>
      <c r="J41" s="128">
        <v>22365</v>
      </c>
      <c r="K41" s="55">
        <v>0</v>
      </c>
      <c r="L41" s="128">
        <v>22365</v>
      </c>
      <c r="N41" s="137">
        <v>1</v>
      </c>
    </row>
    <row r="42" spans="1:14">
      <c r="A42" s="153"/>
      <c r="B42" s="176">
        <v>4403</v>
      </c>
      <c r="C42" s="132" t="s">
        <v>305</v>
      </c>
      <c r="D42" s="120">
        <v>8474</v>
      </c>
      <c r="E42" s="55">
        <v>0</v>
      </c>
      <c r="F42" s="128">
        <v>27353</v>
      </c>
      <c r="G42" s="55">
        <v>0</v>
      </c>
      <c r="H42" s="128">
        <v>27353</v>
      </c>
      <c r="I42" s="55">
        <v>0</v>
      </c>
      <c r="J42" s="128">
        <v>18152</v>
      </c>
      <c r="K42" s="55">
        <v>0</v>
      </c>
      <c r="L42" s="128">
        <v>18152</v>
      </c>
      <c r="N42" s="137">
        <v>1</v>
      </c>
    </row>
    <row r="43" spans="1:14">
      <c r="B43" s="159">
        <v>4405</v>
      </c>
      <c r="C43" s="170" t="s">
        <v>306</v>
      </c>
      <c r="D43" s="31">
        <v>20122</v>
      </c>
      <c r="E43" s="72">
        <v>0</v>
      </c>
      <c r="F43" s="129">
        <v>37028</v>
      </c>
      <c r="G43" s="72">
        <v>0</v>
      </c>
      <c r="H43" s="129">
        <v>37703</v>
      </c>
      <c r="I43" s="72">
        <v>0</v>
      </c>
      <c r="J43" s="129">
        <v>20429</v>
      </c>
      <c r="K43" s="72">
        <v>0</v>
      </c>
      <c r="L43" s="129">
        <v>20429</v>
      </c>
      <c r="N43" s="137">
        <v>1</v>
      </c>
    </row>
    <row r="44" spans="1:14">
      <c r="B44" s="159">
        <v>4406</v>
      </c>
      <c r="C44" s="170" t="s">
        <v>307</v>
      </c>
      <c r="D44" s="31">
        <v>10480</v>
      </c>
      <c r="E44" s="72">
        <v>0</v>
      </c>
      <c r="F44" s="129">
        <v>58646</v>
      </c>
      <c r="G44" s="72">
        <v>0</v>
      </c>
      <c r="H44" s="129">
        <v>58646</v>
      </c>
      <c r="I44" s="72">
        <v>0</v>
      </c>
      <c r="J44" s="129">
        <v>17174</v>
      </c>
      <c r="K44" s="72">
        <v>0</v>
      </c>
      <c r="L44" s="129">
        <v>17174</v>
      </c>
      <c r="N44" s="137">
        <v>1</v>
      </c>
    </row>
    <row r="45" spans="1:14">
      <c r="B45" s="159">
        <v>4408</v>
      </c>
      <c r="C45" s="132" t="s">
        <v>308</v>
      </c>
      <c r="D45" s="120">
        <v>5539</v>
      </c>
      <c r="E45" s="55">
        <v>0</v>
      </c>
      <c r="F45" s="128">
        <v>17501</v>
      </c>
      <c r="G45" s="55">
        <v>0</v>
      </c>
      <c r="H45" s="128">
        <v>23001</v>
      </c>
      <c r="I45" s="55">
        <v>0</v>
      </c>
      <c r="J45" s="128">
        <v>37143</v>
      </c>
      <c r="K45" s="55">
        <v>0</v>
      </c>
      <c r="L45" s="128">
        <v>37143</v>
      </c>
      <c r="N45" s="137">
        <v>1</v>
      </c>
    </row>
    <row r="46" spans="1:14">
      <c r="B46" s="159">
        <v>4425</v>
      </c>
      <c r="C46" s="170" t="s">
        <v>309</v>
      </c>
      <c r="D46" s="31">
        <v>30000</v>
      </c>
      <c r="E46" s="72">
        <v>0</v>
      </c>
      <c r="F46" s="31">
        <v>32700</v>
      </c>
      <c r="G46" s="72">
        <v>0</v>
      </c>
      <c r="H46" s="31">
        <v>32700</v>
      </c>
      <c r="I46" s="72">
        <v>0</v>
      </c>
      <c r="J46" s="129">
        <v>55000</v>
      </c>
      <c r="K46" s="72">
        <v>0</v>
      </c>
      <c r="L46" s="129">
        <v>55000</v>
      </c>
      <c r="N46" s="137">
        <v>1</v>
      </c>
    </row>
    <row r="47" spans="1:14">
      <c r="B47" s="159">
        <v>4435</v>
      </c>
      <c r="C47" s="170" t="s">
        <v>310</v>
      </c>
      <c r="D47" s="72">
        <v>0</v>
      </c>
      <c r="E47" s="72">
        <v>0</v>
      </c>
      <c r="F47" s="31">
        <v>4000</v>
      </c>
      <c r="G47" s="72">
        <v>0</v>
      </c>
      <c r="H47" s="31">
        <v>4000</v>
      </c>
      <c r="I47" s="72">
        <v>0</v>
      </c>
      <c r="J47" s="72">
        <v>0</v>
      </c>
      <c r="K47" s="72">
        <v>0</v>
      </c>
      <c r="L47" s="72">
        <v>0</v>
      </c>
      <c r="N47" s="137">
        <v>1</v>
      </c>
    </row>
    <row r="48" spans="1:14" ht="29.1" customHeight="1">
      <c r="A48" s="158" t="s">
        <v>14</v>
      </c>
      <c r="B48" s="172" t="s">
        <v>9</v>
      </c>
      <c r="C48" s="170" t="s">
        <v>303</v>
      </c>
      <c r="D48" s="104">
        <f>SUM(D41:D47)</f>
        <v>93755</v>
      </c>
      <c r="E48" s="130" t="s">
        <v>72</v>
      </c>
      <c r="F48" s="171">
        <f>SUM(F41:F47)</f>
        <v>186628</v>
      </c>
      <c r="G48" s="130" t="s">
        <v>72</v>
      </c>
      <c r="H48" s="171">
        <f>SUM(H41:H47)</f>
        <v>210949</v>
      </c>
      <c r="I48" s="130" t="s">
        <v>72</v>
      </c>
      <c r="J48" s="171">
        <f>SUM(J41:J47)</f>
        <v>170263</v>
      </c>
      <c r="K48" s="130" t="s">
        <v>72</v>
      </c>
      <c r="L48" s="171">
        <f>SUM(L41:L47)</f>
        <v>170263</v>
      </c>
      <c r="N48" s="137">
        <v>1</v>
      </c>
    </row>
    <row r="49" spans="1:14">
      <c r="C49" s="170"/>
      <c r="D49" s="120"/>
      <c r="E49" s="55"/>
      <c r="F49" s="128"/>
      <c r="G49" s="55"/>
      <c r="H49" s="128"/>
      <c r="I49" s="55"/>
      <c r="J49" s="128"/>
      <c r="K49" s="55"/>
      <c r="L49" s="128"/>
    </row>
    <row r="50" spans="1:14">
      <c r="B50" s="172" t="s">
        <v>15</v>
      </c>
      <c r="C50" s="170" t="s">
        <v>311</v>
      </c>
      <c r="D50" s="31"/>
      <c r="E50" s="72"/>
      <c r="F50" s="129"/>
      <c r="G50" s="72"/>
      <c r="H50" s="129"/>
      <c r="I50" s="72"/>
      <c r="J50" s="129"/>
      <c r="K50" s="72"/>
      <c r="L50" s="129"/>
      <c r="N50" s="137">
        <v>1</v>
      </c>
    </row>
    <row r="51" spans="1:14" ht="29.1" customHeight="1">
      <c r="A51" s="153"/>
      <c r="B51" s="176">
        <v>4515</v>
      </c>
      <c r="C51" s="132" t="s">
        <v>312</v>
      </c>
      <c r="D51" s="120">
        <v>200394</v>
      </c>
      <c r="E51" s="55">
        <v>0</v>
      </c>
      <c r="F51" s="128">
        <v>271129</v>
      </c>
      <c r="G51" s="55">
        <v>0</v>
      </c>
      <c r="H51" s="128">
        <v>272389</v>
      </c>
      <c r="I51" s="55">
        <v>0</v>
      </c>
      <c r="J51" s="128">
        <v>263701</v>
      </c>
      <c r="K51" s="55">
        <v>0</v>
      </c>
      <c r="L51" s="128">
        <v>263701</v>
      </c>
      <c r="N51" s="137">
        <v>1</v>
      </c>
    </row>
    <row r="52" spans="1:14">
      <c r="A52" s="153"/>
      <c r="B52" s="176"/>
      <c r="C52" s="132"/>
      <c r="D52" s="120"/>
      <c r="E52" s="55"/>
      <c r="F52" s="128"/>
      <c r="G52" s="55"/>
      <c r="H52" s="128"/>
      <c r="I52" s="55"/>
      <c r="J52" s="128"/>
      <c r="K52" s="55"/>
      <c r="L52" s="128"/>
    </row>
    <row r="53" spans="1:14">
      <c r="A53" s="153"/>
      <c r="B53" s="154" t="s">
        <v>20</v>
      </c>
      <c r="C53" s="132" t="s">
        <v>313</v>
      </c>
      <c r="D53" s="120"/>
      <c r="E53" s="55"/>
      <c r="F53" s="128"/>
      <c r="G53" s="55"/>
      <c r="H53" s="128"/>
      <c r="I53" s="55"/>
      <c r="J53" s="128"/>
      <c r="K53" s="55"/>
      <c r="L53" s="128"/>
      <c r="N53" s="137">
        <v>1</v>
      </c>
    </row>
    <row r="54" spans="1:14">
      <c r="A54" s="179"/>
      <c r="B54" s="180">
        <v>4575</v>
      </c>
      <c r="C54" s="181" t="s">
        <v>314</v>
      </c>
      <c r="D54" s="126">
        <v>173972</v>
      </c>
      <c r="E54" s="174">
        <v>0</v>
      </c>
      <c r="F54" s="175">
        <v>190000</v>
      </c>
      <c r="G54" s="174">
        <v>0</v>
      </c>
      <c r="H54" s="175">
        <v>190000</v>
      </c>
      <c r="I54" s="174">
        <v>0</v>
      </c>
      <c r="J54" s="175">
        <v>240000</v>
      </c>
      <c r="K54" s="174">
        <v>0</v>
      </c>
      <c r="L54" s="175">
        <v>240000</v>
      </c>
      <c r="N54" s="137">
        <v>1</v>
      </c>
    </row>
    <row r="55" spans="1:14" ht="27.95" customHeight="1">
      <c r="B55" s="172" t="s">
        <v>213</v>
      </c>
      <c r="C55" s="170" t="s">
        <v>315</v>
      </c>
      <c r="D55" s="31"/>
      <c r="E55" s="72"/>
      <c r="F55" s="129"/>
      <c r="G55" s="72"/>
      <c r="H55" s="129"/>
      <c r="I55" s="72"/>
      <c r="J55" s="129"/>
      <c r="K55" s="72"/>
      <c r="L55" s="129"/>
      <c r="N55" s="137">
        <v>1</v>
      </c>
    </row>
    <row r="56" spans="1:14">
      <c r="B56" s="159">
        <v>4711</v>
      </c>
      <c r="C56" s="193" t="s">
        <v>316</v>
      </c>
      <c r="D56" s="126">
        <v>71176</v>
      </c>
      <c r="E56" s="174">
        <v>0</v>
      </c>
      <c r="F56" s="175">
        <v>46949</v>
      </c>
      <c r="G56" s="174">
        <v>0</v>
      </c>
      <c r="H56" s="175">
        <v>46949</v>
      </c>
      <c r="I56" s="174">
        <v>0</v>
      </c>
      <c r="J56" s="175">
        <v>57000</v>
      </c>
      <c r="K56" s="174">
        <v>0</v>
      </c>
      <c r="L56" s="175">
        <v>57000</v>
      </c>
      <c r="N56" s="137">
        <v>1</v>
      </c>
    </row>
    <row r="57" spans="1:14" ht="27.95" customHeight="1">
      <c r="A57" s="158" t="s">
        <v>14</v>
      </c>
      <c r="B57" s="172" t="s">
        <v>213</v>
      </c>
      <c r="C57" s="170" t="s">
        <v>315</v>
      </c>
      <c r="D57" s="126">
        <f t="shared" ref="D57:L57" si="1">D56</f>
        <v>71176</v>
      </c>
      <c r="E57" s="174">
        <f t="shared" si="1"/>
        <v>0</v>
      </c>
      <c r="F57" s="175">
        <f t="shared" si="1"/>
        <v>46949</v>
      </c>
      <c r="G57" s="174">
        <f t="shared" si="1"/>
        <v>0</v>
      </c>
      <c r="H57" s="175">
        <f t="shared" si="1"/>
        <v>46949</v>
      </c>
      <c r="I57" s="174">
        <f t="shared" si="1"/>
        <v>0</v>
      </c>
      <c r="J57" s="175">
        <f t="shared" si="1"/>
        <v>57000</v>
      </c>
      <c r="K57" s="174">
        <f t="shared" si="1"/>
        <v>0</v>
      </c>
      <c r="L57" s="175">
        <f t="shared" si="1"/>
        <v>57000</v>
      </c>
      <c r="N57" s="137">
        <v>1</v>
      </c>
    </row>
    <row r="58" spans="1:14">
      <c r="C58" s="170"/>
      <c r="D58" s="120"/>
      <c r="E58" s="55"/>
      <c r="F58" s="128"/>
      <c r="G58" s="120"/>
      <c r="H58" s="128"/>
      <c r="I58" s="120"/>
      <c r="J58" s="128"/>
      <c r="K58" s="55"/>
      <c r="L58" s="128"/>
    </row>
    <row r="59" spans="1:14">
      <c r="B59" s="172" t="s">
        <v>218</v>
      </c>
      <c r="C59" s="170" t="s">
        <v>317</v>
      </c>
      <c r="D59" s="31"/>
      <c r="E59" s="72"/>
      <c r="F59" s="129"/>
      <c r="G59" s="129"/>
      <c r="H59" s="129"/>
      <c r="I59" s="129"/>
      <c r="J59" s="129"/>
      <c r="K59" s="72"/>
      <c r="L59" s="129"/>
      <c r="N59" s="137">
        <v>1</v>
      </c>
    </row>
    <row r="60" spans="1:14">
      <c r="B60" s="159">
        <v>4801</v>
      </c>
      <c r="C60" s="170" t="s">
        <v>318</v>
      </c>
      <c r="D60" s="126">
        <v>436631</v>
      </c>
      <c r="E60" s="174">
        <v>0</v>
      </c>
      <c r="F60" s="175">
        <v>457957</v>
      </c>
      <c r="G60" s="174">
        <v>0</v>
      </c>
      <c r="H60" s="175">
        <v>904992</v>
      </c>
      <c r="I60" s="174">
        <v>0</v>
      </c>
      <c r="J60" s="175">
        <v>642041</v>
      </c>
      <c r="K60" s="174">
        <v>0</v>
      </c>
      <c r="L60" s="175">
        <v>642041</v>
      </c>
      <c r="N60" s="137">
        <v>1</v>
      </c>
    </row>
    <row r="61" spans="1:14">
      <c r="A61" s="158" t="s">
        <v>14</v>
      </c>
      <c r="B61" s="172" t="s">
        <v>218</v>
      </c>
      <c r="C61" s="170" t="s">
        <v>317</v>
      </c>
      <c r="D61" s="104">
        <f t="shared" ref="D61:L61" si="2">D60</f>
        <v>436631</v>
      </c>
      <c r="E61" s="130">
        <f t="shared" si="2"/>
        <v>0</v>
      </c>
      <c r="F61" s="171">
        <f t="shared" si="2"/>
        <v>457957</v>
      </c>
      <c r="G61" s="130">
        <f t="shared" si="2"/>
        <v>0</v>
      </c>
      <c r="H61" s="171">
        <f t="shared" si="2"/>
        <v>904992</v>
      </c>
      <c r="I61" s="130">
        <f t="shared" si="2"/>
        <v>0</v>
      </c>
      <c r="J61" s="171">
        <f t="shared" si="2"/>
        <v>642041</v>
      </c>
      <c r="K61" s="130">
        <f t="shared" si="2"/>
        <v>0</v>
      </c>
      <c r="L61" s="171">
        <f t="shared" si="2"/>
        <v>642041</v>
      </c>
      <c r="N61" s="137">
        <v>1</v>
      </c>
    </row>
    <row r="62" spans="1:14">
      <c r="C62" s="170"/>
      <c r="D62" s="120"/>
      <c r="E62" s="55"/>
      <c r="F62" s="128"/>
      <c r="G62" s="55"/>
      <c r="H62" s="128"/>
      <c r="I62" s="55"/>
      <c r="J62" s="128"/>
      <c r="K62" s="55"/>
      <c r="L62" s="128"/>
    </row>
    <row r="63" spans="1:14">
      <c r="B63" s="172" t="s">
        <v>236</v>
      </c>
      <c r="C63" s="170" t="s">
        <v>319</v>
      </c>
      <c r="D63" s="31"/>
      <c r="E63" s="72"/>
      <c r="F63" s="129"/>
      <c r="G63" s="31"/>
      <c r="H63" s="129"/>
      <c r="I63" s="31"/>
      <c r="J63" s="129"/>
      <c r="K63" s="129"/>
      <c r="L63" s="129"/>
      <c r="N63" s="137">
        <v>1</v>
      </c>
    </row>
    <row r="64" spans="1:14">
      <c r="B64" s="159">
        <v>4851</v>
      </c>
      <c r="C64" s="170" t="s">
        <v>320</v>
      </c>
      <c r="D64" s="31">
        <v>14796</v>
      </c>
      <c r="E64" s="72">
        <v>0</v>
      </c>
      <c r="F64" s="31">
        <v>1</v>
      </c>
      <c r="G64" s="72">
        <v>0</v>
      </c>
      <c r="H64" s="129">
        <v>1</v>
      </c>
      <c r="I64" s="72">
        <v>0</v>
      </c>
      <c r="J64" s="72">
        <v>0</v>
      </c>
      <c r="K64" s="72">
        <v>0</v>
      </c>
      <c r="L64" s="72">
        <v>0</v>
      </c>
      <c r="N64" s="137">
        <v>1</v>
      </c>
    </row>
    <row r="65" spans="1:14" ht="30" customHeight="1">
      <c r="A65" s="153"/>
      <c r="B65" s="176">
        <v>4853</v>
      </c>
      <c r="C65" s="132" t="s">
        <v>321</v>
      </c>
      <c r="D65" s="120">
        <v>1</v>
      </c>
      <c r="E65" s="55">
        <v>0</v>
      </c>
      <c r="F65" s="55">
        <v>0</v>
      </c>
      <c r="G65" s="55">
        <v>0</v>
      </c>
      <c r="H65" s="55">
        <v>0</v>
      </c>
      <c r="I65" s="55">
        <v>0</v>
      </c>
      <c r="J65" s="55">
        <v>0</v>
      </c>
      <c r="K65" s="55">
        <v>0</v>
      </c>
      <c r="L65" s="55">
        <v>0</v>
      </c>
      <c r="N65" s="137">
        <v>1</v>
      </c>
    </row>
    <row r="66" spans="1:14" ht="30" customHeight="1">
      <c r="A66" s="153"/>
      <c r="B66" s="176">
        <v>4859</v>
      </c>
      <c r="C66" s="132" t="s">
        <v>322</v>
      </c>
      <c r="D66" s="55">
        <v>0</v>
      </c>
      <c r="E66" s="55">
        <v>0</v>
      </c>
      <c r="F66" s="120">
        <v>5000</v>
      </c>
      <c r="G66" s="55">
        <v>0</v>
      </c>
      <c r="H66" s="120">
        <v>5000</v>
      </c>
      <c r="I66" s="55">
        <v>0</v>
      </c>
      <c r="J66" s="120">
        <v>15000</v>
      </c>
      <c r="K66" s="55">
        <v>0</v>
      </c>
      <c r="L66" s="120">
        <v>15000</v>
      </c>
      <c r="N66" s="137">
        <v>1</v>
      </c>
    </row>
    <row r="67" spans="1:14">
      <c r="A67" s="153"/>
      <c r="B67" s="176">
        <v>4860</v>
      </c>
      <c r="C67" s="132" t="s">
        <v>323</v>
      </c>
      <c r="D67" s="120">
        <v>27107</v>
      </c>
      <c r="E67" s="55">
        <v>0</v>
      </c>
      <c r="F67" s="128">
        <v>48300</v>
      </c>
      <c r="G67" s="55">
        <v>0</v>
      </c>
      <c r="H67" s="128">
        <v>48300</v>
      </c>
      <c r="I67" s="55">
        <v>0</v>
      </c>
      <c r="J67" s="128">
        <v>19500</v>
      </c>
      <c r="K67" s="55">
        <v>0</v>
      </c>
      <c r="L67" s="128">
        <v>19500</v>
      </c>
      <c r="N67" s="137">
        <v>1</v>
      </c>
    </row>
    <row r="68" spans="1:14" ht="30" customHeight="1">
      <c r="A68" s="153"/>
      <c r="B68" s="176">
        <v>4885</v>
      </c>
      <c r="C68" s="132" t="s">
        <v>324</v>
      </c>
      <c r="D68" s="55">
        <v>0</v>
      </c>
      <c r="E68" s="55">
        <v>0</v>
      </c>
      <c r="F68" s="55">
        <v>0</v>
      </c>
      <c r="G68" s="55">
        <v>0</v>
      </c>
      <c r="H68" s="55">
        <v>0</v>
      </c>
      <c r="I68" s="55">
        <v>0</v>
      </c>
      <c r="J68" s="55">
        <v>0</v>
      </c>
      <c r="K68" s="55">
        <v>0</v>
      </c>
      <c r="L68" s="55">
        <v>0</v>
      </c>
      <c r="N68" s="137">
        <v>1</v>
      </c>
    </row>
    <row r="69" spans="1:14">
      <c r="A69" s="153" t="s">
        <v>14</v>
      </c>
      <c r="B69" s="154" t="s">
        <v>236</v>
      </c>
      <c r="C69" s="132" t="s">
        <v>319</v>
      </c>
      <c r="D69" s="104">
        <f>SUM(D64:D68)</f>
        <v>41904</v>
      </c>
      <c r="E69" s="130" t="s">
        <v>72</v>
      </c>
      <c r="F69" s="171">
        <f>SUM(F64:F68)</f>
        <v>53301</v>
      </c>
      <c r="G69" s="130" t="s">
        <v>72</v>
      </c>
      <c r="H69" s="171">
        <f>SUM(H64:H68)</f>
        <v>53301</v>
      </c>
      <c r="I69" s="130" t="s">
        <v>72</v>
      </c>
      <c r="J69" s="171">
        <f>SUM(J64:J68)</f>
        <v>34500</v>
      </c>
      <c r="K69" s="130">
        <f>SUM(K64:K68)</f>
        <v>0</v>
      </c>
      <c r="L69" s="171">
        <f>SUM(L64:L68)</f>
        <v>34500</v>
      </c>
      <c r="N69" s="137">
        <v>1</v>
      </c>
    </row>
    <row r="70" spans="1:14">
      <c r="A70" s="153"/>
      <c r="B70" s="154"/>
      <c r="C70" s="132"/>
      <c r="D70" s="120"/>
      <c r="E70" s="55"/>
      <c r="F70" s="128"/>
      <c r="G70" s="55"/>
      <c r="H70" s="128"/>
      <c r="I70" s="55"/>
      <c r="J70" s="128"/>
      <c r="K70" s="55"/>
      <c r="L70" s="128"/>
    </row>
    <row r="71" spans="1:14">
      <c r="A71" s="153"/>
      <c r="B71" s="154" t="s">
        <v>239</v>
      </c>
      <c r="C71" s="132" t="s">
        <v>325</v>
      </c>
      <c r="D71" s="120"/>
      <c r="E71" s="55"/>
      <c r="F71" s="128"/>
      <c r="G71" s="55"/>
      <c r="H71" s="128"/>
      <c r="I71" s="55"/>
      <c r="J71" s="128"/>
      <c r="K71" s="55"/>
      <c r="L71" s="128"/>
      <c r="N71" s="137">
        <v>1</v>
      </c>
    </row>
    <row r="72" spans="1:14">
      <c r="A72" s="153"/>
      <c r="B72" s="176">
        <v>5053</v>
      </c>
      <c r="C72" s="132" t="s">
        <v>326</v>
      </c>
      <c r="D72" s="55">
        <v>0</v>
      </c>
      <c r="E72" s="55">
        <v>0</v>
      </c>
      <c r="F72" s="55">
        <v>0</v>
      </c>
      <c r="G72" s="55">
        <v>0</v>
      </c>
      <c r="H72" s="55">
        <v>0</v>
      </c>
      <c r="I72" s="55">
        <v>0</v>
      </c>
      <c r="J72" s="55">
        <v>0</v>
      </c>
      <c r="K72" s="55">
        <v>0</v>
      </c>
      <c r="L72" s="55">
        <v>0</v>
      </c>
      <c r="N72" s="137">
        <v>1</v>
      </c>
    </row>
    <row r="73" spans="1:14">
      <c r="A73" s="153"/>
      <c r="B73" s="176">
        <v>5054</v>
      </c>
      <c r="C73" s="132" t="s">
        <v>327</v>
      </c>
      <c r="D73" s="120">
        <v>3148547</v>
      </c>
      <c r="E73" s="55">
        <v>0</v>
      </c>
      <c r="F73" s="128">
        <v>3499967</v>
      </c>
      <c r="G73" s="55">
        <v>0</v>
      </c>
      <c r="H73" s="128">
        <v>3742109</v>
      </c>
      <c r="I73" s="55">
        <v>0</v>
      </c>
      <c r="J73" s="128">
        <v>3605766</v>
      </c>
      <c r="K73" s="55">
        <v>0</v>
      </c>
      <c r="L73" s="128">
        <v>3605766</v>
      </c>
      <c r="N73" s="137">
        <v>1</v>
      </c>
    </row>
    <row r="74" spans="1:14">
      <c r="B74" s="159">
        <v>5055</v>
      </c>
      <c r="C74" s="170" t="s">
        <v>328</v>
      </c>
      <c r="D74" s="126">
        <v>10345</v>
      </c>
      <c r="E74" s="174">
        <v>0</v>
      </c>
      <c r="F74" s="175">
        <v>20000</v>
      </c>
      <c r="G74" s="174">
        <v>0</v>
      </c>
      <c r="H74" s="175">
        <v>20000</v>
      </c>
      <c r="I74" s="174">
        <v>0</v>
      </c>
      <c r="J74" s="175">
        <v>20000</v>
      </c>
      <c r="K74" s="174">
        <v>0</v>
      </c>
      <c r="L74" s="175">
        <v>20000</v>
      </c>
      <c r="N74" s="137">
        <v>1</v>
      </c>
    </row>
    <row r="75" spans="1:14">
      <c r="A75" s="158" t="s">
        <v>14</v>
      </c>
      <c r="B75" s="172" t="s">
        <v>239</v>
      </c>
      <c r="C75" s="170" t="s">
        <v>325</v>
      </c>
      <c r="D75" s="104">
        <f>SUM(D72:D74)</f>
        <v>3158892</v>
      </c>
      <c r="E75" s="130" t="s">
        <v>72</v>
      </c>
      <c r="F75" s="171">
        <f>SUM(F72:F74)</f>
        <v>3519967</v>
      </c>
      <c r="G75" s="130" t="s">
        <v>72</v>
      </c>
      <c r="H75" s="171">
        <f>SUM(H72:H74)</f>
        <v>3762109</v>
      </c>
      <c r="I75" s="130" t="s">
        <v>72</v>
      </c>
      <c r="J75" s="171">
        <f>SUM(J72:J74)</f>
        <v>3625766</v>
      </c>
      <c r="K75" s="130" t="s">
        <v>72</v>
      </c>
      <c r="L75" s="171">
        <f>SUM(L72:L74)</f>
        <v>3625766</v>
      </c>
      <c r="N75" s="137">
        <v>1</v>
      </c>
    </row>
    <row r="76" spans="1:14">
      <c r="C76" s="170"/>
      <c r="D76" s="120"/>
      <c r="E76" s="55"/>
      <c r="F76" s="128"/>
      <c r="G76" s="55"/>
      <c r="H76" s="128"/>
      <c r="I76" s="55"/>
      <c r="J76" s="128"/>
      <c r="K76" s="55"/>
      <c r="L76" s="128"/>
    </row>
    <row r="77" spans="1:14" ht="30" customHeight="1">
      <c r="A77" s="153"/>
      <c r="B77" s="154" t="s">
        <v>202</v>
      </c>
      <c r="C77" s="132" t="s">
        <v>329</v>
      </c>
      <c r="D77" s="120"/>
      <c r="E77" s="55"/>
      <c r="F77" s="128"/>
      <c r="G77" s="55"/>
      <c r="H77" s="128"/>
      <c r="I77" s="55"/>
      <c r="J77" s="128"/>
      <c r="K77" s="55"/>
      <c r="L77" s="128"/>
      <c r="N77" s="137">
        <v>1</v>
      </c>
    </row>
    <row r="78" spans="1:14" ht="30" customHeight="1">
      <c r="A78" s="179"/>
      <c r="B78" s="194">
        <v>5425</v>
      </c>
      <c r="C78" s="181" t="s">
        <v>330</v>
      </c>
      <c r="D78" s="126">
        <v>5100</v>
      </c>
      <c r="E78" s="174">
        <v>0</v>
      </c>
      <c r="F78" s="126">
        <v>2500</v>
      </c>
      <c r="G78" s="174">
        <v>0</v>
      </c>
      <c r="H78" s="126">
        <v>2500</v>
      </c>
      <c r="I78" s="174">
        <v>0</v>
      </c>
      <c r="J78" s="126">
        <v>5000</v>
      </c>
      <c r="K78" s="174">
        <v>0</v>
      </c>
      <c r="L78" s="126">
        <v>5000</v>
      </c>
      <c r="N78" s="137">
        <v>1</v>
      </c>
    </row>
    <row r="79" spans="1:14" ht="3" customHeight="1">
      <c r="B79" s="195"/>
      <c r="C79" s="170"/>
      <c r="D79" s="120"/>
      <c r="E79" s="55"/>
      <c r="F79" s="120"/>
      <c r="G79" s="55"/>
      <c r="H79" s="120"/>
      <c r="I79" s="55"/>
      <c r="J79" s="120"/>
      <c r="K79" s="55"/>
      <c r="L79" s="120"/>
    </row>
    <row r="80" spans="1:14" ht="27.95" customHeight="1">
      <c r="B80" s="172" t="s">
        <v>271</v>
      </c>
      <c r="C80" s="170" t="s">
        <v>331</v>
      </c>
      <c r="D80" s="120"/>
      <c r="E80" s="55">
        <v>0</v>
      </c>
      <c r="F80" s="120">
        <v>2500</v>
      </c>
      <c r="G80" s="55">
        <v>0</v>
      </c>
      <c r="H80" s="120">
        <v>2500</v>
      </c>
      <c r="I80" s="55">
        <v>0</v>
      </c>
      <c r="J80" s="120">
        <v>5000</v>
      </c>
      <c r="K80" s="55">
        <v>0</v>
      </c>
      <c r="L80" s="120">
        <v>5000</v>
      </c>
      <c r="N80" s="137">
        <v>1</v>
      </c>
    </row>
    <row r="81" spans="1:16">
      <c r="B81" s="159">
        <v>5452</v>
      </c>
      <c r="C81" s="170" t="s">
        <v>332</v>
      </c>
      <c r="D81" s="31">
        <v>496361</v>
      </c>
      <c r="E81" s="72">
        <v>0</v>
      </c>
      <c r="F81" s="129">
        <v>1617475</v>
      </c>
      <c r="G81" s="72">
        <v>0</v>
      </c>
      <c r="H81" s="129">
        <v>1717176</v>
      </c>
      <c r="I81" s="72">
        <v>0</v>
      </c>
      <c r="J81" s="129">
        <v>3811869</v>
      </c>
      <c r="K81" s="72">
        <v>0</v>
      </c>
      <c r="L81" s="129">
        <v>3811869</v>
      </c>
      <c r="N81" s="137">
        <v>1</v>
      </c>
    </row>
    <row r="82" spans="1:16" ht="27.95" customHeight="1">
      <c r="B82" s="196">
        <v>5475</v>
      </c>
      <c r="C82" s="197" t="s">
        <v>333</v>
      </c>
      <c r="D82" s="174">
        <v>0</v>
      </c>
      <c r="E82" s="174">
        <v>0</v>
      </c>
      <c r="F82" s="126">
        <v>5000</v>
      </c>
      <c r="G82" s="174">
        <v>0</v>
      </c>
      <c r="H82" s="126">
        <v>5000</v>
      </c>
      <c r="I82" s="174">
        <v>0</v>
      </c>
      <c r="J82" s="126">
        <v>6500</v>
      </c>
      <c r="K82" s="174">
        <v>0</v>
      </c>
      <c r="L82" s="126">
        <v>6500</v>
      </c>
      <c r="N82" s="137">
        <v>1</v>
      </c>
    </row>
    <row r="83" spans="1:16">
      <c r="A83" s="158" t="s">
        <v>14</v>
      </c>
      <c r="B83" s="172" t="s">
        <v>271</v>
      </c>
      <c r="C83" s="170" t="s">
        <v>334</v>
      </c>
      <c r="D83" s="126">
        <f>SUM(D81:D82)</f>
        <v>496361</v>
      </c>
      <c r="E83" s="174">
        <f>SUM(E81:E81)</f>
        <v>0</v>
      </c>
      <c r="F83" s="175">
        <f t="shared" ref="F83:L83" si="3">SUM(F81:F82)</f>
        <v>1622475</v>
      </c>
      <c r="G83" s="174">
        <f t="shared" si="3"/>
        <v>0</v>
      </c>
      <c r="H83" s="175">
        <f t="shared" si="3"/>
        <v>1722176</v>
      </c>
      <c r="I83" s="174">
        <f t="shared" si="3"/>
        <v>0</v>
      </c>
      <c r="J83" s="175">
        <f t="shared" si="3"/>
        <v>3818369</v>
      </c>
      <c r="K83" s="174">
        <f t="shared" si="3"/>
        <v>0</v>
      </c>
      <c r="L83" s="175">
        <f t="shared" si="3"/>
        <v>3818369</v>
      </c>
      <c r="N83" s="137">
        <v>1</v>
      </c>
    </row>
    <row r="84" spans="1:16" ht="27.95" customHeight="1">
      <c r="A84" s="158" t="s">
        <v>14</v>
      </c>
      <c r="B84" s="159" t="s">
        <v>78</v>
      </c>
      <c r="C84" s="177" t="s">
        <v>302</v>
      </c>
      <c r="D84" s="126">
        <f>D83+D75+D69+D61+D57+D54+D51+D48+D78</f>
        <v>4678185</v>
      </c>
      <c r="E84" s="174">
        <f>E83+E75+E69+E61+E57+E54+E51+E48+E78+E66</f>
        <v>0</v>
      </c>
      <c r="F84" s="175">
        <f>F83+F75+F69+F61+F57+F54+F51+F48+F78</f>
        <v>6350906</v>
      </c>
      <c r="G84" s="174">
        <f>G83+G75+G69+G61+G57+G54+G51+G48+G78+G66</f>
        <v>0</v>
      </c>
      <c r="H84" s="175">
        <f>H83+H75+H69+H61+H57+H54+H51+H48+H78</f>
        <v>7165365</v>
      </c>
      <c r="I84" s="174">
        <f>I83+I75+I69+I61+I57+I54+I51+I48+I78+I66</f>
        <v>0</v>
      </c>
      <c r="J84" s="175">
        <f>J83+J75+J69+J61+J57+J54+J51+J48+J78</f>
        <v>8856640</v>
      </c>
      <c r="K84" s="174">
        <f>K83+K75+K69+K61+K57+K54+K51+K48+K78</f>
        <v>0</v>
      </c>
      <c r="L84" s="175">
        <f>L83+L75+L69+L61+L57+L54+L51+L48+L78</f>
        <v>8856640</v>
      </c>
      <c r="N84" s="137">
        <v>1</v>
      </c>
    </row>
    <row r="85" spans="1:16">
      <c r="A85" s="158" t="s">
        <v>14</v>
      </c>
      <c r="C85" s="165" t="s">
        <v>335</v>
      </c>
      <c r="D85" s="31"/>
      <c r="E85" s="72"/>
      <c r="F85" s="129"/>
      <c r="G85" s="72"/>
      <c r="H85" s="129"/>
      <c r="I85" s="72"/>
      <c r="J85" s="129"/>
      <c r="K85" s="72"/>
      <c r="L85" s="129"/>
      <c r="N85" s="137">
        <v>1</v>
      </c>
    </row>
    <row r="86" spans="1:16">
      <c r="C86" s="165" t="s">
        <v>336</v>
      </c>
      <c r="D86" s="126">
        <f>D84+D37+D11</f>
        <v>8423466</v>
      </c>
      <c r="E86" s="174" t="s">
        <v>72</v>
      </c>
      <c r="F86" s="175">
        <f>F84+F37+F11</f>
        <v>13150156</v>
      </c>
      <c r="G86" s="175" t="s">
        <v>72</v>
      </c>
      <c r="H86" s="175">
        <f>H84+H37+H11</f>
        <v>13948460</v>
      </c>
      <c r="I86" s="126" t="s">
        <v>72</v>
      </c>
      <c r="J86" s="175">
        <f>J84+J37+J11</f>
        <v>16167962</v>
      </c>
      <c r="K86" s="174">
        <f>K84+K37+K11</f>
        <v>0</v>
      </c>
      <c r="L86" s="175">
        <f>L84+L37+L11</f>
        <v>16167962</v>
      </c>
      <c r="N86" s="137">
        <v>1</v>
      </c>
    </row>
    <row r="87" spans="1:16">
      <c r="C87" s="165"/>
      <c r="D87" s="120"/>
      <c r="E87" s="55"/>
      <c r="F87" s="128"/>
      <c r="G87" s="128"/>
      <c r="H87" s="128"/>
      <c r="I87" s="128"/>
      <c r="J87" s="128"/>
      <c r="K87" s="128"/>
      <c r="L87" s="128"/>
      <c r="N87" s="137">
        <v>1</v>
      </c>
    </row>
    <row r="88" spans="1:16">
      <c r="B88" s="159" t="s">
        <v>84</v>
      </c>
      <c r="C88" s="165" t="s">
        <v>85</v>
      </c>
      <c r="D88" s="31"/>
      <c r="E88" s="72"/>
      <c r="F88" s="129"/>
      <c r="G88" s="129"/>
      <c r="H88" s="129"/>
      <c r="I88" s="129"/>
      <c r="J88" s="129"/>
      <c r="K88" s="129"/>
      <c r="L88" s="129"/>
      <c r="N88" s="137">
        <v>1</v>
      </c>
    </row>
    <row r="89" spans="1:16">
      <c r="B89" s="159">
        <v>6003</v>
      </c>
      <c r="C89" s="170" t="s">
        <v>337</v>
      </c>
      <c r="D89" s="72">
        <v>0</v>
      </c>
      <c r="E89" s="31">
        <v>615760</v>
      </c>
      <c r="F89" s="72">
        <v>0</v>
      </c>
      <c r="G89" s="129">
        <v>660650</v>
      </c>
      <c r="H89" s="72">
        <v>0</v>
      </c>
      <c r="I89" s="129">
        <v>660650</v>
      </c>
      <c r="J89" s="72">
        <v>0</v>
      </c>
      <c r="K89" s="129">
        <v>786393</v>
      </c>
      <c r="L89" s="129">
        <v>786393</v>
      </c>
      <c r="N89" s="137">
        <v>1</v>
      </c>
    </row>
    <row r="90" spans="1:16" ht="25.5">
      <c r="A90" s="153"/>
      <c r="B90" s="176">
        <v>6004</v>
      </c>
      <c r="C90" s="132" t="s">
        <v>338</v>
      </c>
      <c r="D90" s="55">
        <v>0</v>
      </c>
      <c r="E90" s="120">
        <v>95415</v>
      </c>
      <c r="F90" s="55">
        <v>0</v>
      </c>
      <c r="G90" s="128">
        <v>107267</v>
      </c>
      <c r="H90" s="55">
        <v>0</v>
      </c>
      <c r="I90" s="128">
        <v>107267</v>
      </c>
      <c r="J90" s="55">
        <v>0</v>
      </c>
      <c r="K90" s="128">
        <v>103605</v>
      </c>
      <c r="L90" s="128">
        <v>103605</v>
      </c>
      <c r="N90" s="137">
        <v>1</v>
      </c>
    </row>
    <row r="91" spans="1:16">
      <c r="A91" s="153" t="s">
        <v>14</v>
      </c>
      <c r="B91" s="176" t="s">
        <v>84</v>
      </c>
      <c r="C91" s="177" t="s">
        <v>85</v>
      </c>
      <c r="D91" s="104" t="s">
        <v>72</v>
      </c>
      <c r="E91" s="104">
        <f>SUM(E89:E90)</f>
        <v>711175</v>
      </c>
      <c r="F91" s="104" t="s">
        <v>72</v>
      </c>
      <c r="G91" s="171">
        <f>SUM(G89:G90)</f>
        <v>767917</v>
      </c>
      <c r="H91" s="104" t="s">
        <v>72</v>
      </c>
      <c r="I91" s="171">
        <f>SUM(I89:I90)</f>
        <v>767917</v>
      </c>
      <c r="J91" s="130">
        <f>SUM(J89:J90)</f>
        <v>0</v>
      </c>
      <c r="K91" s="171">
        <f>SUM(K89:K90)</f>
        <v>889998</v>
      </c>
      <c r="L91" s="171">
        <f>SUM(L89:L90)</f>
        <v>889998</v>
      </c>
      <c r="N91" s="137">
        <v>1</v>
      </c>
    </row>
    <row r="92" spans="1:16">
      <c r="A92" s="153"/>
      <c r="B92" s="154"/>
      <c r="C92" s="132"/>
      <c r="D92" s="120"/>
      <c r="E92" s="120"/>
      <c r="F92" s="128"/>
      <c r="G92" s="128"/>
      <c r="H92" s="128"/>
      <c r="I92" s="128"/>
      <c r="J92" s="128"/>
      <c r="K92" s="128"/>
      <c r="L92" s="128"/>
      <c r="N92" s="137">
        <v>1</v>
      </c>
    </row>
    <row r="93" spans="1:16">
      <c r="B93" s="159" t="s">
        <v>88</v>
      </c>
      <c r="C93" s="165" t="s">
        <v>89</v>
      </c>
      <c r="D93" s="31"/>
      <c r="E93" s="31"/>
      <c r="F93" s="129"/>
      <c r="G93" s="129"/>
      <c r="H93" s="129"/>
      <c r="I93" s="129"/>
      <c r="J93" s="129"/>
      <c r="K93" s="129"/>
      <c r="L93" s="129"/>
      <c r="N93" s="137">
        <v>1</v>
      </c>
    </row>
    <row r="94" spans="1:16">
      <c r="B94" s="198">
        <v>6202</v>
      </c>
      <c r="C94" s="199" t="s">
        <v>339</v>
      </c>
      <c r="D94" s="31">
        <v>50000</v>
      </c>
      <c r="E94" s="72">
        <v>0</v>
      </c>
      <c r="F94" s="31">
        <v>100000</v>
      </c>
      <c r="G94" s="72">
        <v>0</v>
      </c>
      <c r="H94" s="31">
        <v>100000</v>
      </c>
      <c r="I94" s="72">
        <v>0</v>
      </c>
      <c r="J94" s="31">
        <v>20000</v>
      </c>
      <c r="K94" s="31">
        <v>100000</v>
      </c>
      <c r="L94" s="31">
        <v>120000</v>
      </c>
      <c r="N94" s="137">
        <v>1</v>
      </c>
      <c r="P94" s="102"/>
    </row>
    <row r="95" spans="1:16">
      <c r="B95" s="159">
        <v>7475</v>
      </c>
      <c r="C95" s="170" t="s">
        <v>340</v>
      </c>
      <c r="D95" s="72">
        <v>0</v>
      </c>
      <c r="E95" s="72">
        <v>0</v>
      </c>
      <c r="F95" s="72">
        <v>0</v>
      </c>
      <c r="G95" s="72">
        <v>0</v>
      </c>
      <c r="H95" s="72">
        <v>0</v>
      </c>
      <c r="I95" s="72">
        <v>0</v>
      </c>
      <c r="J95" s="31">
        <v>150000</v>
      </c>
      <c r="K95" s="72">
        <v>0</v>
      </c>
      <c r="L95" s="31">
        <v>150000</v>
      </c>
      <c r="N95" s="137">
        <v>1</v>
      </c>
    </row>
    <row r="96" spans="1:16">
      <c r="B96" s="159">
        <v>7610</v>
      </c>
      <c r="C96" s="170" t="s">
        <v>92</v>
      </c>
      <c r="D96" s="72">
        <v>0</v>
      </c>
      <c r="E96" s="31">
        <v>1110</v>
      </c>
      <c r="F96" s="72">
        <v>0</v>
      </c>
      <c r="G96" s="129">
        <v>4000</v>
      </c>
      <c r="H96" s="72">
        <v>0</v>
      </c>
      <c r="I96" s="129">
        <v>4000</v>
      </c>
      <c r="J96" s="72">
        <v>0</v>
      </c>
      <c r="K96" s="129">
        <v>5500</v>
      </c>
      <c r="L96" s="129">
        <v>5500</v>
      </c>
      <c r="N96" s="137">
        <v>1</v>
      </c>
    </row>
    <row r="97" spans="1:14">
      <c r="A97" s="153" t="s">
        <v>14</v>
      </c>
      <c r="B97" s="176" t="s">
        <v>88</v>
      </c>
      <c r="C97" s="177" t="s">
        <v>89</v>
      </c>
      <c r="D97" s="104">
        <f t="shared" ref="D97:I97" si="4">SUM(D94:D96)</f>
        <v>50000</v>
      </c>
      <c r="E97" s="104">
        <f t="shared" si="4"/>
        <v>1110</v>
      </c>
      <c r="F97" s="104">
        <f t="shared" si="4"/>
        <v>100000</v>
      </c>
      <c r="G97" s="171">
        <f t="shared" si="4"/>
        <v>4000</v>
      </c>
      <c r="H97" s="104">
        <f t="shared" si="4"/>
        <v>100000</v>
      </c>
      <c r="I97" s="171">
        <f t="shared" si="4"/>
        <v>4000</v>
      </c>
      <c r="J97" s="171">
        <f>SUM(J94:J96)</f>
        <v>170000</v>
      </c>
      <c r="K97" s="171">
        <f>SUM(K94:K96)</f>
        <v>105500</v>
      </c>
      <c r="L97" s="171">
        <f>SUM(L94:L96)</f>
        <v>275500</v>
      </c>
      <c r="N97" s="137">
        <v>1</v>
      </c>
    </row>
    <row r="98" spans="1:14">
      <c r="B98" s="159"/>
      <c r="C98" s="165"/>
      <c r="D98" s="126"/>
      <c r="E98" s="126"/>
      <c r="F98" s="175"/>
      <c r="G98" s="175"/>
      <c r="H98" s="175"/>
      <c r="I98" s="175"/>
      <c r="J98" s="175"/>
      <c r="K98" s="175"/>
      <c r="L98" s="175"/>
      <c r="N98" s="137">
        <v>1</v>
      </c>
    </row>
    <row r="99" spans="1:14">
      <c r="A99" s="158" t="s">
        <v>14</v>
      </c>
      <c r="C99" s="165" t="s">
        <v>341</v>
      </c>
      <c r="D99" s="126">
        <f t="shared" ref="D99:L99" si="5">D97+D91+D86</f>
        <v>8473466</v>
      </c>
      <c r="E99" s="126">
        <f t="shared" si="5"/>
        <v>712285</v>
      </c>
      <c r="F99" s="175">
        <f t="shared" si="5"/>
        <v>13250156</v>
      </c>
      <c r="G99" s="175">
        <f t="shared" si="5"/>
        <v>771917</v>
      </c>
      <c r="H99" s="175">
        <f t="shared" si="5"/>
        <v>14048460</v>
      </c>
      <c r="I99" s="175">
        <f t="shared" si="5"/>
        <v>771917</v>
      </c>
      <c r="J99" s="175">
        <f t="shared" si="5"/>
        <v>16337962</v>
      </c>
      <c r="K99" s="175">
        <f t="shared" si="5"/>
        <v>995498</v>
      </c>
      <c r="L99" s="175">
        <f t="shared" si="5"/>
        <v>17333460</v>
      </c>
      <c r="N99" s="137">
        <v>1</v>
      </c>
    </row>
    <row r="100" spans="1:14" ht="27.95" customHeight="1">
      <c r="A100" s="153" t="s">
        <v>14</v>
      </c>
      <c r="B100" s="154"/>
      <c r="C100" s="177" t="s">
        <v>342</v>
      </c>
      <c r="D100" s="104">
        <v>8134542</v>
      </c>
      <c r="E100" s="104">
        <v>21988955</v>
      </c>
      <c r="F100" s="171">
        <v>12250877</v>
      </c>
      <c r="G100" s="171">
        <v>27582223</v>
      </c>
      <c r="H100" s="171">
        <v>12569621</v>
      </c>
      <c r="I100" s="171">
        <v>27746685</v>
      </c>
      <c r="J100" s="171">
        <v>18258301</v>
      </c>
      <c r="K100" s="171">
        <v>30131323</v>
      </c>
      <c r="L100" s="171">
        <v>48389624</v>
      </c>
      <c r="N100" s="137">
        <v>1</v>
      </c>
    </row>
    <row r="101" spans="1:14" ht="27.95" customHeight="1" thickBot="1">
      <c r="A101" s="138" t="s">
        <v>14</v>
      </c>
      <c r="B101" s="200" t="s">
        <v>94</v>
      </c>
      <c r="C101" s="183" t="s">
        <v>343</v>
      </c>
      <c r="D101" s="184">
        <f t="shared" ref="D101:L101" si="6">D100+D99</f>
        <v>16608008</v>
      </c>
      <c r="E101" s="184">
        <f t="shared" si="6"/>
        <v>22701240</v>
      </c>
      <c r="F101" s="185">
        <f t="shared" si="6"/>
        <v>25501033</v>
      </c>
      <c r="G101" s="185">
        <f t="shared" si="6"/>
        <v>28354140</v>
      </c>
      <c r="H101" s="185">
        <f t="shared" si="6"/>
        <v>26618081</v>
      </c>
      <c r="I101" s="185">
        <f t="shared" si="6"/>
        <v>28518602</v>
      </c>
      <c r="J101" s="185">
        <f t="shared" si="6"/>
        <v>34596263</v>
      </c>
      <c r="K101" s="185">
        <f t="shared" si="6"/>
        <v>31126821</v>
      </c>
      <c r="L101" s="185">
        <f t="shared" si="6"/>
        <v>65723084</v>
      </c>
      <c r="N101" s="137">
        <v>1</v>
      </c>
    </row>
    <row r="102" spans="1:14" ht="16.5" hidden="1" thickTop="1" thickBot="1">
      <c r="D102" s="201">
        <v>16608008</v>
      </c>
      <c r="E102" s="201">
        <v>22701240</v>
      </c>
      <c r="F102" s="164">
        <v>25501033</v>
      </c>
      <c r="G102" s="164">
        <v>28354140</v>
      </c>
      <c r="H102" s="164">
        <v>26618081</v>
      </c>
      <c r="I102" s="164">
        <v>28518602</v>
      </c>
      <c r="J102" s="164">
        <v>34596263</v>
      </c>
      <c r="K102" s="164">
        <v>31126821</v>
      </c>
      <c r="L102" s="185">
        <v>65723084</v>
      </c>
      <c r="N102" s="137">
        <v>1</v>
      </c>
    </row>
    <row r="103" spans="1:14" ht="15.75" hidden="1" thickTop="1">
      <c r="D103" s="162">
        <f t="shared" ref="D103:E103" si="7">D101-D102</f>
        <v>0</v>
      </c>
      <c r="E103" s="162">
        <f t="shared" si="7"/>
        <v>0</v>
      </c>
      <c r="F103" s="162">
        <f>F101-F102</f>
        <v>0</v>
      </c>
      <c r="G103" s="162">
        <f t="shared" ref="G103:L103" si="8">G101-G102</f>
        <v>0</v>
      </c>
      <c r="H103" s="162">
        <f t="shared" si="8"/>
        <v>0</v>
      </c>
      <c r="I103" s="162">
        <f t="shared" si="8"/>
        <v>0</v>
      </c>
      <c r="J103" s="162">
        <f t="shared" si="8"/>
        <v>0</v>
      </c>
      <c r="K103" s="162">
        <f t="shared" si="8"/>
        <v>0</v>
      </c>
      <c r="L103" s="162">
        <f t="shared" si="8"/>
        <v>0</v>
      </c>
      <c r="N103" s="137">
        <v>1</v>
      </c>
    </row>
    <row r="104" spans="1:14" ht="15.75" thickTop="1">
      <c r="J104" s="42"/>
      <c r="K104" s="42"/>
      <c r="L104" s="42"/>
      <c r="N104" s="137">
        <v>1</v>
      </c>
    </row>
    <row r="105" spans="1:14">
      <c r="D105" s="203"/>
      <c r="F105" s="202"/>
      <c r="G105" s="202"/>
      <c r="H105" s="202"/>
      <c r="I105" s="202"/>
      <c r="J105" s="202"/>
      <c r="K105" s="203"/>
      <c r="L105" s="202"/>
      <c r="N105" s="137">
        <v>1</v>
      </c>
    </row>
    <row r="106" spans="1:14">
      <c r="N106" s="137">
        <v>1</v>
      </c>
    </row>
    <row r="107" spans="1:14">
      <c r="N107" s="137">
        <v>1</v>
      </c>
    </row>
    <row r="108" spans="1:14">
      <c r="N108" s="137">
        <v>1</v>
      </c>
    </row>
    <row r="109" spans="1:14">
      <c r="N109" s="137">
        <v>1</v>
      </c>
    </row>
    <row r="110" spans="1:14">
      <c r="N110" s="137">
        <v>1</v>
      </c>
    </row>
    <row r="111" spans="1:14">
      <c r="N111" s="137">
        <v>1</v>
      </c>
    </row>
    <row r="112" spans="1:14">
      <c r="N112" s="137">
        <v>1</v>
      </c>
    </row>
    <row r="113" spans="14:14">
      <c r="N113" s="137">
        <v>1</v>
      </c>
    </row>
    <row r="114" spans="14:14">
      <c r="N114" s="137">
        <v>1</v>
      </c>
    </row>
    <row r="115" spans="14:14">
      <c r="N115" s="137">
        <v>1</v>
      </c>
    </row>
    <row r="116" spans="14:14">
      <c r="N116" s="137">
        <v>1</v>
      </c>
    </row>
    <row r="117" spans="14:14">
      <c r="N117" s="137">
        <v>1</v>
      </c>
    </row>
    <row r="118" spans="14:14">
      <c r="N118" s="137">
        <v>1</v>
      </c>
    </row>
    <row r="119" spans="14:14">
      <c r="N119" s="137">
        <v>1</v>
      </c>
    </row>
    <row r="120" spans="14:14">
      <c r="N120" s="137">
        <v>1</v>
      </c>
    </row>
    <row r="121" spans="14:14">
      <c r="N121" s="137">
        <v>1</v>
      </c>
    </row>
    <row r="122" spans="14:14">
      <c r="N122" s="137">
        <v>1</v>
      </c>
    </row>
    <row r="123" spans="14:14">
      <c r="N123" s="137">
        <v>1</v>
      </c>
    </row>
    <row r="124" spans="14:14">
      <c r="N124" s="137">
        <v>1</v>
      </c>
    </row>
    <row r="125" spans="14:14">
      <c r="N125" s="137">
        <v>1</v>
      </c>
    </row>
    <row r="126" spans="14:14">
      <c r="N126" s="137">
        <v>1</v>
      </c>
    </row>
    <row r="127" spans="14:14">
      <c r="N127" s="137">
        <v>1</v>
      </c>
    </row>
    <row r="128" spans="14:14">
      <c r="N128" s="137">
        <v>1</v>
      </c>
    </row>
    <row r="129" spans="14:14">
      <c r="N129" s="137">
        <v>1</v>
      </c>
    </row>
    <row r="130" spans="14:14">
      <c r="N130" s="137">
        <v>1</v>
      </c>
    </row>
    <row r="131" spans="14:14">
      <c r="N131" s="137">
        <v>1</v>
      </c>
    </row>
    <row r="132" spans="14:14">
      <c r="N132" s="137">
        <v>1</v>
      </c>
    </row>
    <row r="133" spans="14:14">
      <c r="N133" s="137">
        <v>1</v>
      </c>
    </row>
    <row r="134" spans="14:14">
      <c r="N134" s="137">
        <v>1</v>
      </c>
    </row>
    <row r="135" spans="14:14">
      <c r="N135" s="137">
        <v>1</v>
      </c>
    </row>
    <row r="136" spans="14:14">
      <c r="N136" s="137">
        <v>1</v>
      </c>
    </row>
    <row r="137" spans="14:14">
      <c r="N137" s="137">
        <v>1</v>
      </c>
    </row>
    <row r="138" spans="14:14">
      <c r="N138" s="137">
        <v>1</v>
      </c>
    </row>
    <row r="139" spans="14:14">
      <c r="N139" s="137">
        <v>1</v>
      </c>
    </row>
    <row r="140" spans="14:14">
      <c r="N140" s="137">
        <v>1</v>
      </c>
    </row>
    <row r="141" spans="14:14">
      <c r="N141" s="137">
        <v>1</v>
      </c>
    </row>
    <row r="142" spans="14:14">
      <c r="N142" s="137">
        <v>1</v>
      </c>
    </row>
    <row r="143" spans="14:14">
      <c r="N143" s="137">
        <v>1</v>
      </c>
    </row>
    <row r="144" spans="14:14">
      <c r="N144" s="137">
        <v>1</v>
      </c>
    </row>
    <row r="145" spans="14:14">
      <c r="N145" s="137">
        <v>1</v>
      </c>
    </row>
    <row r="146" spans="14:14">
      <c r="N146" s="137">
        <v>1</v>
      </c>
    </row>
    <row r="147" spans="14:14">
      <c r="N147" s="137">
        <v>1</v>
      </c>
    </row>
    <row r="148" spans="14:14">
      <c r="N148" s="137">
        <v>1</v>
      </c>
    </row>
    <row r="149" spans="14:14">
      <c r="N149" s="137">
        <v>1</v>
      </c>
    </row>
    <row r="150" spans="14:14">
      <c r="N150" s="137">
        <v>1</v>
      </c>
    </row>
    <row r="151" spans="14:14">
      <c r="N151" s="137">
        <v>1</v>
      </c>
    </row>
    <row r="152" spans="14:14">
      <c r="N152" s="137">
        <v>1</v>
      </c>
    </row>
    <row r="153" spans="14:14">
      <c r="N153" s="137">
        <v>1</v>
      </c>
    </row>
    <row r="154" spans="14:14">
      <c r="N154" s="137">
        <v>1</v>
      </c>
    </row>
    <row r="155" spans="14:14">
      <c r="N155" s="137">
        <v>1</v>
      </c>
    </row>
    <row r="156" spans="14:14">
      <c r="N156" s="137">
        <v>1</v>
      </c>
    </row>
    <row r="157" spans="14:14">
      <c r="N157" s="137">
        <v>1</v>
      </c>
    </row>
    <row r="158" spans="14:14">
      <c r="N158" s="137">
        <v>1</v>
      </c>
    </row>
    <row r="159" spans="14:14">
      <c r="N159" s="137">
        <v>1</v>
      </c>
    </row>
    <row r="160" spans="14:14">
      <c r="N160" s="137">
        <v>1</v>
      </c>
    </row>
    <row r="161" spans="14:14">
      <c r="N161" s="137">
        <v>1</v>
      </c>
    </row>
    <row r="162" spans="14:14">
      <c r="N162" s="137">
        <v>1</v>
      </c>
    </row>
    <row r="163" spans="14:14">
      <c r="N163" s="137">
        <v>1</v>
      </c>
    </row>
    <row r="164" spans="14:14">
      <c r="N164" s="137">
        <v>1</v>
      </c>
    </row>
    <row r="165" spans="14:14">
      <c r="N165" s="137">
        <v>1</v>
      </c>
    </row>
    <row r="166" spans="14:14">
      <c r="N166" s="137">
        <v>1</v>
      </c>
    </row>
    <row r="167" spans="14:14">
      <c r="N167" s="137">
        <v>1</v>
      </c>
    </row>
    <row r="168" spans="14:14">
      <c r="N168" s="137">
        <v>1</v>
      </c>
    </row>
    <row r="169" spans="14:14">
      <c r="N169" s="137">
        <v>1</v>
      </c>
    </row>
    <row r="170" spans="14:14">
      <c r="N170" s="137">
        <v>1</v>
      </c>
    </row>
    <row r="171" spans="14:14">
      <c r="N171" s="137">
        <v>1</v>
      </c>
    </row>
    <row r="172" spans="14:14">
      <c r="N172" s="137">
        <v>1</v>
      </c>
    </row>
    <row r="173" spans="14:14">
      <c r="N173" s="137">
        <v>1</v>
      </c>
    </row>
    <row r="174" spans="14:14">
      <c r="N174" s="137">
        <v>1</v>
      </c>
    </row>
    <row r="175" spans="14:14">
      <c r="N175" s="137">
        <v>1</v>
      </c>
    </row>
    <row r="176" spans="14:14">
      <c r="N176" s="137">
        <v>1</v>
      </c>
    </row>
    <row r="177" spans="14:14">
      <c r="N177" s="137">
        <v>1</v>
      </c>
    </row>
    <row r="178" spans="14:14">
      <c r="N178" s="137">
        <v>1</v>
      </c>
    </row>
    <row r="179" spans="14:14">
      <c r="N179" s="137">
        <v>1</v>
      </c>
    </row>
    <row r="180" spans="14:14">
      <c r="N180" s="137">
        <v>1</v>
      </c>
    </row>
    <row r="181" spans="14:14">
      <c r="N181" s="137">
        <v>1</v>
      </c>
    </row>
    <row r="182" spans="14:14">
      <c r="N182" s="137">
        <v>1</v>
      </c>
    </row>
    <row r="183" spans="14:14">
      <c r="N183" s="137">
        <v>1</v>
      </c>
    </row>
    <row r="184" spans="14:14">
      <c r="N184" s="137">
        <v>1</v>
      </c>
    </row>
    <row r="185" spans="14:14">
      <c r="N185" s="137">
        <v>1</v>
      </c>
    </row>
    <row r="186" spans="14:14">
      <c r="N186" s="137">
        <v>1</v>
      </c>
    </row>
    <row r="187" spans="14:14">
      <c r="N187" s="137">
        <v>1</v>
      </c>
    </row>
    <row r="188" spans="14:14">
      <c r="N188" s="137">
        <v>1</v>
      </c>
    </row>
    <row r="189" spans="14:14">
      <c r="N189" s="137">
        <v>1</v>
      </c>
    </row>
    <row r="190" spans="14:14">
      <c r="N190" s="137">
        <v>1</v>
      </c>
    </row>
    <row r="191" spans="14:14">
      <c r="N191" s="137">
        <v>1</v>
      </c>
    </row>
    <row r="192" spans="14:14">
      <c r="N192" s="137">
        <v>1</v>
      </c>
    </row>
    <row r="193" spans="14:14">
      <c r="N193" s="137">
        <v>1</v>
      </c>
    </row>
    <row r="194" spans="14:14">
      <c r="N194" s="137">
        <v>1</v>
      </c>
    </row>
    <row r="195" spans="14:14">
      <c r="N195" s="137">
        <v>1</v>
      </c>
    </row>
    <row r="196" spans="14:14">
      <c r="N196" s="137">
        <v>1</v>
      </c>
    </row>
    <row r="197" spans="14:14">
      <c r="N197" s="137">
        <v>1</v>
      </c>
    </row>
    <row r="198" spans="14:14">
      <c r="N198" s="137">
        <v>1</v>
      </c>
    </row>
    <row r="199" spans="14:14">
      <c r="N199" s="137">
        <v>1</v>
      </c>
    </row>
    <row r="200" spans="14:14">
      <c r="N200" s="137">
        <v>1</v>
      </c>
    </row>
    <row r="201" spans="14:14">
      <c r="N201" s="137">
        <v>1</v>
      </c>
    </row>
    <row r="202" spans="14:14">
      <c r="N202" s="137">
        <v>1</v>
      </c>
    </row>
    <row r="203" spans="14:14">
      <c r="N203" s="137">
        <v>1</v>
      </c>
    </row>
    <row r="204" spans="14:14">
      <c r="N204" s="137">
        <v>1</v>
      </c>
    </row>
    <row r="205" spans="14:14">
      <c r="N205" s="137">
        <v>1</v>
      </c>
    </row>
    <row r="206" spans="14:14">
      <c r="N206" s="137">
        <v>1</v>
      </c>
    </row>
    <row r="207" spans="14:14">
      <c r="N207" s="137">
        <v>1</v>
      </c>
    </row>
    <row r="208" spans="14:14">
      <c r="N208" s="137">
        <v>1</v>
      </c>
    </row>
    <row r="209" spans="14:14">
      <c r="N209" s="137">
        <v>1</v>
      </c>
    </row>
    <row r="210" spans="14:14">
      <c r="N210" s="137">
        <v>1</v>
      </c>
    </row>
    <row r="211" spans="14:14">
      <c r="N211" s="137">
        <v>1</v>
      </c>
    </row>
    <row r="212" spans="14:14">
      <c r="N212" s="137">
        <v>1</v>
      </c>
    </row>
    <row r="213" spans="14:14">
      <c r="N213" s="137">
        <v>1</v>
      </c>
    </row>
    <row r="214" spans="14:14">
      <c r="N214" s="137">
        <v>1</v>
      </c>
    </row>
    <row r="215" spans="14:14">
      <c r="N215" s="137">
        <v>1</v>
      </c>
    </row>
    <row r="216" spans="14:14">
      <c r="N216" s="137">
        <v>1</v>
      </c>
    </row>
    <row r="217" spans="14:14">
      <c r="N217" s="137">
        <v>1</v>
      </c>
    </row>
    <row r="218" spans="14:14">
      <c r="N218" s="137">
        <v>1</v>
      </c>
    </row>
    <row r="219" spans="14:14">
      <c r="N219" s="137">
        <v>1</v>
      </c>
    </row>
    <row r="220" spans="14:14">
      <c r="N220" s="137">
        <v>1</v>
      </c>
    </row>
    <row r="221" spans="14:14">
      <c r="N221" s="137">
        <v>1</v>
      </c>
    </row>
    <row r="222" spans="14:14">
      <c r="N222" s="137">
        <v>1</v>
      </c>
    </row>
    <row r="223" spans="14:14">
      <c r="N223" s="137">
        <v>1</v>
      </c>
    </row>
    <row r="224" spans="14:14">
      <c r="N224" s="137">
        <v>1</v>
      </c>
    </row>
    <row r="225" spans="14:14">
      <c r="N225" s="137">
        <v>1</v>
      </c>
    </row>
    <row r="226" spans="14:14">
      <c r="N226" s="137">
        <v>1</v>
      </c>
    </row>
    <row r="227" spans="14:14">
      <c r="N227" s="137">
        <v>1</v>
      </c>
    </row>
    <row r="228" spans="14:14">
      <c r="N228" s="137">
        <v>1</v>
      </c>
    </row>
    <row r="229" spans="14:14">
      <c r="N229" s="137">
        <v>1</v>
      </c>
    </row>
    <row r="230" spans="14:14">
      <c r="N230" s="137">
        <v>1</v>
      </c>
    </row>
  </sheetData>
  <autoFilter ref="A7:L104"/>
  <mergeCells count="10">
    <mergeCell ref="A6:C6"/>
    <mergeCell ref="D6:E6"/>
    <mergeCell ref="F6:G6"/>
    <mergeCell ref="H6:I6"/>
    <mergeCell ref="J6:L6"/>
    <mergeCell ref="A3:L3"/>
    <mergeCell ref="D5:E5"/>
    <mergeCell ref="F5:G5"/>
    <mergeCell ref="H5:I5"/>
    <mergeCell ref="J5:L5"/>
  </mergeCells>
  <printOptions horizontalCentered="1"/>
  <pageMargins left="1" right="0.8" top="0.75" bottom="0.91" header="0.511811023622047" footer="0.59"/>
  <pageSetup paperSize="9" firstPageNumber="11" orientation="landscape" useFirstPageNumber="1" r:id="rId1"/>
  <headerFooter alignWithMargins="0">
    <oddFooter>&amp;C&amp;"Times New Roman,Bold"&amp;11&amp;P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syncVertical="1" syncRef="B1" transitionEvaluation="1" transitionEntry="1"/>
  <dimension ref="A1:S29"/>
  <sheetViews>
    <sheetView view="pageBreakPreview" topLeftCell="B1" zoomScale="85" zoomScaleNormal="100" zoomScaleSheetLayoutView="85" workbookViewId="0">
      <selection activeCell="F22" sqref="F22"/>
    </sheetView>
  </sheetViews>
  <sheetFormatPr defaultColWidth="9.625" defaultRowHeight="15"/>
  <cols>
    <col min="1" max="1" width="4.875" style="1" bestFit="1" customWidth="1"/>
    <col min="2" max="2" width="6" style="2" bestFit="1" customWidth="1"/>
    <col min="3" max="3" width="41.625" style="1" customWidth="1"/>
    <col min="4" max="7" width="17.625" style="135" customWidth="1"/>
    <col min="8" max="8" width="9.625" style="4" hidden="1" customWidth="1"/>
    <col min="9" max="9" width="9.75" style="3" customWidth="1"/>
    <col min="10" max="16384" width="9.625" style="3"/>
  </cols>
  <sheetData>
    <row r="1" spans="1:19">
      <c r="A1" s="19"/>
      <c r="B1" s="29"/>
      <c r="C1" s="19"/>
      <c r="D1" s="61"/>
      <c r="E1" s="61"/>
      <c r="F1" s="61"/>
      <c r="G1" s="61"/>
    </row>
    <row r="2" spans="1:19">
      <c r="A2" s="217" t="s">
        <v>96</v>
      </c>
      <c r="B2" s="217"/>
      <c r="C2" s="217"/>
      <c r="D2" s="217"/>
      <c r="E2" s="217"/>
      <c r="F2" s="217"/>
      <c r="G2" s="217"/>
    </row>
    <row r="3" spans="1:19" ht="15.75" thickBot="1">
      <c r="A3" s="57"/>
      <c r="B3" s="58"/>
      <c r="C3" s="57"/>
      <c r="D3" s="62"/>
      <c r="E3" s="62"/>
      <c r="F3" s="63"/>
      <c r="G3" s="9" t="s">
        <v>83</v>
      </c>
    </row>
    <row r="4" spans="1:19" ht="15.75" thickTop="1">
      <c r="A4" s="208" t="s">
        <v>2</v>
      </c>
      <c r="B4" s="208"/>
      <c r="C4" s="208"/>
      <c r="D4" s="211" t="s">
        <v>3</v>
      </c>
      <c r="E4" s="211" t="s">
        <v>4</v>
      </c>
      <c r="F4" s="211" t="s">
        <v>5</v>
      </c>
      <c r="G4" s="211" t="s">
        <v>6</v>
      </c>
      <c r="K4" s="5"/>
      <c r="L4" s="5"/>
      <c r="R4" s="5"/>
      <c r="S4" s="5"/>
    </row>
    <row r="5" spans="1:19">
      <c r="A5" s="209"/>
      <c r="B5" s="209"/>
      <c r="C5" s="209"/>
      <c r="D5" s="212"/>
      <c r="E5" s="212"/>
      <c r="F5" s="212"/>
      <c r="G5" s="212"/>
      <c r="K5" s="5"/>
      <c r="L5" s="5"/>
    </row>
    <row r="6" spans="1:19" ht="15.75" thickBot="1">
      <c r="A6" s="210"/>
      <c r="B6" s="210"/>
      <c r="C6" s="210"/>
      <c r="D6" s="213"/>
      <c r="E6" s="213"/>
      <c r="F6" s="213"/>
      <c r="G6" s="213"/>
      <c r="K6" s="5"/>
      <c r="L6" s="5"/>
    </row>
    <row r="7" spans="1:19" ht="15.75" thickTop="1">
      <c r="A7" s="44"/>
      <c r="B7" s="51"/>
      <c r="C7" s="44"/>
      <c r="D7" s="64"/>
      <c r="E7" s="64"/>
      <c r="F7" s="64"/>
      <c r="G7" s="64"/>
    </row>
    <row r="8" spans="1:19" ht="27.95" customHeight="1">
      <c r="A8" s="19"/>
      <c r="B8" s="29"/>
      <c r="C8" s="27" t="s">
        <v>97</v>
      </c>
      <c r="D8" s="61"/>
      <c r="E8" s="61"/>
      <c r="F8" s="61"/>
      <c r="G8" s="61"/>
    </row>
    <row r="9" spans="1:19">
      <c r="A9" s="39"/>
      <c r="B9" s="69">
        <v>2011</v>
      </c>
      <c r="C9" s="24" t="s">
        <v>98</v>
      </c>
      <c r="D9" s="31">
        <v>5631</v>
      </c>
      <c r="E9" s="31">
        <v>5994</v>
      </c>
      <c r="F9" s="31">
        <v>5994</v>
      </c>
      <c r="G9" s="31">
        <v>5994</v>
      </c>
      <c r="H9" s="4">
        <v>1</v>
      </c>
    </row>
    <row r="10" spans="1:19">
      <c r="A10" s="39"/>
      <c r="B10" s="69">
        <v>2012</v>
      </c>
      <c r="C10" s="24" t="s">
        <v>99</v>
      </c>
      <c r="D10" s="70">
        <v>49296</v>
      </c>
      <c r="E10" s="70">
        <v>52873</v>
      </c>
      <c r="F10" s="70">
        <v>52873</v>
      </c>
      <c r="G10" s="70">
        <v>57890</v>
      </c>
      <c r="H10" s="4">
        <v>1</v>
      </c>
    </row>
    <row r="11" spans="1:19">
      <c r="A11" s="39"/>
      <c r="B11" s="69">
        <v>2014</v>
      </c>
      <c r="C11" s="24" t="s">
        <v>100</v>
      </c>
      <c r="D11" s="31">
        <v>77459</v>
      </c>
      <c r="E11" s="31">
        <v>91500</v>
      </c>
      <c r="F11" s="31">
        <v>91500</v>
      </c>
      <c r="G11" s="31">
        <v>105063</v>
      </c>
      <c r="H11" s="4">
        <v>1</v>
      </c>
    </row>
    <row r="12" spans="1:19">
      <c r="A12" s="39"/>
      <c r="B12" s="69">
        <v>2048</v>
      </c>
      <c r="C12" s="24" t="s">
        <v>101</v>
      </c>
      <c r="D12" s="31">
        <v>120000</v>
      </c>
      <c r="E12" s="31">
        <v>120000</v>
      </c>
      <c r="F12" s="31">
        <v>120000</v>
      </c>
      <c r="G12" s="31">
        <v>120000</v>
      </c>
      <c r="H12" s="4">
        <v>1</v>
      </c>
    </row>
    <row r="13" spans="1:19">
      <c r="A13" s="39"/>
      <c r="B13" s="69">
        <v>2049</v>
      </c>
      <c r="C13" s="24" t="s">
        <v>102</v>
      </c>
      <c r="D13" s="31">
        <v>1989230</v>
      </c>
      <c r="E13" s="31">
        <v>2067179</v>
      </c>
      <c r="F13" s="31">
        <v>2067179</v>
      </c>
      <c r="G13" s="31">
        <v>2399027</v>
      </c>
      <c r="H13" s="4">
        <v>1</v>
      </c>
    </row>
    <row r="14" spans="1:19">
      <c r="A14" s="39"/>
      <c r="B14" s="69">
        <v>2051</v>
      </c>
      <c r="C14" s="24" t="s">
        <v>36</v>
      </c>
      <c r="D14" s="70">
        <v>23347</v>
      </c>
      <c r="E14" s="70">
        <v>27028</v>
      </c>
      <c r="F14" s="70">
        <v>27028</v>
      </c>
      <c r="G14" s="70">
        <v>30584</v>
      </c>
      <c r="H14" s="4">
        <v>1</v>
      </c>
    </row>
    <row r="15" spans="1:19" ht="27.95" customHeight="1">
      <c r="A15" s="39"/>
      <c r="B15" s="69">
        <v>2059</v>
      </c>
      <c r="C15" s="24" t="s">
        <v>40</v>
      </c>
      <c r="D15" s="31">
        <v>1383</v>
      </c>
      <c r="E15" s="70">
        <v>2030</v>
      </c>
      <c r="F15" s="70">
        <v>2030</v>
      </c>
      <c r="G15" s="70">
        <v>2030</v>
      </c>
      <c r="H15" s="4">
        <v>1</v>
      </c>
    </row>
    <row r="16" spans="1:19">
      <c r="A16" s="39"/>
      <c r="B16" s="69">
        <v>2070</v>
      </c>
      <c r="C16" s="71" t="s">
        <v>41</v>
      </c>
      <c r="D16" s="72">
        <v>0</v>
      </c>
      <c r="E16" s="72">
        <v>0</v>
      </c>
      <c r="F16" s="72">
        <v>0</v>
      </c>
      <c r="G16" s="70">
        <v>21864</v>
      </c>
      <c r="H16" s="4">
        <v>1</v>
      </c>
    </row>
    <row r="17" spans="1:11">
      <c r="A17" s="39"/>
      <c r="B17" s="69">
        <v>2071</v>
      </c>
      <c r="C17" s="24" t="s">
        <v>103</v>
      </c>
      <c r="D17" s="31">
        <v>2888</v>
      </c>
      <c r="E17" s="70">
        <v>11207</v>
      </c>
      <c r="F17" s="70">
        <v>11207</v>
      </c>
      <c r="G17" s="70">
        <v>9660</v>
      </c>
      <c r="H17" s="4">
        <v>1</v>
      </c>
    </row>
    <row r="18" spans="1:11">
      <c r="A18" s="39"/>
      <c r="B18" s="69">
        <v>2075</v>
      </c>
      <c r="C18" s="73" t="s">
        <v>104</v>
      </c>
      <c r="D18" s="70">
        <v>20000</v>
      </c>
      <c r="E18" s="70">
        <v>20000</v>
      </c>
      <c r="F18" s="70">
        <v>20000</v>
      </c>
      <c r="G18" s="70">
        <v>20000</v>
      </c>
      <c r="H18" s="75">
        <v>1</v>
      </c>
      <c r="I18" s="74"/>
      <c r="J18" s="74"/>
      <c r="K18" s="74"/>
    </row>
    <row r="19" spans="1:11">
      <c r="A19" s="39"/>
      <c r="B19" s="69">
        <v>2406</v>
      </c>
      <c r="C19" s="76" t="s">
        <v>61</v>
      </c>
      <c r="D19" s="31">
        <v>1375</v>
      </c>
      <c r="E19" s="31">
        <v>1500</v>
      </c>
      <c r="F19" s="31">
        <v>1500</v>
      </c>
      <c r="G19" s="70">
        <v>1500</v>
      </c>
      <c r="H19" s="75">
        <v>1</v>
      </c>
      <c r="I19" s="74"/>
      <c r="J19" s="74"/>
      <c r="K19" s="74"/>
    </row>
    <row r="20" spans="1:11">
      <c r="A20" s="39"/>
      <c r="B20" s="77">
        <v>2407</v>
      </c>
      <c r="C20" s="73" t="s">
        <v>105</v>
      </c>
      <c r="D20" s="31">
        <v>1339</v>
      </c>
      <c r="E20" s="31">
        <v>1100</v>
      </c>
      <c r="F20" s="31">
        <v>1100</v>
      </c>
      <c r="G20" s="70">
        <v>150</v>
      </c>
      <c r="H20" s="75">
        <v>1</v>
      </c>
      <c r="I20" s="74"/>
      <c r="J20" s="74"/>
      <c r="K20" s="74"/>
    </row>
    <row r="21" spans="1:11" ht="27.95" customHeight="1">
      <c r="A21" s="39" t="s">
        <v>14</v>
      </c>
      <c r="B21" s="78"/>
      <c r="C21" s="27" t="s">
        <v>97</v>
      </c>
      <c r="D21" s="79">
        <f>SUM(D9:D20)</f>
        <v>2291948</v>
      </c>
      <c r="E21" s="79">
        <f t="shared" ref="E21:G21" si="0">SUM(E9:E20)</f>
        <v>2400411</v>
      </c>
      <c r="F21" s="79">
        <f t="shared" si="0"/>
        <v>2400411</v>
      </c>
      <c r="G21" s="79">
        <f t="shared" si="0"/>
        <v>2773762</v>
      </c>
      <c r="H21" s="80">
        <v>1</v>
      </c>
    </row>
    <row r="22" spans="1:11">
      <c r="A22" s="39"/>
      <c r="B22" s="78"/>
      <c r="C22" s="27"/>
      <c r="D22" s="81"/>
      <c r="E22" s="81"/>
      <c r="F22" s="81"/>
      <c r="G22" s="81"/>
      <c r="H22" s="80">
        <v>1</v>
      </c>
    </row>
    <row r="23" spans="1:11" ht="27.95" customHeight="1">
      <c r="A23" s="39"/>
      <c r="B23" s="78"/>
      <c r="C23" s="27" t="s">
        <v>106</v>
      </c>
      <c r="D23" s="81"/>
      <c r="E23" s="81"/>
      <c r="F23" s="81"/>
      <c r="G23" s="81"/>
      <c r="H23" s="4">
        <v>1</v>
      </c>
    </row>
    <row r="24" spans="1:11">
      <c r="A24" s="39"/>
      <c r="B24" s="69">
        <v>6003</v>
      </c>
      <c r="C24" s="24" t="s">
        <v>107</v>
      </c>
      <c r="D24" s="70">
        <v>615760</v>
      </c>
      <c r="E24" s="70">
        <v>660650</v>
      </c>
      <c r="F24" s="70">
        <v>660650</v>
      </c>
      <c r="G24" s="70">
        <v>786393</v>
      </c>
      <c r="H24" s="4">
        <v>1</v>
      </c>
    </row>
    <row r="25" spans="1:11">
      <c r="A25" s="39"/>
      <c r="B25" s="69">
        <v>6004</v>
      </c>
      <c r="C25" s="24" t="s">
        <v>108</v>
      </c>
      <c r="D25" s="70">
        <v>95415</v>
      </c>
      <c r="E25" s="70">
        <v>107267</v>
      </c>
      <c r="F25" s="70">
        <v>107267</v>
      </c>
      <c r="G25" s="70">
        <v>103605</v>
      </c>
      <c r="H25" s="4">
        <v>1</v>
      </c>
    </row>
    <row r="26" spans="1:11" ht="27.95" customHeight="1">
      <c r="A26" s="39" t="s">
        <v>14</v>
      </c>
      <c r="B26" s="78"/>
      <c r="C26" s="27" t="s">
        <v>109</v>
      </c>
      <c r="D26" s="79">
        <f>D25+D24</f>
        <v>711175</v>
      </c>
      <c r="E26" s="79">
        <f>E25+E24</f>
        <v>767917</v>
      </c>
      <c r="F26" s="79">
        <f>F25+F24</f>
        <v>767917</v>
      </c>
      <c r="G26" s="79">
        <f>G25+G24</f>
        <v>889998</v>
      </c>
      <c r="H26" s="4">
        <v>1</v>
      </c>
    </row>
    <row r="27" spans="1:11">
      <c r="A27" s="39"/>
      <c r="B27" s="78"/>
      <c r="C27" s="27"/>
      <c r="D27" s="82"/>
      <c r="E27" s="82"/>
      <c r="F27" s="82"/>
      <c r="G27" s="82"/>
      <c r="H27" s="4">
        <v>1</v>
      </c>
    </row>
    <row r="28" spans="1:11" ht="27.95" customHeight="1" thickBot="1">
      <c r="A28" s="83" t="s">
        <v>14</v>
      </c>
      <c r="B28" s="84"/>
      <c r="C28" s="59" t="s">
        <v>110</v>
      </c>
      <c r="D28" s="85">
        <f>D26+D21</f>
        <v>3003123</v>
      </c>
      <c r="E28" s="85">
        <f>E26+E21</f>
        <v>3168328</v>
      </c>
      <c r="F28" s="85">
        <f>F26+F21</f>
        <v>3168328</v>
      </c>
      <c r="G28" s="85">
        <f>G26+G21</f>
        <v>3663760</v>
      </c>
      <c r="H28" s="33">
        <v>1</v>
      </c>
    </row>
    <row r="29" spans="1:11" ht="15.75" thickTop="1">
      <c r="A29" s="39"/>
      <c r="B29" s="78"/>
      <c r="C29" s="39"/>
      <c r="D29" s="86"/>
      <c r="E29" s="86"/>
      <c r="F29" s="86"/>
      <c r="G29" s="86"/>
      <c r="H29" s="4">
        <v>1</v>
      </c>
    </row>
  </sheetData>
  <mergeCells count="6">
    <mergeCell ref="A2:G2"/>
    <mergeCell ref="A4:C6"/>
    <mergeCell ref="D4:D6"/>
    <mergeCell ref="E4:E6"/>
    <mergeCell ref="F4:F6"/>
    <mergeCell ref="G4:G6"/>
  </mergeCells>
  <printOptions horizontalCentered="1"/>
  <pageMargins left="1" right="0.8" top="0.75" bottom="0.91" header="0.511811023622047" footer="0.59"/>
  <pageSetup paperSize="9" firstPageNumber="12" orientation="landscape" useFirstPageNumber="1" r:id="rId1"/>
  <headerFooter scaleWithDoc="0">
    <oddFooter>&amp;C&amp;"Times New Roman,Bold"&amp;11&amp;P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syncVertical="1" syncRef="A1" transitionEvaluation="1" transitionEntry="1"/>
  <dimension ref="A1:S21"/>
  <sheetViews>
    <sheetView view="pageBreakPreview" zoomScale="85" zoomScaleNormal="100" zoomScaleSheetLayoutView="85" workbookViewId="0">
      <selection activeCell="D27" sqref="D27"/>
    </sheetView>
  </sheetViews>
  <sheetFormatPr defaultColWidth="9.625" defaultRowHeight="15"/>
  <cols>
    <col min="1" max="1" width="4.875" style="1" bestFit="1" customWidth="1"/>
    <col min="2" max="2" width="6" style="2" bestFit="1" customWidth="1"/>
    <col min="3" max="3" width="41.625" style="1" customWidth="1"/>
    <col min="4" max="7" width="17.625" style="135" customWidth="1"/>
    <col min="8" max="8" width="9.625" style="4" hidden="1" customWidth="1"/>
    <col min="9" max="9" width="9.75" style="3" customWidth="1"/>
    <col min="10" max="16384" width="9.625" style="3"/>
  </cols>
  <sheetData>
    <row r="1" spans="1:19">
      <c r="A1" s="39"/>
      <c r="B1" s="78"/>
      <c r="C1" s="39"/>
      <c r="D1" s="86"/>
      <c r="E1" s="86"/>
      <c r="F1" s="86"/>
      <c r="G1" s="86"/>
    </row>
    <row r="2" spans="1:19">
      <c r="A2" s="39"/>
      <c r="B2" s="78"/>
      <c r="C2" s="39"/>
      <c r="D2" s="86"/>
      <c r="E2" s="86"/>
      <c r="F2" s="86"/>
      <c r="G2" s="86"/>
    </row>
    <row r="3" spans="1:19">
      <c r="A3" s="39"/>
      <c r="B3" s="78"/>
      <c r="C3" s="39"/>
      <c r="D3" s="86"/>
      <c r="E3" s="86"/>
      <c r="F3" s="86"/>
      <c r="G3" s="86"/>
    </row>
    <row r="4" spans="1:19" ht="15" customHeight="1">
      <c r="A4" s="222" t="s">
        <v>111</v>
      </c>
      <c r="B4" s="222"/>
      <c r="C4" s="222"/>
      <c r="D4" s="222"/>
      <c r="E4" s="222"/>
      <c r="F4" s="222"/>
      <c r="G4" s="222"/>
    </row>
    <row r="5" spans="1:19" ht="15.75" thickBot="1">
      <c r="A5" s="83"/>
      <c r="B5" s="84"/>
      <c r="C5" s="83"/>
      <c r="D5" s="87"/>
      <c r="E5" s="87"/>
      <c r="F5" s="88"/>
      <c r="G5" s="9" t="s">
        <v>83</v>
      </c>
    </row>
    <row r="6" spans="1:19" ht="15.75" customHeight="1" thickTop="1">
      <c r="A6" s="208" t="s">
        <v>2</v>
      </c>
      <c r="B6" s="208"/>
      <c r="C6" s="208"/>
      <c r="D6" s="211" t="s">
        <v>3</v>
      </c>
      <c r="E6" s="211" t="s">
        <v>4</v>
      </c>
      <c r="F6" s="211" t="s">
        <v>5</v>
      </c>
      <c r="G6" s="211" t="s">
        <v>6</v>
      </c>
      <c r="H6" s="4">
        <v>1</v>
      </c>
      <c r="K6" s="5"/>
      <c r="L6" s="5"/>
      <c r="R6" s="5"/>
      <c r="S6" s="5"/>
    </row>
    <row r="7" spans="1:19">
      <c r="A7" s="223"/>
      <c r="B7" s="223"/>
      <c r="C7" s="223"/>
      <c r="D7" s="224"/>
      <c r="E7" s="224"/>
      <c r="F7" s="224"/>
      <c r="G7" s="224"/>
      <c r="H7" s="4">
        <v>1</v>
      </c>
      <c r="K7" s="5"/>
      <c r="L7" s="5"/>
    </row>
    <row r="8" spans="1:19" ht="15.75" thickBot="1">
      <c r="A8" s="210"/>
      <c r="B8" s="210"/>
      <c r="C8" s="210"/>
      <c r="D8" s="225"/>
      <c r="E8" s="225"/>
      <c r="F8" s="225"/>
      <c r="G8" s="225"/>
      <c r="H8" s="4">
        <v>1</v>
      </c>
      <c r="K8" s="5"/>
      <c r="L8" s="5"/>
    </row>
    <row r="9" spans="1:19" ht="15.75" thickTop="1">
      <c r="A9" s="89"/>
      <c r="B9" s="90"/>
      <c r="C9" s="89"/>
      <c r="D9" s="91"/>
      <c r="E9" s="91"/>
      <c r="F9" s="91"/>
      <c r="G9" s="91"/>
      <c r="H9" s="4">
        <v>1</v>
      </c>
    </row>
    <row r="10" spans="1:19" ht="15" customHeight="1">
      <c r="A10" s="39"/>
      <c r="B10" s="69" t="s">
        <v>112</v>
      </c>
      <c r="C10" s="27" t="s">
        <v>113</v>
      </c>
      <c r="D10" s="86"/>
      <c r="E10" s="86"/>
      <c r="F10" s="86"/>
      <c r="G10" s="86"/>
      <c r="H10" s="4">
        <v>1</v>
      </c>
    </row>
    <row r="11" spans="1:19" ht="15" customHeight="1">
      <c r="A11" s="39"/>
      <c r="B11" s="69">
        <v>8000</v>
      </c>
      <c r="C11" s="24" t="s">
        <v>114</v>
      </c>
      <c r="D11" s="66">
        <v>0</v>
      </c>
      <c r="E11" s="66">
        <v>0</v>
      </c>
      <c r="F11" s="66">
        <v>0</v>
      </c>
      <c r="G11" s="67">
        <v>10000</v>
      </c>
      <c r="H11" s="4">
        <v>1</v>
      </c>
    </row>
    <row r="12" spans="1:19" ht="15" customHeight="1">
      <c r="A12" s="39" t="s">
        <v>14</v>
      </c>
      <c r="B12" s="69" t="s">
        <v>112</v>
      </c>
      <c r="C12" s="52" t="s">
        <v>113</v>
      </c>
      <c r="D12" s="92">
        <f>D11</f>
        <v>0</v>
      </c>
      <c r="E12" s="92">
        <f>E11</f>
        <v>0</v>
      </c>
      <c r="F12" s="92">
        <f>F11</f>
        <v>0</v>
      </c>
      <c r="G12" s="93">
        <f>G11</f>
        <v>10000</v>
      </c>
      <c r="H12" s="4">
        <v>1</v>
      </c>
    </row>
    <row r="13" spans="1:19" ht="15" customHeight="1">
      <c r="A13" s="39"/>
      <c r="B13" s="78"/>
      <c r="C13" s="39"/>
      <c r="D13" s="86"/>
      <c r="E13" s="86"/>
      <c r="F13" s="66"/>
      <c r="G13" s="86"/>
      <c r="H13" s="4">
        <v>1</v>
      </c>
    </row>
    <row r="14" spans="1:19" ht="15" customHeight="1">
      <c r="A14" s="39"/>
      <c r="B14" s="78"/>
      <c r="C14" s="39"/>
      <c r="D14" s="86"/>
      <c r="E14" s="86"/>
      <c r="F14" s="86"/>
      <c r="G14" s="86"/>
      <c r="H14" s="4">
        <v>1</v>
      </c>
    </row>
    <row r="15" spans="1:19" ht="15" customHeight="1">
      <c r="A15" s="222" t="s">
        <v>115</v>
      </c>
      <c r="B15" s="222"/>
      <c r="C15" s="222"/>
      <c r="D15" s="222"/>
      <c r="E15" s="222"/>
      <c r="F15" s="222"/>
      <c r="G15" s="222"/>
      <c r="H15" s="4">
        <v>1</v>
      </c>
    </row>
    <row r="16" spans="1:19" ht="15" customHeight="1">
      <c r="A16" s="39"/>
      <c r="B16" s="78"/>
      <c r="C16" s="94"/>
      <c r="D16" s="86"/>
      <c r="E16" s="86"/>
      <c r="F16" s="86"/>
      <c r="G16" s="86"/>
      <c r="H16" s="4">
        <v>1</v>
      </c>
    </row>
    <row r="17" spans="1:8" ht="15" customHeight="1">
      <c r="A17" s="39"/>
      <c r="B17" s="69">
        <v>8000</v>
      </c>
      <c r="C17" s="39" t="s">
        <v>114</v>
      </c>
      <c r="D17" s="66">
        <v>0</v>
      </c>
      <c r="E17" s="66">
        <v>0</v>
      </c>
      <c r="F17" s="67">
        <v>10000</v>
      </c>
      <c r="G17" s="66">
        <v>0</v>
      </c>
      <c r="H17" s="4">
        <v>1</v>
      </c>
    </row>
    <row r="18" spans="1:8" ht="15" customHeight="1" thickBot="1">
      <c r="A18" s="83" t="s">
        <v>14</v>
      </c>
      <c r="B18" s="95" t="s">
        <v>112</v>
      </c>
      <c r="C18" s="96" t="s">
        <v>113</v>
      </c>
      <c r="D18" s="97">
        <f>D17</f>
        <v>0</v>
      </c>
      <c r="E18" s="97">
        <f>E17</f>
        <v>0</v>
      </c>
      <c r="F18" s="98">
        <f>F17</f>
        <v>10000</v>
      </c>
      <c r="G18" s="97">
        <f>G17</f>
        <v>0</v>
      </c>
      <c r="H18" s="4">
        <v>1</v>
      </c>
    </row>
    <row r="19" spans="1:8" ht="15.75" thickTop="1">
      <c r="A19" s="39"/>
      <c r="B19" s="78"/>
      <c r="C19" s="52"/>
      <c r="D19" s="91"/>
      <c r="E19" s="91"/>
      <c r="F19" s="91"/>
      <c r="G19" s="91"/>
    </row>
    <row r="20" spans="1:8">
      <c r="A20" s="39"/>
      <c r="B20" s="78"/>
      <c r="C20" s="90"/>
      <c r="D20" s="91"/>
      <c r="E20" s="91"/>
      <c r="F20" s="91"/>
      <c r="G20" s="91"/>
    </row>
    <row r="21" spans="1:8">
      <c r="A21" s="39"/>
      <c r="B21" s="78"/>
      <c r="C21" s="90"/>
      <c r="D21" s="91"/>
      <c r="E21" s="91"/>
      <c r="F21" s="91"/>
      <c r="G21" s="91"/>
    </row>
  </sheetData>
  <mergeCells count="7">
    <mergeCell ref="A15:G15"/>
    <mergeCell ref="A4:G4"/>
    <mergeCell ref="A6:C8"/>
    <mergeCell ref="D6:D8"/>
    <mergeCell ref="E6:E8"/>
    <mergeCell ref="F6:F8"/>
    <mergeCell ref="G6:G8"/>
  </mergeCells>
  <printOptions horizontalCentered="1"/>
  <pageMargins left="1" right="0.8" top="0.75" bottom="0.91" header="0.511811023622047" footer="0.59"/>
  <pageSetup paperSize="9" firstPageNumber="16" orientation="landscape" useFirstPageNumber="1" r:id="rId1"/>
  <headerFooter scaleWithDoc="0">
    <oddFooter>&amp;C&amp;"Times New Roman,Bold"&amp;11&amp;P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syncVertical="1" syncRef="A16" transitionEvaluation="1" transitionEntry="1"/>
  <dimension ref="A1:S58"/>
  <sheetViews>
    <sheetView view="pageBreakPreview" topLeftCell="A16" zoomScale="85" zoomScaleNormal="100" zoomScaleSheetLayoutView="85" workbookViewId="0">
      <selection activeCell="C44" sqref="C44"/>
    </sheetView>
  </sheetViews>
  <sheetFormatPr defaultColWidth="9.625" defaultRowHeight="15"/>
  <cols>
    <col min="1" max="1" width="4.875" style="1" bestFit="1" customWidth="1"/>
    <col min="2" max="2" width="6" style="2" bestFit="1" customWidth="1"/>
    <col min="3" max="3" width="41.625" style="1" customWidth="1"/>
    <col min="4" max="7" width="17.625" style="135" customWidth="1"/>
    <col min="8" max="8" width="9.625" style="4" hidden="1" customWidth="1"/>
    <col min="9" max="9" width="9.75" style="3" customWidth="1"/>
    <col min="10" max="16384" width="9.625" style="3"/>
  </cols>
  <sheetData>
    <row r="1" spans="1:19">
      <c r="A1" s="39"/>
      <c r="B1" s="78"/>
      <c r="C1" s="90"/>
      <c r="D1" s="91"/>
      <c r="E1" s="91"/>
      <c r="F1" s="91"/>
      <c r="G1" s="91"/>
    </row>
    <row r="2" spans="1:19">
      <c r="A2" s="222" t="s">
        <v>116</v>
      </c>
      <c r="B2" s="222"/>
      <c r="C2" s="222"/>
      <c r="D2" s="222"/>
      <c r="E2" s="222"/>
      <c r="F2" s="222"/>
      <c r="G2" s="222"/>
    </row>
    <row r="3" spans="1:19" ht="15.75" thickBot="1">
      <c r="A3" s="83"/>
      <c r="B3" s="84"/>
      <c r="C3" s="83"/>
      <c r="D3" s="87"/>
      <c r="E3" s="87"/>
      <c r="F3" s="88"/>
      <c r="G3" s="9" t="s">
        <v>83</v>
      </c>
    </row>
    <row r="4" spans="1:19" ht="15.75" thickTop="1">
      <c r="A4" s="208" t="s">
        <v>2</v>
      </c>
      <c r="B4" s="208"/>
      <c r="C4" s="208"/>
      <c r="D4" s="211" t="s">
        <v>3</v>
      </c>
      <c r="E4" s="211" t="s">
        <v>4</v>
      </c>
      <c r="F4" s="211" t="s">
        <v>5</v>
      </c>
      <c r="G4" s="211" t="s">
        <v>6</v>
      </c>
      <c r="H4" s="4">
        <v>1</v>
      </c>
      <c r="K4" s="5"/>
      <c r="L4" s="5"/>
      <c r="R4" s="5"/>
      <c r="S4" s="5"/>
    </row>
    <row r="5" spans="1:19">
      <c r="A5" s="209"/>
      <c r="B5" s="209"/>
      <c r="C5" s="209"/>
      <c r="D5" s="212"/>
      <c r="E5" s="212"/>
      <c r="F5" s="212"/>
      <c r="G5" s="212"/>
      <c r="H5" s="4">
        <v>1</v>
      </c>
      <c r="K5" s="5"/>
      <c r="L5" s="5"/>
    </row>
    <row r="6" spans="1:19" ht="15.75" thickBot="1">
      <c r="A6" s="210"/>
      <c r="B6" s="210"/>
      <c r="C6" s="210"/>
      <c r="D6" s="213"/>
      <c r="E6" s="213"/>
      <c r="F6" s="213"/>
      <c r="G6" s="213"/>
      <c r="H6" s="4">
        <v>1</v>
      </c>
      <c r="K6" s="5"/>
      <c r="L6" s="5"/>
    </row>
    <row r="7" spans="1:19" ht="9" customHeight="1" thickTop="1">
      <c r="A7" s="99"/>
      <c r="B7" s="99"/>
      <c r="C7" s="99"/>
      <c r="D7" s="100"/>
      <c r="E7" s="100"/>
      <c r="F7" s="100"/>
      <c r="G7" s="100"/>
      <c r="K7" s="5"/>
      <c r="L7" s="5"/>
    </row>
    <row r="8" spans="1:19">
      <c r="A8" s="39"/>
      <c r="B8" s="78"/>
      <c r="C8" s="27" t="s">
        <v>117</v>
      </c>
      <c r="D8" s="70"/>
      <c r="E8" s="70"/>
      <c r="F8" s="70"/>
      <c r="G8" s="70"/>
      <c r="H8" s="4">
        <v>1</v>
      </c>
    </row>
    <row r="9" spans="1:19">
      <c r="A9" s="39"/>
      <c r="B9" s="69" t="s">
        <v>94</v>
      </c>
      <c r="C9" s="27" t="s">
        <v>118</v>
      </c>
      <c r="D9" s="70"/>
      <c r="E9" s="70"/>
      <c r="F9" s="70"/>
      <c r="G9" s="70"/>
      <c r="H9" s="4">
        <v>1</v>
      </c>
    </row>
    <row r="10" spans="1:19">
      <c r="A10" s="39"/>
      <c r="B10" s="101" t="s">
        <v>15</v>
      </c>
      <c r="C10" s="27" t="s">
        <v>119</v>
      </c>
      <c r="D10" s="70"/>
      <c r="E10" s="70"/>
      <c r="F10" s="70"/>
      <c r="G10" s="70"/>
      <c r="H10" s="4">
        <v>1</v>
      </c>
    </row>
    <row r="11" spans="1:19">
      <c r="A11" s="39"/>
      <c r="B11" s="69">
        <v>8009</v>
      </c>
      <c r="C11" s="24" t="s">
        <v>119</v>
      </c>
      <c r="D11" s="70">
        <v>2162892</v>
      </c>
      <c r="E11" s="70">
        <v>2000700</v>
      </c>
      <c r="F11" s="70">
        <v>2000700</v>
      </c>
      <c r="G11" s="70">
        <v>2080000</v>
      </c>
      <c r="H11" s="4">
        <v>1</v>
      </c>
      <c r="I11" s="102"/>
      <c r="J11" s="102"/>
    </row>
    <row r="12" spans="1:19">
      <c r="A12" s="39"/>
      <c r="B12" s="103" t="s">
        <v>20</v>
      </c>
      <c r="C12" s="24" t="s">
        <v>120</v>
      </c>
      <c r="D12" s="70"/>
      <c r="E12" s="70"/>
      <c r="F12" s="70"/>
      <c r="G12" s="70"/>
      <c r="H12" s="4">
        <v>1</v>
      </c>
      <c r="I12" s="102"/>
      <c r="J12" s="102"/>
    </row>
    <row r="13" spans="1:19">
      <c r="A13" s="39"/>
      <c r="B13" s="69">
        <v>8011</v>
      </c>
      <c r="C13" s="24" t="s">
        <v>121</v>
      </c>
      <c r="D13" s="70">
        <v>36292</v>
      </c>
      <c r="E13" s="70">
        <v>41157</v>
      </c>
      <c r="F13" s="70">
        <v>41157</v>
      </c>
      <c r="G13" s="70">
        <v>57863</v>
      </c>
      <c r="H13" s="4">
        <v>1</v>
      </c>
      <c r="I13" s="102"/>
    </row>
    <row r="14" spans="1:19">
      <c r="A14" s="39" t="s">
        <v>14</v>
      </c>
      <c r="B14" s="69" t="s">
        <v>94</v>
      </c>
      <c r="C14" s="27" t="s">
        <v>118</v>
      </c>
      <c r="D14" s="79">
        <f>SUM(D11:D13)</f>
        <v>2199184</v>
      </c>
      <c r="E14" s="79">
        <f>SUM(E11:E13)</f>
        <v>2041857</v>
      </c>
      <c r="F14" s="79">
        <f>SUM(F11:F13)</f>
        <v>2041857</v>
      </c>
      <c r="G14" s="79">
        <f>SUM(G11:G13)</f>
        <v>2137863</v>
      </c>
      <c r="H14" s="4">
        <v>1</v>
      </c>
    </row>
    <row r="15" spans="1:19" ht="9" customHeight="1">
      <c r="A15" s="39"/>
      <c r="B15" s="78"/>
      <c r="C15" s="27"/>
      <c r="D15" s="81"/>
      <c r="E15" s="81"/>
      <c r="F15" s="81"/>
      <c r="G15" s="81"/>
      <c r="H15" s="4">
        <v>1</v>
      </c>
    </row>
    <row r="16" spans="1:19">
      <c r="A16" s="39"/>
      <c r="B16" s="69" t="s">
        <v>122</v>
      </c>
      <c r="C16" s="27" t="s">
        <v>123</v>
      </c>
      <c r="D16" s="70"/>
      <c r="E16" s="70"/>
      <c r="F16" s="70"/>
      <c r="G16" s="70"/>
      <c r="H16" s="4">
        <v>1</v>
      </c>
    </row>
    <row r="17" spans="1:8">
      <c r="A17" s="39"/>
      <c r="B17" s="69" t="s">
        <v>124</v>
      </c>
      <c r="C17" s="27" t="s">
        <v>125</v>
      </c>
      <c r="D17" s="70"/>
      <c r="E17" s="70"/>
      <c r="F17" s="70"/>
      <c r="G17" s="70"/>
      <c r="H17" s="4">
        <v>1</v>
      </c>
    </row>
    <row r="18" spans="1:8">
      <c r="A18" s="39"/>
      <c r="B18" s="69">
        <v>8121</v>
      </c>
      <c r="C18" s="24" t="s">
        <v>126</v>
      </c>
      <c r="D18" s="31">
        <v>957493</v>
      </c>
      <c r="E18" s="31">
        <v>1013869</v>
      </c>
      <c r="F18" s="70">
        <v>1013869</v>
      </c>
      <c r="G18" s="70">
        <v>286681</v>
      </c>
      <c r="H18" s="33">
        <v>1</v>
      </c>
    </row>
    <row r="19" spans="1:8">
      <c r="A19" s="39" t="s">
        <v>14</v>
      </c>
      <c r="B19" s="69" t="s">
        <v>124</v>
      </c>
      <c r="C19" s="27" t="s">
        <v>125</v>
      </c>
      <c r="D19" s="104">
        <f>D18</f>
        <v>957493</v>
      </c>
      <c r="E19" s="104">
        <f>E18</f>
        <v>1013869</v>
      </c>
      <c r="F19" s="79">
        <f>F18</f>
        <v>1013869</v>
      </c>
      <c r="G19" s="79">
        <f>G18</f>
        <v>286681</v>
      </c>
      <c r="H19" s="4">
        <v>1</v>
      </c>
    </row>
    <row r="20" spans="1:8" ht="9" customHeight="1">
      <c r="A20" s="39"/>
      <c r="B20" s="69"/>
      <c r="C20" s="27"/>
      <c r="D20" s="70"/>
      <c r="E20" s="70"/>
      <c r="F20" s="70"/>
      <c r="G20" s="70"/>
      <c r="H20" s="4">
        <v>1</v>
      </c>
    </row>
    <row r="21" spans="1:8">
      <c r="A21" s="39"/>
      <c r="B21" s="69" t="s">
        <v>127</v>
      </c>
      <c r="C21" s="27" t="s">
        <v>128</v>
      </c>
      <c r="D21" s="70"/>
      <c r="E21" s="70"/>
      <c r="F21" s="70"/>
      <c r="G21" s="70"/>
      <c r="H21" s="4">
        <v>1</v>
      </c>
    </row>
    <row r="22" spans="1:8">
      <c r="A22" s="39"/>
      <c r="B22" s="69">
        <v>8222</v>
      </c>
      <c r="C22" s="24" t="s">
        <v>129</v>
      </c>
      <c r="D22" s="70">
        <v>650022</v>
      </c>
      <c r="E22" s="70">
        <v>120000</v>
      </c>
      <c r="F22" s="70">
        <v>120000</v>
      </c>
      <c r="G22" s="70">
        <v>120000</v>
      </c>
      <c r="H22" s="4">
        <v>1</v>
      </c>
    </row>
    <row r="23" spans="1:8">
      <c r="A23" s="39"/>
      <c r="B23" s="69">
        <v>8235</v>
      </c>
      <c r="C23" s="24" t="s">
        <v>130</v>
      </c>
      <c r="D23" s="70">
        <v>330000</v>
      </c>
      <c r="E23" s="70">
        <v>480000</v>
      </c>
      <c r="F23" s="70">
        <v>592012</v>
      </c>
      <c r="G23" s="70">
        <v>700000</v>
      </c>
      <c r="H23" s="4">
        <v>1</v>
      </c>
    </row>
    <row r="24" spans="1:8">
      <c r="A24" s="39" t="s">
        <v>14</v>
      </c>
      <c r="B24" s="69" t="s">
        <v>127</v>
      </c>
      <c r="C24" s="27" t="s">
        <v>128</v>
      </c>
      <c r="D24" s="79">
        <f>SUM(D22:D23)</f>
        <v>980022</v>
      </c>
      <c r="E24" s="79">
        <f>SUM(E22:E23)</f>
        <v>600000</v>
      </c>
      <c r="F24" s="79">
        <f>SUM(F22:F23)</f>
        <v>712012</v>
      </c>
      <c r="G24" s="79">
        <f>SUM(G22:G23)</f>
        <v>820000</v>
      </c>
      <c r="H24" s="4">
        <v>1</v>
      </c>
    </row>
    <row r="25" spans="1:8">
      <c r="A25" s="89" t="s">
        <v>14</v>
      </c>
      <c r="B25" s="105" t="s">
        <v>122</v>
      </c>
      <c r="C25" s="52" t="s">
        <v>123</v>
      </c>
      <c r="D25" s="79">
        <f>D24+D19</f>
        <v>1937515</v>
      </c>
      <c r="E25" s="79">
        <f>E24+E19</f>
        <v>1613869</v>
      </c>
      <c r="F25" s="79">
        <f>F24+F19</f>
        <v>1725881</v>
      </c>
      <c r="G25" s="79">
        <f>G24+G19</f>
        <v>1106681</v>
      </c>
      <c r="H25" s="4">
        <v>1</v>
      </c>
    </row>
    <row r="26" spans="1:8" ht="9" customHeight="1">
      <c r="A26" s="39"/>
      <c r="B26" s="78"/>
      <c r="C26" s="52"/>
      <c r="D26" s="81"/>
      <c r="E26" s="81"/>
      <c r="F26" s="81"/>
      <c r="G26" s="81"/>
      <c r="H26" s="4">
        <v>1</v>
      </c>
    </row>
    <row r="27" spans="1:8">
      <c r="A27" s="39"/>
      <c r="B27" s="69" t="s">
        <v>131</v>
      </c>
      <c r="C27" s="27" t="s">
        <v>132</v>
      </c>
      <c r="D27" s="70"/>
      <c r="E27" s="70"/>
      <c r="F27" s="70"/>
      <c r="G27" s="70"/>
      <c r="H27" s="4">
        <v>1</v>
      </c>
    </row>
    <row r="28" spans="1:8">
      <c r="A28" s="39"/>
      <c r="B28" s="69" t="s">
        <v>9</v>
      </c>
      <c r="C28" s="27" t="s">
        <v>133</v>
      </c>
      <c r="D28" s="70"/>
      <c r="E28" s="70"/>
      <c r="F28" s="70"/>
      <c r="G28" s="70"/>
      <c r="H28" s="4">
        <v>1</v>
      </c>
    </row>
    <row r="29" spans="1:8">
      <c r="A29" s="39"/>
      <c r="B29" s="69">
        <v>8342</v>
      </c>
      <c r="C29" s="24" t="s">
        <v>134</v>
      </c>
      <c r="D29" s="81">
        <v>247905</v>
      </c>
      <c r="E29" s="81">
        <v>289760</v>
      </c>
      <c r="F29" s="81">
        <v>287260</v>
      </c>
      <c r="G29" s="81">
        <v>370000</v>
      </c>
      <c r="H29" s="4">
        <v>1</v>
      </c>
    </row>
    <row r="30" spans="1:8" ht="9" customHeight="1">
      <c r="A30" s="39"/>
      <c r="B30" s="78"/>
      <c r="C30" s="27"/>
      <c r="D30" s="70"/>
      <c r="E30" s="70"/>
      <c r="F30" s="70"/>
      <c r="G30" s="70"/>
      <c r="H30" s="4">
        <v>1</v>
      </c>
    </row>
    <row r="31" spans="1:8">
      <c r="A31" s="89"/>
      <c r="B31" s="105" t="s">
        <v>15</v>
      </c>
      <c r="C31" s="52" t="s">
        <v>135</v>
      </c>
      <c r="D31" s="81"/>
      <c r="E31" s="81"/>
      <c r="F31" s="81"/>
      <c r="G31" s="81"/>
      <c r="H31" s="4">
        <v>1</v>
      </c>
    </row>
    <row r="32" spans="1:8">
      <c r="A32" s="89"/>
      <c r="B32" s="105">
        <v>8443</v>
      </c>
      <c r="C32" s="50" t="s">
        <v>136</v>
      </c>
      <c r="D32" s="81">
        <v>687984</v>
      </c>
      <c r="E32" s="81">
        <v>382855</v>
      </c>
      <c r="F32" s="81">
        <v>382855</v>
      </c>
      <c r="G32" s="81">
        <v>687984</v>
      </c>
      <c r="H32" s="4">
        <v>1</v>
      </c>
    </row>
    <row r="33" spans="1:8">
      <c r="A33" s="89" t="s">
        <v>14</v>
      </c>
      <c r="B33" s="105" t="s">
        <v>131</v>
      </c>
      <c r="C33" s="52" t="s">
        <v>132</v>
      </c>
      <c r="D33" s="79">
        <f>D32+D29</f>
        <v>935889</v>
      </c>
      <c r="E33" s="79">
        <f>E32+E29</f>
        <v>672615</v>
      </c>
      <c r="F33" s="79">
        <f>F32+F29</f>
        <v>670115</v>
      </c>
      <c r="G33" s="79">
        <f>G32+G29</f>
        <v>1057984</v>
      </c>
      <c r="H33" s="4">
        <v>1</v>
      </c>
    </row>
    <row r="34" spans="1:8" ht="9" customHeight="1">
      <c r="A34" s="89"/>
      <c r="B34" s="90"/>
      <c r="C34" s="89"/>
      <c r="D34" s="81"/>
      <c r="E34" s="81"/>
      <c r="F34" s="81"/>
      <c r="G34" s="81"/>
      <c r="H34" s="4">
        <v>1</v>
      </c>
    </row>
    <row r="35" spans="1:8">
      <c r="A35" s="89"/>
      <c r="B35" s="105" t="s">
        <v>137</v>
      </c>
      <c r="C35" s="52" t="s">
        <v>138</v>
      </c>
      <c r="D35" s="81"/>
      <c r="E35" s="81"/>
      <c r="F35" s="81"/>
      <c r="G35" s="81"/>
      <c r="H35" s="4">
        <v>1</v>
      </c>
    </row>
    <row r="36" spans="1:8">
      <c r="A36" s="89"/>
      <c r="B36" s="105" t="s">
        <v>15</v>
      </c>
      <c r="C36" s="52" t="s">
        <v>139</v>
      </c>
      <c r="D36" s="81"/>
      <c r="E36" s="81"/>
      <c r="F36" s="81"/>
      <c r="G36" s="81"/>
      <c r="H36" s="4">
        <v>1</v>
      </c>
    </row>
    <row r="37" spans="1:8">
      <c r="A37" s="106"/>
      <c r="B37" s="107">
        <v>8658</v>
      </c>
      <c r="C37" s="108" t="s">
        <v>140</v>
      </c>
      <c r="D37" s="109">
        <v>25539</v>
      </c>
      <c r="E37" s="109">
        <v>53642</v>
      </c>
      <c r="F37" s="109">
        <v>53642</v>
      </c>
      <c r="G37" s="109">
        <v>25539</v>
      </c>
      <c r="H37" s="4">
        <v>1</v>
      </c>
    </row>
    <row r="38" spans="1:8" ht="3.75" customHeight="1">
      <c r="A38" s="39"/>
      <c r="B38" s="69"/>
      <c r="C38" s="24"/>
      <c r="D38" s="70"/>
      <c r="E38" s="70"/>
      <c r="F38" s="70"/>
      <c r="G38" s="70"/>
      <c r="H38" s="4">
        <v>1</v>
      </c>
    </row>
    <row r="39" spans="1:8">
      <c r="A39" s="39"/>
      <c r="B39" s="110" t="s">
        <v>20</v>
      </c>
      <c r="C39" s="27" t="s">
        <v>120</v>
      </c>
      <c r="D39" s="70"/>
      <c r="E39" s="70"/>
      <c r="F39" s="70"/>
      <c r="G39" s="70"/>
      <c r="H39" s="4">
        <v>1</v>
      </c>
    </row>
    <row r="40" spans="1:8">
      <c r="A40" s="39"/>
      <c r="B40" s="69">
        <v>8670</v>
      </c>
      <c r="C40" s="24" t="s">
        <v>141</v>
      </c>
      <c r="D40" s="70">
        <v>23795048</v>
      </c>
      <c r="E40" s="70">
        <v>21889025</v>
      </c>
      <c r="F40" s="70">
        <v>21889025</v>
      </c>
      <c r="G40" s="70">
        <v>23795048</v>
      </c>
      <c r="H40" s="4">
        <v>1</v>
      </c>
    </row>
    <row r="41" spans="1:8">
      <c r="A41" s="39"/>
      <c r="B41" s="69">
        <v>8671</v>
      </c>
      <c r="C41" s="24" t="s">
        <v>142</v>
      </c>
      <c r="D41" s="70">
        <v>51668</v>
      </c>
      <c r="E41" s="70">
        <v>50202</v>
      </c>
      <c r="F41" s="70">
        <v>50202</v>
      </c>
      <c r="G41" s="70">
        <v>51668</v>
      </c>
      <c r="H41" s="4">
        <v>1</v>
      </c>
    </row>
    <row r="42" spans="1:8">
      <c r="A42" s="39"/>
      <c r="B42" s="69">
        <v>8672</v>
      </c>
      <c r="C42" s="24" t="s">
        <v>143</v>
      </c>
      <c r="D42" s="70">
        <v>111</v>
      </c>
      <c r="E42" s="70">
        <v>96</v>
      </c>
      <c r="F42" s="70">
        <v>96</v>
      </c>
      <c r="G42" s="70">
        <v>111</v>
      </c>
      <c r="H42" s="4">
        <v>1</v>
      </c>
    </row>
    <row r="43" spans="1:8">
      <c r="A43" s="39"/>
      <c r="B43" s="69">
        <v>8673</v>
      </c>
      <c r="C43" s="24" t="s">
        <v>144</v>
      </c>
      <c r="D43" s="70">
        <v>18170000</v>
      </c>
      <c r="E43" s="70">
        <v>18170000</v>
      </c>
      <c r="F43" s="70">
        <v>16400000</v>
      </c>
      <c r="G43" s="70">
        <v>16400000</v>
      </c>
      <c r="H43" s="4">
        <v>1</v>
      </c>
    </row>
    <row r="44" spans="1:8">
      <c r="A44" s="39"/>
      <c r="B44" s="111">
        <v>8680</v>
      </c>
      <c r="C44" s="112" t="s">
        <v>145</v>
      </c>
      <c r="D44" s="72">
        <v>0</v>
      </c>
      <c r="E44" s="70" t="s">
        <v>72</v>
      </c>
      <c r="F44" s="70" t="s">
        <v>72</v>
      </c>
      <c r="G44" s="70" t="s">
        <v>72</v>
      </c>
      <c r="H44" s="4">
        <v>1</v>
      </c>
    </row>
    <row r="45" spans="1:8">
      <c r="A45" s="39" t="s">
        <v>14</v>
      </c>
      <c r="B45" s="69" t="s">
        <v>137</v>
      </c>
      <c r="C45" s="27" t="s">
        <v>138</v>
      </c>
      <c r="D45" s="79">
        <f>SUM(D37:D44)</f>
        <v>42042366</v>
      </c>
      <c r="E45" s="79">
        <f>SUM(E37:E43)</f>
        <v>40162965</v>
      </c>
      <c r="F45" s="79">
        <f>SUM(F37:F43)</f>
        <v>38392965</v>
      </c>
      <c r="G45" s="79">
        <f>SUM(G37:G43)</f>
        <v>40272366</v>
      </c>
      <c r="H45" s="4">
        <v>1</v>
      </c>
    </row>
    <row r="46" spans="1:8">
      <c r="A46" s="39"/>
      <c r="B46" s="69"/>
      <c r="C46" s="27"/>
      <c r="D46" s="81"/>
      <c r="E46" s="81"/>
      <c r="F46" s="81"/>
      <c r="G46" s="81"/>
      <c r="H46" s="33">
        <v>1</v>
      </c>
    </row>
    <row r="47" spans="1:8">
      <c r="A47" s="39"/>
      <c r="B47" s="69" t="s">
        <v>146</v>
      </c>
      <c r="C47" s="27" t="s">
        <v>147</v>
      </c>
      <c r="D47" s="70"/>
      <c r="E47" s="70"/>
      <c r="F47" s="70"/>
      <c r="G47" s="70"/>
      <c r="H47" s="4">
        <v>1</v>
      </c>
    </row>
    <row r="48" spans="1:8" ht="25.5">
      <c r="A48" s="39"/>
      <c r="B48" s="69">
        <v>8782</v>
      </c>
      <c r="C48" s="24" t="s">
        <v>148</v>
      </c>
      <c r="D48" s="113">
        <v>12401059</v>
      </c>
      <c r="E48" s="113">
        <v>10320734</v>
      </c>
      <c r="F48" s="113">
        <v>10320734</v>
      </c>
      <c r="G48" s="113">
        <v>12361059</v>
      </c>
      <c r="H48" s="4">
        <v>1</v>
      </c>
    </row>
    <row r="49" spans="1:8">
      <c r="A49" s="39" t="s">
        <v>14</v>
      </c>
      <c r="B49" s="69" t="s">
        <v>146</v>
      </c>
      <c r="C49" s="27" t="s">
        <v>147</v>
      </c>
      <c r="D49" s="79">
        <f>SUM(D48:D48)</f>
        <v>12401059</v>
      </c>
      <c r="E49" s="79">
        <f>SUM(E48:E48)</f>
        <v>10320734</v>
      </c>
      <c r="F49" s="79">
        <f>SUM(F48:F48)</f>
        <v>10320734</v>
      </c>
      <c r="G49" s="79">
        <f>SUM(G48:G48)</f>
        <v>12361059</v>
      </c>
      <c r="H49" s="4">
        <v>1</v>
      </c>
    </row>
    <row r="50" spans="1:8">
      <c r="A50" s="39" t="s">
        <v>14</v>
      </c>
      <c r="B50" s="69" t="s">
        <v>149</v>
      </c>
      <c r="C50" s="27" t="s">
        <v>150</v>
      </c>
      <c r="D50" s="114">
        <f>D49+D45+D33+D25+D14</f>
        <v>59516013</v>
      </c>
      <c r="E50" s="114">
        <f>E49+E45+E33+E25+E14</f>
        <v>54812040</v>
      </c>
      <c r="F50" s="114">
        <f>F49+F45+F33+F25+F14</f>
        <v>53151552</v>
      </c>
      <c r="G50" s="114">
        <f>G49+G45+G33+G25+G14</f>
        <v>56935953</v>
      </c>
      <c r="H50" s="4">
        <v>1</v>
      </c>
    </row>
    <row r="51" spans="1:8">
      <c r="A51" s="39" t="s">
        <v>14</v>
      </c>
      <c r="B51" s="78"/>
      <c r="C51" s="27" t="s">
        <v>151</v>
      </c>
      <c r="D51" s="115">
        <v>99426311</v>
      </c>
      <c r="E51" s="115">
        <v>108658896</v>
      </c>
      <c r="F51" s="115">
        <v>108279918</v>
      </c>
      <c r="G51" s="115">
        <v>122651409</v>
      </c>
      <c r="H51" s="4">
        <v>1</v>
      </c>
    </row>
    <row r="52" spans="1:8">
      <c r="A52" s="39"/>
      <c r="B52" s="78"/>
      <c r="C52" s="27"/>
      <c r="D52" s="116"/>
      <c r="E52" s="116"/>
      <c r="F52" s="116"/>
      <c r="G52" s="116"/>
      <c r="H52" s="4">
        <v>1</v>
      </c>
    </row>
    <row r="53" spans="1:8">
      <c r="A53" s="39"/>
      <c r="B53" s="69" t="s">
        <v>152</v>
      </c>
      <c r="C53" s="27" t="s">
        <v>153</v>
      </c>
      <c r="D53" s="114"/>
      <c r="E53" s="114"/>
      <c r="F53" s="114"/>
      <c r="G53" s="114"/>
      <c r="H53" s="4">
        <v>1</v>
      </c>
    </row>
    <row r="54" spans="1:8">
      <c r="A54" s="39"/>
      <c r="B54" s="69">
        <v>8999</v>
      </c>
      <c r="C54" s="27" t="s">
        <v>154</v>
      </c>
      <c r="D54" s="114">
        <v>1287583</v>
      </c>
      <c r="E54" s="114">
        <v>694369</v>
      </c>
      <c r="F54" s="114">
        <v>653648</v>
      </c>
      <c r="G54" s="114">
        <v>652989</v>
      </c>
      <c r="H54" s="4">
        <v>1</v>
      </c>
    </row>
    <row r="55" spans="1:8" ht="15.75" thickBot="1">
      <c r="A55" s="83"/>
      <c r="B55" s="84"/>
      <c r="C55" s="59" t="s">
        <v>155</v>
      </c>
      <c r="D55" s="117">
        <f>D54+D51</f>
        <v>100713894</v>
      </c>
      <c r="E55" s="117">
        <f>E54+E51</f>
        <v>109353265</v>
      </c>
      <c r="F55" s="117">
        <f>F54+F51</f>
        <v>108933566</v>
      </c>
      <c r="G55" s="117">
        <f>G54+G51</f>
        <v>123304398</v>
      </c>
      <c r="H55" s="4">
        <v>1</v>
      </c>
    </row>
    <row r="56" spans="1:8" ht="15.75" thickTop="1">
      <c r="A56" s="39"/>
      <c r="B56" s="78"/>
      <c r="C56" s="39"/>
      <c r="D56" s="86"/>
      <c r="E56" s="86"/>
      <c r="F56" s="86"/>
      <c r="G56" s="86"/>
      <c r="H56" s="4">
        <v>1</v>
      </c>
    </row>
    <row r="57" spans="1:8">
      <c r="A57" s="39"/>
      <c r="B57" s="78"/>
      <c r="C57" s="39"/>
      <c r="D57" s="86"/>
      <c r="E57" s="86"/>
      <c r="F57" s="86"/>
      <c r="G57" s="86"/>
      <c r="H57" s="4">
        <v>1</v>
      </c>
    </row>
    <row r="58" spans="1:8">
      <c r="A58" s="39"/>
      <c r="B58" s="78"/>
      <c r="C58" s="39"/>
      <c r="D58" s="86"/>
      <c r="E58" s="86"/>
      <c r="F58" s="86"/>
      <c r="G58" s="86"/>
      <c r="H58" s="4">
        <v>1</v>
      </c>
    </row>
  </sheetData>
  <mergeCells count="6">
    <mergeCell ref="A2:G2"/>
    <mergeCell ref="A4:C6"/>
    <mergeCell ref="D4:D6"/>
    <mergeCell ref="E4:E6"/>
    <mergeCell ref="F4:F6"/>
    <mergeCell ref="G4:G6"/>
  </mergeCells>
  <printOptions horizontalCentered="1"/>
  <pageMargins left="1" right="0.8" top="0.75" bottom="0.91" header="0.511811023622047" footer="0.59"/>
  <pageSetup paperSize="9" firstPageNumber="17" orientation="landscape" useFirstPageNumber="1" r:id="rId1"/>
  <headerFooter scaleWithDoc="0">
    <oddFooter>&amp;C&amp;"Times New Roman,Bold"&amp;11&amp;P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syncVertical="1" syncRef="A1" transitionEvaluation="1" transitionEntry="1"/>
  <dimension ref="A1:S358"/>
  <sheetViews>
    <sheetView tabSelected="1" view="pageBreakPreview" zoomScale="85" zoomScaleNormal="100" zoomScaleSheetLayoutView="85" workbookViewId="0">
      <selection activeCell="F7" sqref="F7"/>
    </sheetView>
  </sheetViews>
  <sheetFormatPr defaultColWidth="9.625" defaultRowHeight="15"/>
  <cols>
    <col min="1" max="1" width="4.875" style="1" bestFit="1" customWidth="1"/>
    <col min="2" max="2" width="6" style="2" bestFit="1" customWidth="1"/>
    <col min="3" max="3" width="41.625" style="1" customWidth="1"/>
    <col min="4" max="7" width="17.625" style="135" customWidth="1"/>
    <col min="8" max="8" width="9.625" style="4" hidden="1" customWidth="1"/>
    <col min="9" max="9" width="9.75" style="3" customWidth="1"/>
    <col min="10" max="16384" width="9.625" style="3"/>
  </cols>
  <sheetData>
    <row r="1" spans="1:19">
      <c r="A1" s="39"/>
      <c r="B1" s="78"/>
      <c r="C1" s="39"/>
      <c r="D1" s="86"/>
      <c r="E1" s="86"/>
      <c r="F1" s="86"/>
      <c r="G1" s="86"/>
      <c r="H1" s="4">
        <v>1</v>
      </c>
    </row>
    <row r="2" spans="1:19">
      <c r="A2" s="222" t="s">
        <v>156</v>
      </c>
      <c r="B2" s="222"/>
      <c r="C2" s="222"/>
      <c r="D2" s="222"/>
      <c r="E2" s="222"/>
      <c r="F2" s="222"/>
      <c r="G2" s="222"/>
      <c r="H2" s="4">
        <v>1</v>
      </c>
    </row>
    <row r="3" spans="1:19" ht="15.75" thickBot="1">
      <c r="A3" s="83"/>
      <c r="B3" s="84"/>
      <c r="C3" s="83"/>
      <c r="D3" s="87"/>
      <c r="E3" s="87"/>
      <c r="F3" s="88"/>
      <c r="G3" s="9" t="s">
        <v>83</v>
      </c>
      <c r="H3" s="4">
        <v>1</v>
      </c>
    </row>
    <row r="4" spans="1:19" ht="15.75" thickTop="1">
      <c r="A4" s="208" t="s">
        <v>2</v>
      </c>
      <c r="B4" s="208"/>
      <c r="C4" s="208"/>
      <c r="D4" s="211" t="s">
        <v>3</v>
      </c>
      <c r="E4" s="211" t="s">
        <v>4</v>
      </c>
      <c r="F4" s="211" t="s">
        <v>5</v>
      </c>
      <c r="G4" s="211" t="s">
        <v>6</v>
      </c>
      <c r="H4" s="4">
        <v>1</v>
      </c>
      <c r="K4" s="5"/>
      <c r="L4" s="5"/>
      <c r="R4" s="5"/>
      <c r="S4" s="5"/>
    </row>
    <row r="5" spans="1:19">
      <c r="A5" s="209"/>
      <c r="B5" s="209"/>
      <c r="C5" s="209"/>
      <c r="D5" s="212"/>
      <c r="E5" s="212"/>
      <c r="F5" s="212"/>
      <c r="G5" s="212"/>
      <c r="H5" s="4">
        <v>1</v>
      </c>
      <c r="K5" s="5"/>
      <c r="L5" s="5"/>
    </row>
    <row r="6" spans="1:19" ht="15.75" thickBot="1">
      <c r="A6" s="210"/>
      <c r="B6" s="210"/>
      <c r="C6" s="210"/>
      <c r="D6" s="213"/>
      <c r="E6" s="213"/>
      <c r="F6" s="213"/>
      <c r="G6" s="213"/>
      <c r="H6" s="4">
        <v>1</v>
      </c>
      <c r="K6" s="5"/>
      <c r="L6" s="5"/>
    </row>
    <row r="7" spans="1:19" ht="15.75" thickTop="1">
      <c r="A7" s="89"/>
      <c r="B7" s="90"/>
      <c r="C7" s="89"/>
      <c r="D7" s="91"/>
      <c r="E7" s="91"/>
      <c r="F7" s="91"/>
      <c r="G7" s="118"/>
      <c r="H7" s="4">
        <v>1</v>
      </c>
    </row>
    <row r="8" spans="1:19">
      <c r="A8" s="39"/>
      <c r="B8" s="78"/>
      <c r="C8" s="27" t="s">
        <v>157</v>
      </c>
      <c r="D8" s="86"/>
      <c r="E8" s="86"/>
      <c r="F8" s="86"/>
      <c r="G8" s="86"/>
      <c r="H8" s="4">
        <v>1</v>
      </c>
    </row>
    <row r="9" spans="1:19">
      <c r="A9" s="39"/>
      <c r="B9" s="69" t="s">
        <v>94</v>
      </c>
      <c r="C9" s="27" t="s">
        <v>118</v>
      </c>
      <c r="D9" s="70"/>
      <c r="E9" s="70"/>
      <c r="F9" s="70"/>
      <c r="G9" s="70"/>
      <c r="H9" s="4">
        <v>1</v>
      </c>
    </row>
    <row r="10" spans="1:19">
      <c r="A10" s="39"/>
      <c r="B10" s="69" t="s">
        <v>15</v>
      </c>
      <c r="C10" s="27" t="s">
        <v>158</v>
      </c>
      <c r="D10" s="70"/>
      <c r="E10" s="70"/>
      <c r="F10" s="70"/>
      <c r="G10" s="70"/>
      <c r="H10" s="4">
        <v>1</v>
      </c>
    </row>
    <row r="11" spans="1:19">
      <c r="A11" s="39"/>
      <c r="B11" s="69">
        <v>8009</v>
      </c>
      <c r="C11" s="24" t="s">
        <v>119</v>
      </c>
      <c r="D11" s="31">
        <v>1730399</v>
      </c>
      <c r="E11" s="70">
        <v>2000000</v>
      </c>
      <c r="F11" s="70">
        <v>2000000</v>
      </c>
      <c r="G11" s="31">
        <v>2080000</v>
      </c>
      <c r="H11" s="33">
        <v>1</v>
      </c>
    </row>
    <row r="12" spans="1:19">
      <c r="A12" s="39"/>
      <c r="B12" s="69">
        <v>8011</v>
      </c>
      <c r="C12" s="24" t="s">
        <v>121</v>
      </c>
      <c r="D12" s="72"/>
      <c r="E12" s="70"/>
      <c r="F12" s="72"/>
      <c r="G12" s="72"/>
      <c r="H12" s="4">
        <v>1</v>
      </c>
    </row>
    <row r="13" spans="1:19">
      <c r="A13" s="39"/>
      <c r="B13" s="78">
        <v>107</v>
      </c>
      <c r="C13" s="24" t="s">
        <v>159</v>
      </c>
      <c r="D13" s="72"/>
      <c r="E13" s="72"/>
      <c r="F13" s="72"/>
      <c r="G13" s="72"/>
      <c r="H13" s="4">
        <v>1</v>
      </c>
    </row>
    <row r="14" spans="1:19">
      <c r="A14" s="39"/>
      <c r="B14" s="119">
        <v>1</v>
      </c>
      <c r="C14" s="24" t="s">
        <v>160</v>
      </c>
      <c r="D14" s="72">
        <v>0</v>
      </c>
      <c r="E14" s="70">
        <v>12260</v>
      </c>
      <c r="F14" s="31">
        <v>4888</v>
      </c>
      <c r="G14" s="31">
        <v>5620</v>
      </c>
      <c r="H14" s="4">
        <v>1</v>
      </c>
    </row>
    <row r="15" spans="1:19">
      <c r="A15" s="39"/>
      <c r="B15" s="119">
        <v>2</v>
      </c>
      <c r="C15" s="24" t="s">
        <v>161</v>
      </c>
      <c r="D15" s="31">
        <v>15261</v>
      </c>
      <c r="E15" s="70">
        <v>28600</v>
      </c>
      <c r="F15" s="31">
        <v>10695</v>
      </c>
      <c r="G15" s="31">
        <v>12299</v>
      </c>
      <c r="H15" s="33">
        <v>1</v>
      </c>
    </row>
    <row r="16" spans="1:19">
      <c r="A16" s="39" t="s">
        <v>14</v>
      </c>
      <c r="B16" s="69" t="s">
        <v>94</v>
      </c>
      <c r="C16" s="27" t="s">
        <v>118</v>
      </c>
      <c r="D16" s="104">
        <f>SUM(D10:D15)</f>
        <v>1745660</v>
      </c>
      <c r="E16" s="79">
        <f>SUM(E10:E15)</f>
        <v>2040860</v>
      </c>
      <c r="F16" s="104">
        <f>SUM(F10:F15)</f>
        <v>2015583</v>
      </c>
      <c r="G16" s="104">
        <f>SUM(G10:G15)</f>
        <v>2097919</v>
      </c>
      <c r="H16" s="33">
        <v>1</v>
      </c>
    </row>
    <row r="17" spans="1:8">
      <c r="A17" s="39"/>
      <c r="B17" s="78"/>
      <c r="C17" s="27"/>
      <c r="D17" s="81"/>
      <c r="E17" s="81"/>
      <c r="F17" s="81"/>
      <c r="G17" s="81"/>
      <c r="H17" s="4">
        <v>1</v>
      </c>
    </row>
    <row r="18" spans="1:8">
      <c r="A18" s="39"/>
      <c r="B18" s="69" t="s">
        <v>122</v>
      </c>
      <c r="C18" s="27" t="s">
        <v>123</v>
      </c>
      <c r="D18" s="70"/>
      <c r="E18" s="70"/>
      <c r="F18" s="70"/>
      <c r="G18" s="70"/>
      <c r="H18" s="4">
        <v>1</v>
      </c>
    </row>
    <row r="19" spans="1:8">
      <c r="A19" s="39"/>
      <c r="B19" s="69" t="s">
        <v>124</v>
      </c>
      <c r="C19" s="27" t="s">
        <v>125</v>
      </c>
      <c r="D19" s="70"/>
      <c r="E19" s="70"/>
      <c r="F19" s="70"/>
      <c r="G19" s="70"/>
      <c r="H19" s="4">
        <v>1</v>
      </c>
    </row>
    <row r="20" spans="1:8">
      <c r="A20" s="39"/>
      <c r="B20" s="69">
        <v>8121</v>
      </c>
      <c r="C20" s="24" t="s">
        <v>126</v>
      </c>
      <c r="D20" s="31">
        <v>1021624</v>
      </c>
      <c r="E20" s="70">
        <v>1165000</v>
      </c>
      <c r="F20" s="70">
        <v>1165000</v>
      </c>
      <c r="G20" s="31">
        <v>440000</v>
      </c>
      <c r="H20" s="4">
        <v>1</v>
      </c>
    </row>
    <row r="21" spans="1:8">
      <c r="A21" s="39" t="s">
        <v>14</v>
      </c>
      <c r="B21" s="69" t="s">
        <v>124</v>
      </c>
      <c r="C21" s="27" t="s">
        <v>125</v>
      </c>
      <c r="D21" s="104">
        <f>D20</f>
        <v>1021624</v>
      </c>
      <c r="E21" s="79">
        <f>E20</f>
        <v>1165000</v>
      </c>
      <c r="F21" s="104">
        <f>F20</f>
        <v>1165000</v>
      </c>
      <c r="G21" s="104">
        <f>G20</f>
        <v>440000</v>
      </c>
      <c r="H21" s="4">
        <v>1</v>
      </c>
    </row>
    <row r="22" spans="1:8">
      <c r="A22" s="39"/>
      <c r="B22" s="69"/>
      <c r="C22" s="27"/>
      <c r="D22" s="120"/>
      <c r="E22" s="81"/>
      <c r="F22" s="120"/>
      <c r="G22" s="81"/>
      <c r="H22" s="4">
        <v>1</v>
      </c>
    </row>
    <row r="23" spans="1:8">
      <c r="A23" s="39"/>
      <c r="B23" s="69" t="s">
        <v>127</v>
      </c>
      <c r="C23" s="27" t="s">
        <v>128</v>
      </c>
      <c r="D23" s="70"/>
      <c r="E23" s="70"/>
      <c r="F23" s="70"/>
      <c r="G23" s="70"/>
      <c r="H23" s="4">
        <v>1</v>
      </c>
    </row>
    <row r="24" spans="1:8">
      <c r="A24" s="39"/>
      <c r="B24" s="69">
        <v>8222</v>
      </c>
      <c r="C24" s="24" t="s">
        <v>162</v>
      </c>
      <c r="D24" s="70"/>
      <c r="E24" s="70"/>
      <c r="F24" s="70"/>
      <c r="G24" s="70"/>
      <c r="H24" s="4">
        <v>1</v>
      </c>
    </row>
    <row r="25" spans="1:8">
      <c r="A25" s="39"/>
      <c r="B25" s="119">
        <v>1</v>
      </c>
      <c r="C25" s="24" t="s">
        <v>163</v>
      </c>
      <c r="D25" s="70"/>
      <c r="E25" s="70"/>
      <c r="F25" s="70"/>
      <c r="G25" s="70"/>
      <c r="H25" s="4">
        <v>1</v>
      </c>
    </row>
    <row r="26" spans="1:8">
      <c r="A26" s="89"/>
      <c r="B26" s="121">
        <v>101</v>
      </c>
      <c r="C26" s="50" t="s">
        <v>162</v>
      </c>
      <c r="D26" s="55">
        <v>0</v>
      </c>
      <c r="E26" s="55">
        <v>0</v>
      </c>
      <c r="F26" s="55">
        <v>0</v>
      </c>
      <c r="G26" s="55">
        <v>0</v>
      </c>
      <c r="H26" s="4">
        <v>1</v>
      </c>
    </row>
    <row r="27" spans="1:8">
      <c r="A27" s="89"/>
      <c r="B27" s="121">
        <v>2</v>
      </c>
      <c r="C27" s="50" t="s">
        <v>164</v>
      </c>
      <c r="D27" s="55"/>
      <c r="E27" s="55"/>
      <c r="F27" s="55"/>
      <c r="G27" s="55"/>
      <c r="H27" s="4">
        <v>1</v>
      </c>
    </row>
    <row r="28" spans="1:8">
      <c r="A28" s="89"/>
      <c r="B28" s="121">
        <v>101</v>
      </c>
      <c r="C28" s="50" t="s">
        <v>164</v>
      </c>
      <c r="D28" s="120">
        <v>650022</v>
      </c>
      <c r="E28" s="81">
        <v>120000</v>
      </c>
      <c r="F28" s="81">
        <v>120000</v>
      </c>
      <c r="G28" s="120">
        <v>120000</v>
      </c>
      <c r="H28" s="4">
        <v>1</v>
      </c>
    </row>
    <row r="29" spans="1:8">
      <c r="A29" s="89"/>
      <c r="B29" s="121"/>
      <c r="C29" s="50"/>
      <c r="D29" s="55"/>
      <c r="E29" s="81"/>
      <c r="F29" s="55"/>
      <c r="G29" s="55"/>
      <c r="H29" s="4">
        <v>1</v>
      </c>
    </row>
    <row r="30" spans="1:8">
      <c r="A30" s="89"/>
      <c r="B30" s="105">
        <v>8235</v>
      </c>
      <c r="C30" s="50" t="s">
        <v>130</v>
      </c>
      <c r="D30" s="55"/>
      <c r="E30" s="81"/>
      <c r="F30" s="55"/>
      <c r="G30" s="55"/>
      <c r="H30" s="4">
        <v>1</v>
      </c>
    </row>
    <row r="31" spans="1:8">
      <c r="A31" s="89"/>
      <c r="B31" s="90">
        <v>117</v>
      </c>
      <c r="C31" s="50" t="s">
        <v>165</v>
      </c>
      <c r="D31" s="55"/>
      <c r="E31" s="55"/>
      <c r="F31" s="55"/>
      <c r="G31" s="55"/>
      <c r="H31" s="33">
        <v>1</v>
      </c>
    </row>
    <row r="32" spans="1:8">
      <c r="A32" s="89"/>
      <c r="B32" s="90">
        <v>120</v>
      </c>
      <c r="C32" s="50" t="s">
        <v>166</v>
      </c>
      <c r="D32" s="120">
        <v>20000</v>
      </c>
      <c r="E32" s="81">
        <v>20000</v>
      </c>
      <c r="F32" s="81">
        <v>20000</v>
      </c>
      <c r="G32" s="120">
        <v>20000</v>
      </c>
      <c r="H32" s="4">
        <v>1</v>
      </c>
    </row>
    <row r="33" spans="1:8">
      <c r="A33" s="89"/>
      <c r="B33" s="90">
        <v>200</v>
      </c>
      <c r="C33" s="50" t="s">
        <v>167</v>
      </c>
      <c r="D33" s="81"/>
      <c r="E33" s="55"/>
      <c r="F33" s="55"/>
      <c r="G33" s="55"/>
      <c r="H33" s="4">
        <v>1</v>
      </c>
    </row>
    <row r="34" spans="1:8">
      <c r="A34" s="89"/>
      <c r="B34" s="122">
        <v>2</v>
      </c>
      <c r="C34" s="123" t="s">
        <v>168</v>
      </c>
      <c r="D34" s="120">
        <v>272401</v>
      </c>
      <c r="E34" s="81">
        <v>160000</v>
      </c>
      <c r="F34" s="81">
        <v>160000</v>
      </c>
      <c r="G34" s="120">
        <v>260000</v>
      </c>
      <c r="H34" s="4">
        <v>1</v>
      </c>
    </row>
    <row r="35" spans="1:8">
      <c r="A35" s="106"/>
      <c r="B35" s="124">
        <v>3</v>
      </c>
      <c r="C35" s="125" t="s">
        <v>169</v>
      </c>
      <c r="D35" s="126">
        <v>25687</v>
      </c>
      <c r="E35" s="109">
        <v>122173</v>
      </c>
      <c r="F35" s="109">
        <v>122173</v>
      </c>
      <c r="G35" s="126">
        <v>222000</v>
      </c>
      <c r="H35" s="4">
        <v>1</v>
      </c>
    </row>
    <row r="36" spans="1:8">
      <c r="A36" s="89" t="s">
        <v>14</v>
      </c>
      <c r="B36" s="69" t="s">
        <v>127</v>
      </c>
      <c r="C36" s="27" t="s">
        <v>128</v>
      </c>
      <c r="D36" s="126">
        <f>SUM(D25:D35)</f>
        <v>968110</v>
      </c>
      <c r="E36" s="126">
        <f>SUM(E25:E35)</f>
        <v>422173</v>
      </c>
      <c r="F36" s="126">
        <f>SUM(F25:F35)</f>
        <v>422173</v>
      </c>
      <c r="G36" s="126">
        <f>SUM(G25:G35)</f>
        <v>622000</v>
      </c>
      <c r="H36" s="4">
        <v>1</v>
      </c>
    </row>
    <row r="37" spans="1:8">
      <c r="A37" s="89" t="s">
        <v>14</v>
      </c>
      <c r="B37" s="105" t="s">
        <v>122</v>
      </c>
      <c r="C37" s="52" t="s">
        <v>123</v>
      </c>
      <c r="D37" s="126">
        <f>D36+D21</f>
        <v>1989734</v>
      </c>
      <c r="E37" s="109">
        <f>E36+E21</f>
        <v>1587173</v>
      </c>
      <c r="F37" s="126">
        <f>F36+F21</f>
        <v>1587173</v>
      </c>
      <c r="G37" s="126">
        <f>G36+G21</f>
        <v>1062000</v>
      </c>
      <c r="H37" s="4">
        <v>1</v>
      </c>
    </row>
    <row r="38" spans="1:8">
      <c r="A38" s="39"/>
      <c r="B38" s="78"/>
      <c r="C38" s="27"/>
      <c r="D38" s="81"/>
      <c r="E38" s="81"/>
      <c r="F38" s="81"/>
      <c r="G38" s="81"/>
      <c r="H38" s="4">
        <v>1</v>
      </c>
    </row>
    <row r="39" spans="1:8">
      <c r="A39" s="39"/>
      <c r="B39" s="69" t="s">
        <v>131</v>
      </c>
      <c r="C39" s="27" t="s">
        <v>132</v>
      </c>
      <c r="D39" s="70"/>
      <c r="E39" s="70"/>
      <c r="F39" s="70"/>
      <c r="G39" s="70"/>
      <c r="H39" s="4">
        <v>1</v>
      </c>
    </row>
    <row r="40" spans="1:8">
      <c r="A40" s="39"/>
      <c r="B40" s="69" t="s">
        <v>9</v>
      </c>
      <c r="C40" s="27" t="s">
        <v>133</v>
      </c>
      <c r="D40" s="70"/>
      <c r="E40" s="70"/>
      <c r="F40" s="70"/>
      <c r="G40" s="70"/>
      <c r="H40" s="4">
        <v>1</v>
      </c>
    </row>
    <row r="41" spans="1:8">
      <c r="A41" s="39"/>
      <c r="B41" s="69">
        <v>8342</v>
      </c>
      <c r="C41" s="24" t="s">
        <v>134</v>
      </c>
      <c r="D41" s="127">
        <v>258508</v>
      </c>
      <c r="E41" s="128">
        <v>309460</v>
      </c>
      <c r="F41" s="128">
        <v>309460</v>
      </c>
      <c r="G41" s="120">
        <v>370000</v>
      </c>
      <c r="H41" s="4">
        <v>1</v>
      </c>
    </row>
    <row r="42" spans="1:8">
      <c r="A42" s="39"/>
      <c r="B42" s="69"/>
      <c r="C42" s="27"/>
      <c r="D42" s="128"/>
      <c r="E42" s="128"/>
      <c r="F42" s="128"/>
      <c r="G42" s="128"/>
      <c r="H42" s="4">
        <v>1</v>
      </c>
    </row>
    <row r="43" spans="1:8">
      <c r="A43" s="39"/>
      <c r="B43" s="69" t="s">
        <v>15</v>
      </c>
      <c r="C43" s="27" t="s">
        <v>135</v>
      </c>
      <c r="D43" s="129"/>
      <c r="E43" s="129"/>
      <c r="F43" s="129"/>
      <c r="G43" s="129"/>
      <c r="H43" s="4">
        <v>1</v>
      </c>
    </row>
    <row r="44" spans="1:8">
      <c r="A44" s="39"/>
      <c r="B44" s="69">
        <v>8443</v>
      </c>
      <c r="C44" s="24" t="s">
        <v>136</v>
      </c>
      <c r="D44" s="129"/>
      <c r="E44" s="129"/>
      <c r="F44" s="129"/>
      <c r="G44" s="129"/>
      <c r="H44" s="4">
        <v>1</v>
      </c>
    </row>
    <row r="45" spans="1:8">
      <c r="A45" s="39"/>
      <c r="B45" s="78">
        <v>103</v>
      </c>
      <c r="C45" s="24" t="s">
        <v>170</v>
      </c>
      <c r="D45" s="31">
        <v>35757</v>
      </c>
      <c r="E45" s="31">
        <v>91089</v>
      </c>
      <c r="F45" s="31">
        <v>91089</v>
      </c>
      <c r="G45" s="31">
        <v>71300</v>
      </c>
      <c r="H45" s="4">
        <v>1</v>
      </c>
    </row>
    <row r="46" spans="1:8">
      <c r="A46" s="39"/>
      <c r="B46" s="78">
        <v>104</v>
      </c>
      <c r="C46" s="24" t="s">
        <v>171</v>
      </c>
      <c r="D46" s="72">
        <v>0</v>
      </c>
      <c r="E46" s="31">
        <v>227</v>
      </c>
      <c r="F46" s="31">
        <v>227</v>
      </c>
      <c r="G46" s="31">
        <v>157</v>
      </c>
      <c r="H46" s="4">
        <v>1</v>
      </c>
    </row>
    <row r="47" spans="1:8">
      <c r="A47" s="39"/>
      <c r="B47" s="78">
        <v>108</v>
      </c>
      <c r="C47" s="24" t="s">
        <v>172</v>
      </c>
      <c r="D47" s="31">
        <v>245305</v>
      </c>
      <c r="E47" s="31">
        <v>276706</v>
      </c>
      <c r="F47" s="31">
        <v>276706</v>
      </c>
      <c r="G47" s="31">
        <v>612606</v>
      </c>
      <c r="H47" s="4">
        <v>1</v>
      </c>
    </row>
    <row r="48" spans="1:8">
      <c r="A48" s="39"/>
      <c r="B48" s="78">
        <v>109</v>
      </c>
      <c r="C48" s="24" t="s">
        <v>173</v>
      </c>
      <c r="D48" s="31">
        <v>1709</v>
      </c>
      <c r="E48" s="31">
        <v>13698</v>
      </c>
      <c r="F48" s="31">
        <v>13698</v>
      </c>
      <c r="G48" s="31">
        <v>3800</v>
      </c>
      <c r="H48" s="4">
        <v>1</v>
      </c>
    </row>
    <row r="49" spans="1:8">
      <c r="A49" s="39"/>
      <c r="B49" s="78">
        <v>800</v>
      </c>
      <c r="C49" s="24" t="s">
        <v>134</v>
      </c>
      <c r="D49" s="72">
        <v>0</v>
      </c>
      <c r="E49" s="31">
        <v>1135</v>
      </c>
      <c r="F49" s="31">
        <v>1135</v>
      </c>
      <c r="G49" s="31">
        <v>121</v>
      </c>
      <c r="H49" s="4">
        <v>1</v>
      </c>
    </row>
    <row r="50" spans="1:8">
      <c r="A50" s="39" t="s">
        <v>14</v>
      </c>
      <c r="B50" s="69">
        <v>8443</v>
      </c>
      <c r="C50" s="24" t="s">
        <v>136</v>
      </c>
      <c r="D50" s="104">
        <f>SUM(D43:D49)</f>
        <v>282771</v>
      </c>
      <c r="E50" s="79">
        <f>SUM(E43:E49)</f>
        <v>382855</v>
      </c>
      <c r="F50" s="104">
        <f>SUM(F43:F49)</f>
        <v>382855</v>
      </c>
      <c r="G50" s="104">
        <f>SUM(G43:G49)</f>
        <v>687984</v>
      </c>
      <c r="H50" s="4">
        <v>1</v>
      </c>
    </row>
    <row r="51" spans="1:8">
      <c r="A51" s="89" t="s">
        <v>14</v>
      </c>
      <c r="B51" s="105" t="s">
        <v>131</v>
      </c>
      <c r="C51" s="52" t="s">
        <v>132</v>
      </c>
      <c r="D51" s="104">
        <f>D50+D41</f>
        <v>541279</v>
      </c>
      <c r="E51" s="79">
        <f>E50+E41</f>
        <v>692315</v>
      </c>
      <c r="F51" s="104">
        <f>F50+F41</f>
        <v>692315</v>
      </c>
      <c r="G51" s="104">
        <f>G50+G41</f>
        <v>1057984</v>
      </c>
      <c r="H51" s="4">
        <v>1</v>
      </c>
    </row>
    <row r="52" spans="1:8">
      <c r="A52" s="89"/>
      <c r="B52" s="90"/>
      <c r="C52" s="50"/>
      <c r="D52" s="81"/>
      <c r="E52" s="81"/>
      <c r="F52" s="81"/>
      <c r="G52" s="81"/>
      <c r="H52" s="4">
        <v>1</v>
      </c>
    </row>
    <row r="53" spans="1:8">
      <c r="A53" s="89"/>
      <c r="B53" s="105" t="s">
        <v>137</v>
      </c>
      <c r="C53" s="52" t="s">
        <v>138</v>
      </c>
      <c r="D53" s="81"/>
      <c r="E53" s="81"/>
      <c r="F53" s="81"/>
      <c r="G53" s="81"/>
      <c r="H53" s="4">
        <v>1</v>
      </c>
    </row>
    <row r="54" spans="1:8">
      <c r="A54" s="89"/>
      <c r="B54" s="105" t="s">
        <v>15</v>
      </c>
      <c r="C54" s="52" t="s">
        <v>139</v>
      </c>
      <c r="D54" s="128"/>
      <c r="E54" s="81"/>
      <c r="F54" s="81"/>
      <c r="G54" s="81"/>
      <c r="H54" s="4">
        <v>1</v>
      </c>
    </row>
    <row r="55" spans="1:8">
      <c r="A55" s="89"/>
      <c r="B55" s="105">
        <v>8658</v>
      </c>
      <c r="C55" s="50" t="s">
        <v>140</v>
      </c>
      <c r="D55" s="128"/>
      <c r="E55" s="81"/>
      <c r="F55" s="81"/>
      <c r="G55" s="81"/>
      <c r="H55" s="4">
        <v>1</v>
      </c>
    </row>
    <row r="56" spans="1:8">
      <c r="A56" s="89"/>
      <c r="B56" s="90">
        <v>101</v>
      </c>
      <c r="C56" s="50" t="s">
        <v>174</v>
      </c>
      <c r="D56" s="120">
        <v>5002</v>
      </c>
      <c r="E56" s="55">
        <v>0</v>
      </c>
      <c r="F56" s="55">
        <v>0</v>
      </c>
      <c r="G56" s="120">
        <v>131</v>
      </c>
      <c r="H56" s="4">
        <v>1</v>
      </c>
    </row>
    <row r="57" spans="1:8">
      <c r="A57" s="39"/>
      <c r="B57" s="78">
        <v>102</v>
      </c>
      <c r="C57" s="24" t="s">
        <v>175</v>
      </c>
      <c r="D57" s="31">
        <v>-6833</v>
      </c>
      <c r="E57" s="70">
        <v>50</v>
      </c>
      <c r="F57" s="70">
        <v>50</v>
      </c>
      <c r="G57" s="72">
        <v>0</v>
      </c>
      <c r="H57" s="4">
        <v>1</v>
      </c>
    </row>
    <row r="58" spans="1:8">
      <c r="A58" s="89"/>
      <c r="B58" s="131">
        <v>112</v>
      </c>
      <c r="C58" s="132" t="s">
        <v>176</v>
      </c>
      <c r="D58" s="55">
        <v>0</v>
      </c>
      <c r="E58" s="81">
        <v>50661</v>
      </c>
      <c r="F58" s="81">
        <v>50661</v>
      </c>
      <c r="G58" s="120">
        <v>25408</v>
      </c>
      <c r="H58" s="4">
        <v>1</v>
      </c>
    </row>
    <row r="59" spans="1:8">
      <c r="A59" s="89"/>
      <c r="B59" s="90">
        <v>123</v>
      </c>
      <c r="C59" s="50" t="s">
        <v>177</v>
      </c>
      <c r="D59" s="120">
        <v>87</v>
      </c>
      <c r="E59" s="81">
        <v>2931</v>
      </c>
      <c r="F59" s="81">
        <v>2931</v>
      </c>
      <c r="G59" s="55">
        <v>0</v>
      </c>
      <c r="H59" s="4">
        <v>1</v>
      </c>
    </row>
    <row r="60" spans="1:8" ht="25.5">
      <c r="A60" s="39"/>
      <c r="B60" s="78">
        <v>135</v>
      </c>
      <c r="C60" s="24" t="s">
        <v>178</v>
      </c>
      <c r="D60" s="31">
        <v>381</v>
      </c>
      <c r="E60" s="72">
        <v>0</v>
      </c>
      <c r="F60" s="72">
        <v>0</v>
      </c>
      <c r="G60" s="72">
        <v>0</v>
      </c>
      <c r="H60" s="4">
        <v>1</v>
      </c>
    </row>
    <row r="61" spans="1:8">
      <c r="A61" s="89"/>
      <c r="B61" s="206" t="s">
        <v>20</v>
      </c>
      <c r="C61" s="50" t="s">
        <v>120</v>
      </c>
      <c r="D61" s="120"/>
      <c r="E61" s="55"/>
      <c r="F61" s="55"/>
      <c r="G61" s="120"/>
      <c r="H61" s="4">
        <v>1</v>
      </c>
    </row>
    <row r="62" spans="1:8">
      <c r="A62" s="89"/>
      <c r="B62" s="105">
        <v>8670</v>
      </c>
      <c r="C62" s="50" t="s">
        <v>141</v>
      </c>
      <c r="D62" s="120">
        <v>23401613</v>
      </c>
      <c r="E62" s="81">
        <v>21889025</v>
      </c>
      <c r="F62" s="81">
        <v>22009025</v>
      </c>
      <c r="G62" s="120">
        <v>23795048</v>
      </c>
      <c r="H62" s="4">
        <v>1</v>
      </c>
    </row>
    <row r="63" spans="1:8">
      <c r="A63" s="89"/>
      <c r="B63" s="105">
        <v>8671</v>
      </c>
      <c r="C63" s="50" t="s">
        <v>179</v>
      </c>
      <c r="D63" s="120">
        <v>51669</v>
      </c>
      <c r="E63" s="81">
        <v>50202</v>
      </c>
      <c r="F63" s="81">
        <v>50202</v>
      </c>
      <c r="G63" s="120">
        <v>51668</v>
      </c>
      <c r="H63" s="4">
        <v>1</v>
      </c>
    </row>
    <row r="64" spans="1:8">
      <c r="A64" s="89"/>
      <c r="B64" s="105">
        <v>8672</v>
      </c>
      <c r="C64" s="50" t="s">
        <v>143</v>
      </c>
      <c r="D64" s="120">
        <v>251</v>
      </c>
      <c r="E64" s="81">
        <v>96</v>
      </c>
      <c r="F64" s="81">
        <v>96</v>
      </c>
      <c r="G64" s="120">
        <v>111</v>
      </c>
      <c r="H64" s="33">
        <v>1</v>
      </c>
    </row>
    <row r="65" spans="1:9">
      <c r="A65" s="106"/>
      <c r="B65" s="107">
        <v>8673</v>
      </c>
      <c r="C65" s="108" t="s">
        <v>144</v>
      </c>
      <c r="D65" s="126">
        <v>20020000</v>
      </c>
      <c r="E65" s="109">
        <v>18170000</v>
      </c>
      <c r="F65" s="109">
        <v>16400000</v>
      </c>
      <c r="G65" s="109">
        <v>16400000</v>
      </c>
      <c r="H65" s="4">
        <v>1</v>
      </c>
      <c r="I65" s="102"/>
    </row>
    <row r="66" spans="1:9">
      <c r="A66" s="89"/>
      <c r="B66" s="105">
        <v>8680</v>
      </c>
      <c r="C66" s="50" t="s">
        <v>180</v>
      </c>
      <c r="D66" s="55">
        <v>0</v>
      </c>
      <c r="E66" s="55">
        <v>0</v>
      </c>
      <c r="F66" s="55">
        <v>0</v>
      </c>
      <c r="G66" s="55">
        <v>0</v>
      </c>
      <c r="H66" s="4">
        <v>1</v>
      </c>
    </row>
    <row r="67" spans="1:9">
      <c r="A67" s="89" t="s">
        <v>14</v>
      </c>
      <c r="B67" s="105" t="s">
        <v>137</v>
      </c>
      <c r="C67" s="52" t="s">
        <v>138</v>
      </c>
      <c r="D67" s="104">
        <f>SUM(D55:D66)</f>
        <v>43472170</v>
      </c>
      <c r="E67" s="79">
        <f>SUM(E55:E65)</f>
        <v>40162965</v>
      </c>
      <c r="F67" s="104">
        <f>SUM(F55:F66)</f>
        <v>38512965</v>
      </c>
      <c r="G67" s="104">
        <f>SUM(G55:G66)</f>
        <v>40272366</v>
      </c>
      <c r="H67" s="4">
        <v>1</v>
      </c>
    </row>
    <row r="68" spans="1:9">
      <c r="A68" s="89"/>
      <c r="B68" s="90"/>
      <c r="C68" s="89"/>
      <c r="D68" s="70"/>
      <c r="E68" s="70"/>
      <c r="F68" s="70"/>
      <c r="G68" s="70"/>
      <c r="H68" s="4">
        <v>1</v>
      </c>
    </row>
    <row r="69" spans="1:9">
      <c r="A69" s="89"/>
      <c r="B69" s="105" t="s">
        <v>146</v>
      </c>
      <c r="C69" s="52" t="s">
        <v>147</v>
      </c>
      <c r="D69" s="70"/>
      <c r="E69" s="70"/>
      <c r="F69" s="70"/>
      <c r="G69" s="70"/>
      <c r="H69" s="4">
        <v>1</v>
      </c>
    </row>
    <row r="70" spans="1:9" ht="25.5">
      <c r="A70" s="89"/>
      <c r="B70" s="69">
        <v>8782</v>
      </c>
      <c r="C70" s="27" t="s">
        <v>181</v>
      </c>
      <c r="D70" s="70">
        <v>13002155</v>
      </c>
      <c r="E70" s="70">
        <v>10320734</v>
      </c>
      <c r="F70" s="70">
        <v>10325858</v>
      </c>
      <c r="G70" s="70">
        <v>12438469</v>
      </c>
      <c r="H70" s="4">
        <v>1</v>
      </c>
    </row>
    <row r="71" spans="1:9">
      <c r="A71" s="89" t="s">
        <v>14</v>
      </c>
      <c r="B71" s="69" t="s">
        <v>146</v>
      </c>
      <c r="C71" s="27" t="s">
        <v>147</v>
      </c>
      <c r="D71" s="104">
        <f>SUM(D69:D70)</f>
        <v>13002155</v>
      </c>
      <c r="E71" s="79">
        <f>SUM(E69:E70)</f>
        <v>10320734</v>
      </c>
      <c r="F71" s="104">
        <f>SUM(F69:F70)</f>
        <v>10325858</v>
      </c>
      <c r="G71" s="104">
        <f>SUM(G69:G70)</f>
        <v>12438469</v>
      </c>
      <c r="H71" s="4">
        <v>1</v>
      </c>
    </row>
    <row r="72" spans="1:9">
      <c r="A72" s="89" t="s">
        <v>14</v>
      </c>
      <c r="B72" s="69" t="s">
        <v>149</v>
      </c>
      <c r="C72" s="27" t="s">
        <v>182</v>
      </c>
      <c r="D72" s="31">
        <f>D71+D67+D51+D37+D16</f>
        <v>60750998</v>
      </c>
      <c r="E72" s="70">
        <f>E71+E67+E51+E37+E16</f>
        <v>54804047</v>
      </c>
      <c r="F72" s="31">
        <f>F71+F67+F51+F37+F16</f>
        <v>53133894</v>
      </c>
      <c r="G72" s="31">
        <f>G71+G67+G51+G37+G16</f>
        <v>56928738</v>
      </c>
      <c r="H72" s="4">
        <v>1</v>
      </c>
    </row>
    <row r="73" spans="1:9">
      <c r="A73" s="89" t="s">
        <v>14</v>
      </c>
      <c r="B73" s="69"/>
      <c r="C73" s="27" t="s">
        <v>183</v>
      </c>
      <c r="D73" s="104">
        <v>100060246</v>
      </c>
      <c r="E73" s="79">
        <v>108659220</v>
      </c>
      <c r="F73" s="104">
        <v>108270577</v>
      </c>
      <c r="G73" s="104">
        <v>122651822</v>
      </c>
      <c r="H73" s="4">
        <v>1</v>
      </c>
    </row>
    <row r="74" spans="1:9">
      <c r="A74" s="39"/>
      <c r="B74" s="78"/>
      <c r="C74" s="133"/>
      <c r="D74" s="70"/>
      <c r="E74" s="81"/>
      <c r="F74" s="81"/>
      <c r="G74" s="81"/>
      <c r="H74" s="4">
        <v>1</v>
      </c>
    </row>
    <row r="75" spans="1:9">
      <c r="A75" s="39"/>
      <c r="B75" s="69" t="s">
        <v>152</v>
      </c>
      <c r="C75" s="27" t="s">
        <v>153</v>
      </c>
      <c r="D75" s="70"/>
      <c r="E75" s="70"/>
      <c r="F75" s="70"/>
      <c r="G75" s="70"/>
      <c r="H75" s="4">
        <v>1</v>
      </c>
    </row>
    <row r="76" spans="1:9">
      <c r="A76" s="39"/>
      <c r="B76" s="69">
        <v>8999</v>
      </c>
      <c r="C76" s="27" t="s">
        <v>184</v>
      </c>
      <c r="D76" s="70">
        <v>653648</v>
      </c>
      <c r="E76" s="70">
        <v>694045</v>
      </c>
      <c r="F76" s="70">
        <v>652989</v>
      </c>
      <c r="G76" s="70">
        <v>652576</v>
      </c>
      <c r="H76" s="4">
        <v>1</v>
      </c>
    </row>
    <row r="77" spans="1:9" ht="15.75" thickBot="1">
      <c r="A77" s="83"/>
      <c r="B77" s="84"/>
      <c r="C77" s="59" t="s">
        <v>155</v>
      </c>
      <c r="D77" s="85">
        <f>D73+D76</f>
        <v>100713894</v>
      </c>
      <c r="E77" s="85">
        <f>E76+E73</f>
        <v>109353265</v>
      </c>
      <c r="F77" s="85">
        <f>F76+F73</f>
        <v>108923566</v>
      </c>
      <c r="G77" s="85">
        <f>G76+G73</f>
        <v>123304398</v>
      </c>
      <c r="H77" s="4">
        <v>1</v>
      </c>
    </row>
    <row r="78" spans="1:9" ht="15.75" thickTop="1">
      <c r="A78" s="19"/>
      <c r="B78" s="29"/>
      <c r="C78" s="19"/>
      <c r="D78" s="22"/>
      <c r="E78" s="22"/>
      <c r="F78" s="22"/>
      <c r="G78" s="22"/>
      <c r="H78" s="4">
        <v>1</v>
      </c>
    </row>
    <row r="79" spans="1:9">
      <c r="A79" s="19"/>
      <c r="B79" s="29"/>
      <c r="C79" s="19"/>
      <c r="D79" s="22"/>
      <c r="E79" s="22"/>
      <c r="F79" s="22"/>
      <c r="G79" s="22"/>
      <c r="H79" s="4">
        <v>1</v>
      </c>
    </row>
    <row r="80" spans="1:9">
      <c r="A80" s="19"/>
      <c r="B80" s="29"/>
      <c r="C80" s="19"/>
      <c r="D80" s="22"/>
      <c r="E80" s="22"/>
      <c r="F80" s="22"/>
      <c r="G80" s="22"/>
      <c r="H80" s="4">
        <v>1</v>
      </c>
    </row>
    <row r="81" spans="1:8">
      <c r="A81" s="19"/>
      <c r="B81" s="29"/>
      <c r="C81" s="19"/>
      <c r="D81" s="22"/>
      <c r="E81" s="22"/>
      <c r="F81" s="22"/>
      <c r="G81" s="22"/>
      <c r="H81" s="4">
        <v>1</v>
      </c>
    </row>
    <row r="82" spans="1:8">
      <c r="A82" s="19"/>
      <c r="B82" s="29"/>
      <c r="C82" s="19"/>
      <c r="D82" s="134"/>
      <c r="E82" s="134"/>
      <c r="F82" s="22"/>
      <c r="G82" s="22"/>
      <c r="H82" s="4">
        <v>1</v>
      </c>
    </row>
    <row r="83" spans="1:8">
      <c r="A83" s="19"/>
      <c r="B83" s="29"/>
      <c r="C83" s="19"/>
      <c r="D83" s="22"/>
      <c r="E83" s="22"/>
      <c r="F83" s="22"/>
      <c r="G83" s="22"/>
      <c r="H83" s="4">
        <v>1</v>
      </c>
    </row>
    <row r="84" spans="1:8">
      <c r="A84" s="19"/>
      <c r="B84" s="29"/>
      <c r="C84" s="19"/>
      <c r="D84" s="22"/>
      <c r="E84" s="22"/>
      <c r="F84" s="22"/>
      <c r="G84" s="22"/>
      <c r="H84" s="4">
        <v>1</v>
      </c>
    </row>
    <row r="85" spans="1:8">
      <c r="A85" s="19"/>
      <c r="B85" s="29"/>
      <c r="C85" s="19"/>
      <c r="D85" s="22"/>
      <c r="E85" s="22"/>
      <c r="F85" s="22"/>
      <c r="G85" s="22"/>
      <c r="H85" s="4">
        <v>1</v>
      </c>
    </row>
    <row r="86" spans="1:8">
      <c r="A86" s="19"/>
      <c r="B86" s="29"/>
      <c r="C86" s="19"/>
      <c r="D86" s="22"/>
      <c r="E86" s="22"/>
      <c r="F86" s="22"/>
      <c r="G86" s="22"/>
      <c r="H86" s="4">
        <v>1</v>
      </c>
    </row>
    <row r="87" spans="1:8">
      <c r="A87" s="19"/>
      <c r="B87" s="29"/>
      <c r="C87" s="19"/>
      <c r="D87" s="22"/>
      <c r="E87" s="22"/>
      <c r="F87" s="22"/>
      <c r="G87" s="22"/>
      <c r="H87" s="4">
        <v>1</v>
      </c>
    </row>
    <row r="88" spans="1:8">
      <c r="A88" s="19"/>
      <c r="B88" s="29"/>
      <c r="C88" s="19"/>
      <c r="D88" s="22"/>
      <c r="E88" s="22"/>
      <c r="F88" s="22"/>
      <c r="G88" s="22"/>
      <c r="H88" s="4">
        <v>1</v>
      </c>
    </row>
    <row r="89" spans="1:8">
      <c r="A89" s="19"/>
      <c r="B89" s="29"/>
      <c r="C89" s="19"/>
      <c r="D89" s="22"/>
      <c r="E89" s="22"/>
      <c r="F89" s="22"/>
      <c r="G89" s="22"/>
      <c r="H89" s="4">
        <v>1</v>
      </c>
    </row>
    <row r="90" spans="1:8">
      <c r="A90" s="19"/>
      <c r="B90" s="29"/>
      <c r="C90" s="19"/>
      <c r="D90" s="22"/>
      <c r="E90" s="22"/>
      <c r="F90" s="22"/>
      <c r="G90" s="22"/>
      <c r="H90" s="4">
        <v>1</v>
      </c>
    </row>
    <row r="91" spans="1:8">
      <c r="A91" s="19"/>
      <c r="B91" s="29"/>
      <c r="C91" s="19"/>
      <c r="D91" s="22"/>
      <c r="E91" s="22"/>
      <c r="F91" s="22"/>
      <c r="G91" s="22"/>
      <c r="H91" s="4">
        <v>1</v>
      </c>
    </row>
    <row r="92" spans="1:8">
      <c r="A92" s="19"/>
      <c r="B92" s="29"/>
      <c r="C92" s="19"/>
      <c r="D92" s="22"/>
      <c r="E92" s="22"/>
      <c r="F92" s="22"/>
      <c r="G92" s="22"/>
      <c r="H92" s="4">
        <v>1</v>
      </c>
    </row>
    <row r="93" spans="1:8">
      <c r="A93" s="19"/>
      <c r="B93" s="29"/>
      <c r="C93" s="19"/>
      <c r="D93" s="22"/>
      <c r="E93" s="22"/>
      <c r="F93" s="22"/>
      <c r="G93" s="22"/>
      <c r="H93" s="4">
        <v>1</v>
      </c>
    </row>
    <row r="94" spans="1:8">
      <c r="A94" s="19"/>
      <c r="B94" s="29"/>
      <c r="C94" s="19"/>
      <c r="D94" s="22"/>
      <c r="E94" s="22"/>
      <c r="F94" s="22"/>
      <c r="G94" s="22"/>
      <c r="H94" s="4">
        <v>1</v>
      </c>
    </row>
    <row r="95" spans="1:8">
      <c r="A95" s="19"/>
      <c r="B95" s="29"/>
      <c r="C95" s="19"/>
      <c r="D95" s="22"/>
      <c r="E95" s="22"/>
      <c r="F95" s="22"/>
      <c r="G95" s="22"/>
      <c r="H95" s="4">
        <v>1</v>
      </c>
    </row>
    <row r="96" spans="1:8">
      <c r="A96" s="19"/>
      <c r="B96" s="29"/>
      <c r="C96" s="19"/>
      <c r="D96" s="22"/>
      <c r="E96" s="22"/>
      <c r="F96" s="22"/>
      <c r="G96" s="22"/>
      <c r="H96" s="4">
        <v>1</v>
      </c>
    </row>
    <row r="97" spans="1:8">
      <c r="A97" s="19"/>
      <c r="B97" s="29"/>
      <c r="C97" s="19"/>
      <c r="D97" s="22"/>
      <c r="E97" s="22"/>
      <c r="F97" s="22"/>
      <c r="G97" s="22"/>
      <c r="H97" s="4">
        <v>1</v>
      </c>
    </row>
    <row r="98" spans="1:8">
      <c r="A98" s="19"/>
      <c r="B98" s="29"/>
      <c r="C98" s="19"/>
      <c r="D98" s="22"/>
      <c r="E98" s="22"/>
      <c r="F98" s="22"/>
      <c r="G98" s="22"/>
    </row>
    <row r="99" spans="1:8">
      <c r="A99" s="19"/>
      <c r="B99" s="29"/>
      <c r="C99" s="19"/>
      <c r="D99" s="22"/>
      <c r="E99" s="22"/>
      <c r="F99" s="22"/>
      <c r="G99" s="22"/>
    </row>
    <row r="100" spans="1:8">
      <c r="A100" s="19"/>
      <c r="B100" s="29"/>
      <c r="C100" s="19"/>
      <c r="D100" s="22"/>
      <c r="E100" s="22"/>
      <c r="F100" s="22"/>
      <c r="G100" s="22"/>
    </row>
    <row r="101" spans="1:8">
      <c r="A101" s="19"/>
      <c r="B101" s="29"/>
      <c r="C101" s="19"/>
      <c r="D101" s="22"/>
      <c r="E101" s="22"/>
      <c r="F101" s="22"/>
      <c r="G101" s="22"/>
    </row>
    <row r="102" spans="1:8">
      <c r="A102" s="19"/>
      <c r="B102" s="29"/>
      <c r="C102" s="19"/>
      <c r="D102" s="22"/>
      <c r="E102" s="22"/>
      <c r="F102" s="22"/>
      <c r="G102" s="22"/>
    </row>
    <row r="103" spans="1:8">
      <c r="A103" s="19"/>
      <c r="B103" s="29"/>
      <c r="C103" s="19"/>
      <c r="D103" s="61"/>
      <c r="E103" s="61"/>
      <c r="F103" s="61"/>
      <c r="G103" s="61"/>
    </row>
    <row r="104" spans="1:8">
      <c r="A104" s="19"/>
      <c r="B104" s="29"/>
      <c r="C104" s="19"/>
      <c r="D104" s="61"/>
      <c r="E104" s="61"/>
      <c r="F104" s="61"/>
      <c r="G104" s="61"/>
    </row>
    <row r="105" spans="1:8">
      <c r="A105" s="19"/>
      <c r="B105" s="29"/>
      <c r="C105" s="19"/>
      <c r="D105" s="61"/>
      <c r="E105" s="61"/>
      <c r="F105" s="61"/>
      <c r="G105" s="61"/>
    </row>
    <row r="106" spans="1:8">
      <c r="A106" s="19"/>
      <c r="B106" s="29"/>
      <c r="C106" s="19"/>
      <c r="D106" s="61"/>
      <c r="E106" s="61"/>
      <c r="F106" s="61"/>
      <c r="G106" s="61"/>
    </row>
    <row r="107" spans="1:8">
      <c r="A107" s="19"/>
      <c r="B107" s="29"/>
      <c r="C107" s="19"/>
      <c r="D107" s="61"/>
      <c r="E107" s="61"/>
      <c r="F107" s="61"/>
      <c r="G107" s="61"/>
    </row>
    <row r="108" spans="1:8">
      <c r="A108" s="19"/>
      <c r="B108" s="29"/>
      <c r="C108" s="19"/>
      <c r="D108" s="61"/>
      <c r="E108" s="61"/>
      <c r="F108" s="61"/>
      <c r="G108" s="61"/>
    </row>
    <row r="109" spans="1:8">
      <c r="A109" s="19"/>
      <c r="B109" s="29"/>
      <c r="C109" s="19"/>
      <c r="D109" s="61"/>
      <c r="E109" s="61"/>
      <c r="F109" s="61"/>
      <c r="G109" s="61"/>
    </row>
    <row r="110" spans="1:8">
      <c r="A110" s="19"/>
      <c r="B110" s="29"/>
      <c r="C110" s="19"/>
      <c r="D110" s="61"/>
      <c r="E110" s="61"/>
      <c r="F110" s="61"/>
      <c r="G110" s="61"/>
    </row>
    <row r="111" spans="1:8">
      <c r="A111" s="19"/>
      <c r="B111" s="29"/>
      <c r="C111" s="19"/>
      <c r="D111" s="61"/>
      <c r="E111" s="61"/>
      <c r="F111" s="61"/>
      <c r="G111" s="61"/>
    </row>
    <row r="112" spans="1:8">
      <c r="A112" s="19"/>
      <c r="B112" s="29"/>
      <c r="C112" s="19"/>
      <c r="D112" s="61"/>
      <c r="E112" s="61"/>
      <c r="F112" s="61"/>
      <c r="G112" s="61"/>
    </row>
    <row r="113" spans="1:7">
      <c r="A113" s="19"/>
      <c r="B113" s="29"/>
      <c r="C113" s="19"/>
      <c r="D113" s="61"/>
      <c r="E113" s="61"/>
      <c r="F113" s="61"/>
      <c r="G113" s="61"/>
    </row>
    <row r="114" spans="1:7">
      <c r="A114" s="19"/>
      <c r="B114" s="29"/>
      <c r="C114" s="19"/>
      <c r="D114" s="61"/>
      <c r="E114" s="61"/>
      <c r="F114" s="61"/>
      <c r="G114" s="61"/>
    </row>
    <row r="115" spans="1:7">
      <c r="A115" s="19"/>
      <c r="B115" s="29"/>
      <c r="C115" s="19"/>
      <c r="D115" s="61"/>
      <c r="E115" s="61"/>
      <c r="F115" s="61"/>
      <c r="G115" s="61"/>
    </row>
    <row r="116" spans="1:7">
      <c r="A116" s="19"/>
      <c r="B116" s="29"/>
      <c r="C116" s="19"/>
      <c r="D116" s="61"/>
      <c r="E116" s="61"/>
      <c r="F116" s="61"/>
      <c r="G116" s="61"/>
    </row>
    <row r="117" spans="1:7">
      <c r="A117" s="19"/>
      <c r="B117" s="29"/>
      <c r="C117" s="19"/>
      <c r="D117" s="61"/>
      <c r="E117" s="61"/>
      <c r="F117" s="61"/>
      <c r="G117" s="61"/>
    </row>
    <row r="118" spans="1:7">
      <c r="A118" s="19"/>
      <c r="B118" s="29"/>
      <c r="C118" s="19"/>
      <c r="D118" s="61"/>
      <c r="E118" s="61"/>
      <c r="F118" s="61"/>
      <c r="G118" s="61"/>
    </row>
    <row r="119" spans="1:7">
      <c r="A119" s="19"/>
      <c r="B119" s="29"/>
      <c r="C119" s="19"/>
      <c r="D119" s="61"/>
      <c r="E119" s="61"/>
      <c r="F119" s="61"/>
      <c r="G119" s="61"/>
    </row>
    <row r="120" spans="1:7">
      <c r="A120" s="19"/>
      <c r="B120" s="29"/>
      <c r="C120" s="19"/>
      <c r="D120" s="61"/>
      <c r="E120" s="61"/>
      <c r="F120" s="61"/>
      <c r="G120" s="61"/>
    </row>
    <row r="121" spans="1:7">
      <c r="A121" s="19"/>
      <c r="B121" s="29"/>
      <c r="C121" s="19"/>
      <c r="D121" s="61"/>
      <c r="E121" s="61"/>
      <c r="F121" s="61"/>
      <c r="G121" s="61"/>
    </row>
    <row r="122" spans="1:7">
      <c r="A122" s="19"/>
      <c r="B122" s="29"/>
      <c r="C122" s="19"/>
      <c r="D122" s="61"/>
      <c r="E122" s="61"/>
      <c r="F122" s="61"/>
      <c r="G122" s="61"/>
    </row>
    <row r="123" spans="1:7">
      <c r="A123" s="19"/>
      <c r="B123" s="29"/>
      <c r="C123" s="19"/>
      <c r="D123" s="61"/>
      <c r="E123" s="61"/>
      <c r="F123" s="61"/>
      <c r="G123" s="61"/>
    </row>
    <row r="124" spans="1:7">
      <c r="A124" s="19"/>
      <c r="B124" s="29"/>
      <c r="C124" s="19"/>
      <c r="D124" s="61"/>
      <c r="E124" s="61"/>
      <c r="F124" s="61"/>
      <c r="G124" s="61"/>
    </row>
    <row r="125" spans="1:7">
      <c r="A125" s="19"/>
      <c r="B125" s="29"/>
      <c r="C125" s="19"/>
      <c r="D125" s="61"/>
      <c r="E125" s="61"/>
      <c r="F125" s="61"/>
      <c r="G125" s="61"/>
    </row>
    <row r="126" spans="1:7">
      <c r="A126" s="19"/>
      <c r="B126" s="29"/>
      <c r="C126" s="19"/>
      <c r="D126" s="61"/>
      <c r="E126" s="61"/>
      <c r="F126" s="61"/>
      <c r="G126" s="61"/>
    </row>
    <row r="127" spans="1:7">
      <c r="A127" s="19"/>
      <c r="B127" s="29"/>
      <c r="C127" s="19"/>
      <c r="D127" s="61"/>
      <c r="E127" s="61"/>
      <c r="F127" s="61"/>
      <c r="G127" s="61"/>
    </row>
    <row r="128" spans="1:7">
      <c r="A128" s="19"/>
      <c r="B128" s="29"/>
      <c r="C128" s="19"/>
      <c r="D128" s="61"/>
      <c r="E128" s="61"/>
      <c r="F128" s="61"/>
      <c r="G128" s="61"/>
    </row>
    <row r="129" spans="1:7">
      <c r="A129" s="19"/>
      <c r="B129" s="29"/>
      <c r="C129" s="19"/>
      <c r="D129" s="61"/>
      <c r="E129" s="61"/>
      <c r="F129" s="61"/>
      <c r="G129" s="61"/>
    </row>
    <row r="130" spans="1:7">
      <c r="A130" s="19"/>
      <c r="B130" s="29"/>
      <c r="C130" s="19"/>
      <c r="D130" s="61"/>
      <c r="E130" s="61"/>
      <c r="F130" s="61"/>
      <c r="G130" s="61"/>
    </row>
    <row r="131" spans="1:7">
      <c r="A131" s="19"/>
      <c r="B131" s="29"/>
      <c r="C131" s="19"/>
      <c r="D131" s="61"/>
      <c r="E131" s="61"/>
      <c r="F131" s="61"/>
      <c r="G131" s="61"/>
    </row>
    <row r="132" spans="1:7">
      <c r="A132" s="19"/>
      <c r="B132" s="29"/>
      <c r="C132" s="19"/>
      <c r="D132" s="61"/>
      <c r="E132" s="61"/>
      <c r="F132" s="61"/>
      <c r="G132" s="61"/>
    </row>
    <row r="133" spans="1:7">
      <c r="A133" s="19"/>
      <c r="B133" s="29"/>
      <c r="C133" s="19"/>
      <c r="D133" s="61"/>
      <c r="E133" s="61"/>
      <c r="F133" s="61"/>
      <c r="G133" s="61"/>
    </row>
    <row r="134" spans="1:7">
      <c r="A134" s="19"/>
      <c r="B134" s="29"/>
      <c r="C134" s="19"/>
      <c r="D134" s="61"/>
      <c r="E134" s="61"/>
      <c r="F134" s="61"/>
      <c r="G134" s="61"/>
    </row>
    <row r="135" spans="1:7">
      <c r="A135" s="19"/>
      <c r="B135" s="29"/>
      <c r="C135" s="19"/>
      <c r="D135" s="61"/>
      <c r="E135" s="61"/>
      <c r="F135" s="61"/>
      <c r="G135" s="61"/>
    </row>
    <row r="136" spans="1:7">
      <c r="A136" s="19"/>
      <c r="B136" s="29"/>
      <c r="C136" s="19"/>
      <c r="D136" s="61"/>
      <c r="E136" s="61"/>
      <c r="F136" s="61"/>
      <c r="G136" s="61"/>
    </row>
    <row r="137" spans="1:7">
      <c r="A137" s="19"/>
      <c r="B137" s="29"/>
      <c r="C137" s="19"/>
      <c r="D137" s="61"/>
      <c r="E137" s="61"/>
      <c r="F137" s="61"/>
      <c r="G137" s="61"/>
    </row>
    <row r="138" spans="1:7">
      <c r="A138" s="19"/>
      <c r="B138" s="29"/>
      <c r="C138" s="19"/>
      <c r="D138" s="61"/>
      <c r="E138" s="61"/>
      <c r="F138" s="61"/>
      <c r="G138" s="61"/>
    </row>
    <row r="139" spans="1:7">
      <c r="A139" s="19"/>
      <c r="B139" s="29"/>
      <c r="C139" s="19"/>
      <c r="D139" s="61"/>
      <c r="E139" s="61"/>
      <c r="F139" s="61"/>
      <c r="G139" s="61"/>
    </row>
    <row r="140" spans="1:7">
      <c r="A140" s="19"/>
      <c r="B140" s="29"/>
      <c r="C140" s="19"/>
      <c r="D140" s="61"/>
      <c r="E140" s="61"/>
      <c r="F140" s="61"/>
      <c r="G140" s="61"/>
    </row>
    <row r="141" spans="1:7">
      <c r="A141" s="19"/>
      <c r="B141" s="29"/>
      <c r="C141" s="19"/>
      <c r="D141" s="61"/>
      <c r="E141" s="61"/>
      <c r="F141" s="61"/>
      <c r="G141" s="61"/>
    </row>
    <row r="142" spans="1:7">
      <c r="A142" s="19"/>
      <c r="B142" s="29"/>
      <c r="C142" s="19"/>
      <c r="D142" s="61"/>
      <c r="E142" s="61"/>
      <c r="F142" s="61"/>
      <c r="G142" s="61"/>
    </row>
    <row r="143" spans="1:7">
      <c r="A143" s="19"/>
      <c r="B143" s="29"/>
      <c r="C143" s="19"/>
      <c r="D143" s="61"/>
      <c r="E143" s="61"/>
      <c r="F143" s="61"/>
      <c r="G143" s="61"/>
    </row>
    <row r="144" spans="1:7">
      <c r="A144" s="19"/>
      <c r="B144" s="29"/>
      <c r="C144" s="19"/>
      <c r="D144" s="61"/>
      <c r="E144" s="61"/>
      <c r="F144" s="61"/>
      <c r="G144" s="61"/>
    </row>
    <row r="145" spans="1:7">
      <c r="A145" s="19"/>
      <c r="B145" s="29"/>
      <c r="C145" s="19"/>
      <c r="D145" s="61"/>
      <c r="E145" s="61"/>
      <c r="F145" s="61"/>
      <c r="G145" s="61"/>
    </row>
    <row r="146" spans="1:7">
      <c r="A146" s="19"/>
      <c r="B146" s="29"/>
      <c r="C146" s="19"/>
      <c r="D146" s="61"/>
      <c r="E146" s="61"/>
      <c r="F146" s="61"/>
      <c r="G146" s="61"/>
    </row>
    <row r="147" spans="1:7">
      <c r="A147" s="19"/>
      <c r="B147" s="29"/>
      <c r="C147" s="19"/>
      <c r="D147" s="61"/>
      <c r="E147" s="61"/>
      <c r="F147" s="61"/>
      <c r="G147" s="61"/>
    </row>
    <row r="148" spans="1:7">
      <c r="A148" s="19"/>
      <c r="B148" s="29"/>
      <c r="C148" s="19"/>
      <c r="D148" s="61"/>
      <c r="E148" s="61"/>
      <c r="F148" s="61"/>
      <c r="G148" s="61"/>
    </row>
    <row r="149" spans="1:7">
      <c r="A149" s="19"/>
      <c r="B149" s="29"/>
      <c r="C149" s="19"/>
      <c r="D149" s="61"/>
      <c r="E149" s="61"/>
      <c r="F149" s="61"/>
      <c r="G149" s="61"/>
    </row>
    <row r="150" spans="1:7">
      <c r="A150" s="19"/>
      <c r="B150" s="29"/>
      <c r="C150" s="19"/>
      <c r="D150" s="61"/>
      <c r="E150" s="61"/>
      <c r="F150" s="61"/>
      <c r="G150" s="61"/>
    </row>
    <row r="151" spans="1:7">
      <c r="A151" s="19"/>
      <c r="B151" s="29"/>
      <c r="C151" s="19"/>
      <c r="D151" s="61"/>
      <c r="E151" s="61"/>
      <c r="F151" s="61"/>
      <c r="G151" s="61"/>
    </row>
    <row r="152" spans="1:7">
      <c r="A152" s="19"/>
      <c r="B152" s="29"/>
      <c r="C152" s="19"/>
      <c r="D152" s="61"/>
      <c r="E152" s="61"/>
      <c r="F152" s="61"/>
      <c r="G152" s="61"/>
    </row>
    <row r="153" spans="1:7">
      <c r="A153" s="19"/>
      <c r="B153" s="29"/>
      <c r="C153" s="19"/>
      <c r="D153" s="61"/>
      <c r="E153" s="61"/>
      <c r="F153" s="61"/>
      <c r="G153" s="61"/>
    </row>
    <row r="154" spans="1:7">
      <c r="A154" s="19"/>
      <c r="B154" s="29"/>
      <c r="C154" s="19"/>
      <c r="D154" s="61"/>
      <c r="E154" s="61"/>
      <c r="F154" s="61"/>
      <c r="G154" s="61"/>
    </row>
    <row r="155" spans="1:7">
      <c r="A155" s="19"/>
      <c r="B155" s="29"/>
      <c r="C155" s="19"/>
      <c r="D155" s="61"/>
      <c r="E155" s="61"/>
      <c r="F155" s="61"/>
      <c r="G155" s="61"/>
    </row>
    <row r="156" spans="1:7">
      <c r="A156" s="19"/>
      <c r="B156" s="29"/>
      <c r="C156" s="19"/>
      <c r="D156" s="61"/>
      <c r="E156" s="61"/>
      <c r="F156" s="61"/>
      <c r="G156" s="61"/>
    </row>
    <row r="157" spans="1:7">
      <c r="A157" s="19"/>
      <c r="B157" s="29"/>
      <c r="C157" s="19"/>
      <c r="D157" s="61"/>
      <c r="E157" s="61"/>
      <c r="F157" s="61"/>
      <c r="G157" s="61"/>
    </row>
    <row r="158" spans="1:7">
      <c r="A158" s="19"/>
      <c r="B158" s="29"/>
      <c r="C158" s="19"/>
      <c r="D158" s="61"/>
      <c r="E158" s="61"/>
      <c r="F158" s="61"/>
      <c r="G158" s="61"/>
    </row>
    <row r="159" spans="1:7">
      <c r="A159" s="19"/>
      <c r="B159" s="29"/>
      <c r="C159" s="19"/>
      <c r="D159" s="61"/>
      <c r="E159" s="61"/>
      <c r="F159" s="61"/>
      <c r="G159" s="61"/>
    </row>
    <row r="160" spans="1:7">
      <c r="A160" s="19"/>
      <c r="B160" s="29"/>
      <c r="C160" s="19"/>
      <c r="D160" s="61"/>
      <c r="E160" s="61"/>
      <c r="F160" s="61"/>
      <c r="G160" s="61"/>
    </row>
    <row r="161" spans="1:7">
      <c r="A161" s="19"/>
      <c r="B161" s="29"/>
      <c r="C161" s="19"/>
      <c r="D161" s="61"/>
      <c r="E161" s="61"/>
      <c r="F161" s="61"/>
      <c r="G161" s="61"/>
    </row>
    <row r="162" spans="1:7">
      <c r="A162" s="19"/>
      <c r="B162" s="29"/>
      <c r="C162" s="19"/>
      <c r="D162" s="61"/>
      <c r="E162" s="61"/>
      <c r="F162" s="61"/>
      <c r="G162" s="61"/>
    </row>
    <row r="163" spans="1:7">
      <c r="A163" s="19"/>
      <c r="B163" s="29"/>
      <c r="C163" s="19"/>
      <c r="D163" s="61"/>
      <c r="E163" s="61"/>
      <c r="F163" s="61"/>
      <c r="G163" s="61"/>
    </row>
    <row r="164" spans="1:7">
      <c r="A164" s="19"/>
      <c r="B164" s="29"/>
      <c r="C164" s="19"/>
      <c r="D164" s="61"/>
      <c r="E164" s="61"/>
      <c r="F164" s="61"/>
      <c r="G164" s="61"/>
    </row>
    <row r="165" spans="1:7">
      <c r="A165" s="19"/>
      <c r="B165" s="29"/>
      <c r="C165" s="19"/>
      <c r="D165" s="61"/>
      <c r="E165" s="61"/>
      <c r="F165" s="61"/>
      <c r="G165" s="61"/>
    </row>
    <row r="166" spans="1:7">
      <c r="A166" s="19"/>
      <c r="B166" s="29"/>
      <c r="C166" s="19"/>
      <c r="D166" s="61"/>
      <c r="E166" s="61"/>
      <c r="F166" s="61"/>
      <c r="G166" s="61"/>
    </row>
    <row r="167" spans="1:7">
      <c r="A167" s="19"/>
      <c r="B167" s="29"/>
      <c r="C167" s="19"/>
      <c r="D167" s="61"/>
      <c r="E167" s="61"/>
      <c r="F167" s="61"/>
      <c r="G167" s="61"/>
    </row>
    <row r="168" spans="1:7">
      <c r="A168" s="19"/>
      <c r="B168" s="29"/>
      <c r="C168" s="19"/>
      <c r="D168" s="61"/>
      <c r="E168" s="61"/>
      <c r="F168" s="61"/>
      <c r="G168" s="61"/>
    </row>
    <row r="169" spans="1:7">
      <c r="A169" s="19"/>
      <c r="B169" s="29"/>
      <c r="C169" s="19"/>
      <c r="D169" s="61"/>
      <c r="E169" s="61"/>
      <c r="F169" s="61"/>
      <c r="G169" s="61"/>
    </row>
    <row r="170" spans="1:7">
      <c r="A170" s="19"/>
      <c r="B170" s="29"/>
      <c r="C170" s="19"/>
      <c r="D170" s="61"/>
      <c r="E170" s="61"/>
      <c r="F170" s="61"/>
      <c r="G170" s="61"/>
    </row>
    <row r="171" spans="1:7">
      <c r="A171" s="19"/>
      <c r="B171" s="29"/>
      <c r="C171" s="19"/>
      <c r="D171" s="61"/>
      <c r="E171" s="61"/>
      <c r="F171" s="61"/>
      <c r="G171" s="61"/>
    </row>
    <row r="172" spans="1:7">
      <c r="A172" s="19"/>
      <c r="B172" s="29"/>
      <c r="C172" s="19"/>
      <c r="D172" s="61"/>
      <c r="E172" s="61"/>
      <c r="F172" s="61"/>
      <c r="G172" s="61"/>
    </row>
    <row r="173" spans="1:7">
      <c r="A173" s="19"/>
      <c r="B173" s="29"/>
      <c r="C173" s="19"/>
      <c r="D173" s="61"/>
      <c r="E173" s="61"/>
      <c r="F173" s="61"/>
      <c r="G173" s="61"/>
    </row>
    <row r="174" spans="1:7">
      <c r="A174" s="19"/>
      <c r="B174" s="29"/>
      <c r="C174" s="19"/>
      <c r="D174" s="61"/>
      <c r="E174" s="61"/>
      <c r="F174" s="61"/>
      <c r="G174" s="61"/>
    </row>
    <row r="175" spans="1:7">
      <c r="A175" s="19"/>
      <c r="B175" s="29"/>
      <c r="C175" s="19"/>
      <c r="D175" s="61"/>
      <c r="E175" s="61"/>
      <c r="F175" s="61"/>
      <c r="G175" s="61"/>
    </row>
    <row r="176" spans="1:7">
      <c r="A176" s="19"/>
      <c r="B176" s="29"/>
      <c r="C176" s="19"/>
      <c r="D176" s="61"/>
      <c r="E176" s="61"/>
      <c r="F176" s="61"/>
      <c r="G176" s="61"/>
    </row>
    <row r="177" spans="1:7">
      <c r="A177" s="19"/>
      <c r="B177" s="29"/>
      <c r="C177" s="19"/>
      <c r="D177" s="61"/>
      <c r="E177" s="61"/>
      <c r="F177" s="61"/>
      <c r="G177" s="61"/>
    </row>
    <row r="178" spans="1:7">
      <c r="A178" s="19"/>
      <c r="B178" s="29"/>
      <c r="C178" s="19"/>
      <c r="D178" s="61"/>
      <c r="E178" s="61"/>
      <c r="F178" s="61"/>
      <c r="G178" s="61"/>
    </row>
    <row r="179" spans="1:7">
      <c r="A179" s="19"/>
      <c r="B179" s="29"/>
      <c r="C179" s="19"/>
      <c r="D179" s="61"/>
      <c r="E179" s="61"/>
      <c r="F179" s="61"/>
      <c r="G179" s="61"/>
    </row>
    <row r="180" spans="1:7">
      <c r="A180" s="19"/>
      <c r="B180" s="29"/>
      <c r="C180" s="19"/>
      <c r="D180" s="61"/>
      <c r="E180" s="61"/>
      <c r="F180" s="61"/>
      <c r="G180" s="61"/>
    </row>
    <row r="181" spans="1:7">
      <c r="A181" s="19"/>
      <c r="B181" s="29"/>
      <c r="C181" s="19"/>
      <c r="D181" s="61"/>
      <c r="E181" s="61"/>
      <c r="F181" s="61"/>
      <c r="G181" s="61"/>
    </row>
    <row r="182" spans="1:7">
      <c r="A182" s="19"/>
      <c r="B182" s="29"/>
      <c r="C182" s="19"/>
      <c r="D182" s="61"/>
      <c r="E182" s="61"/>
      <c r="F182" s="61"/>
      <c r="G182" s="61"/>
    </row>
    <row r="183" spans="1:7">
      <c r="A183" s="19"/>
      <c r="B183" s="29"/>
      <c r="C183" s="19"/>
      <c r="D183" s="61"/>
      <c r="E183" s="61"/>
      <c r="F183" s="61"/>
      <c r="G183" s="61"/>
    </row>
    <row r="184" spans="1:7">
      <c r="A184" s="19"/>
      <c r="B184" s="29"/>
      <c r="C184" s="19"/>
      <c r="D184" s="61"/>
      <c r="E184" s="61"/>
      <c r="F184" s="61"/>
      <c r="G184" s="61"/>
    </row>
    <row r="185" spans="1:7">
      <c r="A185" s="19"/>
      <c r="B185" s="29"/>
      <c r="C185" s="19"/>
      <c r="D185" s="61"/>
      <c r="E185" s="61"/>
      <c r="F185" s="61"/>
      <c r="G185" s="61"/>
    </row>
    <row r="186" spans="1:7">
      <c r="A186" s="19"/>
      <c r="B186" s="29"/>
      <c r="C186" s="19"/>
      <c r="D186" s="61"/>
      <c r="E186" s="61"/>
      <c r="F186" s="61"/>
      <c r="G186" s="61"/>
    </row>
    <row r="187" spans="1:7">
      <c r="A187" s="19"/>
      <c r="B187" s="29"/>
      <c r="C187" s="19"/>
      <c r="D187" s="61"/>
      <c r="E187" s="61"/>
      <c r="F187" s="61"/>
      <c r="G187" s="61"/>
    </row>
    <row r="188" spans="1:7">
      <c r="A188" s="19"/>
      <c r="B188" s="29"/>
      <c r="C188" s="19"/>
      <c r="D188" s="61"/>
      <c r="E188" s="61"/>
      <c r="F188" s="61"/>
      <c r="G188" s="61"/>
    </row>
    <row r="189" spans="1:7">
      <c r="A189" s="19"/>
      <c r="B189" s="29"/>
      <c r="C189" s="19"/>
      <c r="D189" s="61"/>
      <c r="E189" s="61"/>
      <c r="F189" s="61"/>
      <c r="G189" s="61"/>
    </row>
    <row r="190" spans="1:7">
      <c r="A190" s="19"/>
      <c r="B190" s="29"/>
      <c r="C190" s="19"/>
      <c r="D190" s="61"/>
      <c r="E190" s="61"/>
      <c r="F190" s="61"/>
      <c r="G190" s="61"/>
    </row>
    <row r="191" spans="1:7">
      <c r="A191" s="19"/>
      <c r="B191" s="29"/>
      <c r="C191" s="19"/>
      <c r="D191" s="61"/>
      <c r="E191" s="61"/>
      <c r="F191" s="61"/>
      <c r="G191" s="61"/>
    </row>
    <row r="192" spans="1:7">
      <c r="A192" s="19"/>
      <c r="B192" s="29"/>
      <c r="C192" s="19"/>
      <c r="D192" s="61"/>
      <c r="E192" s="61"/>
      <c r="F192" s="61"/>
      <c r="G192" s="61"/>
    </row>
    <row r="193" spans="1:7">
      <c r="A193" s="19"/>
      <c r="B193" s="29"/>
      <c r="C193" s="19"/>
      <c r="D193" s="61"/>
      <c r="E193" s="61"/>
      <c r="F193" s="61"/>
      <c r="G193" s="61"/>
    </row>
    <row r="194" spans="1:7">
      <c r="A194" s="19"/>
      <c r="B194" s="29"/>
      <c r="C194" s="19"/>
      <c r="D194" s="61"/>
      <c r="E194" s="61"/>
      <c r="F194" s="61"/>
      <c r="G194" s="61"/>
    </row>
    <row r="195" spans="1:7">
      <c r="A195" s="19"/>
      <c r="B195" s="29"/>
      <c r="C195" s="19"/>
      <c r="D195" s="61"/>
      <c r="E195" s="61"/>
      <c r="F195" s="61"/>
      <c r="G195" s="61"/>
    </row>
    <row r="196" spans="1:7">
      <c r="A196" s="19"/>
      <c r="B196" s="29"/>
      <c r="C196" s="19"/>
      <c r="D196" s="61"/>
      <c r="E196" s="61"/>
      <c r="F196" s="61"/>
      <c r="G196" s="61"/>
    </row>
    <row r="197" spans="1:7">
      <c r="A197" s="19"/>
      <c r="B197" s="29"/>
      <c r="C197" s="19"/>
      <c r="D197" s="61"/>
      <c r="E197" s="61"/>
      <c r="F197" s="61"/>
      <c r="G197" s="61"/>
    </row>
    <row r="198" spans="1:7">
      <c r="A198" s="19"/>
      <c r="B198" s="29"/>
      <c r="C198" s="19"/>
      <c r="D198" s="61"/>
      <c r="E198" s="61"/>
      <c r="F198" s="61"/>
      <c r="G198" s="61"/>
    </row>
    <row r="199" spans="1:7">
      <c r="A199" s="19"/>
      <c r="B199" s="29"/>
      <c r="C199" s="19"/>
      <c r="D199" s="61"/>
      <c r="E199" s="61"/>
      <c r="F199" s="61"/>
      <c r="G199" s="61"/>
    </row>
    <row r="200" spans="1:7">
      <c r="A200" s="19"/>
      <c r="B200" s="29"/>
      <c r="C200" s="19"/>
      <c r="D200" s="61"/>
      <c r="E200" s="61"/>
      <c r="F200" s="61"/>
      <c r="G200" s="61"/>
    </row>
    <row r="201" spans="1:7">
      <c r="A201" s="19"/>
      <c r="B201" s="29"/>
      <c r="C201" s="19"/>
      <c r="D201" s="61"/>
      <c r="E201" s="61"/>
      <c r="F201" s="61"/>
      <c r="G201" s="61"/>
    </row>
    <row r="202" spans="1:7">
      <c r="A202" s="19"/>
      <c r="B202" s="29"/>
      <c r="C202" s="19"/>
      <c r="D202" s="61"/>
      <c r="E202" s="61"/>
      <c r="F202" s="61"/>
      <c r="G202" s="61"/>
    </row>
    <row r="203" spans="1:7">
      <c r="A203" s="19"/>
      <c r="B203" s="29"/>
      <c r="C203" s="19"/>
      <c r="D203" s="61"/>
      <c r="E203" s="61"/>
      <c r="F203" s="61"/>
      <c r="G203" s="61"/>
    </row>
    <row r="204" spans="1:7">
      <c r="A204" s="19"/>
      <c r="B204" s="29"/>
      <c r="C204" s="19"/>
      <c r="D204" s="61"/>
      <c r="E204" s="61"/>
      <c r="F204" s="61"/>
      <c r="G204" s="61"/>
    </row>
    <row r="205" spans="1:7">
      <c r="A205" s="19"/>
      <c r="B205" s="29"/>
      <c r="C205" s="19"/>
      <c r="D205" s="61"/>
      <c r="E205" s="61"/>
      <c r="F205" s="61"/>
      <c r="G205" s="61"/>
    </row>
    <row r="206" spans="1:7">
      <c r="A206" s="19"/>
      <c r="B206" s="29"/>
      <c r="C206" s="19"/>
      <c r="D206" s="61"/>
      <c r="E206" s="61"/>
      <c r="F206" s="61"/>
      <c r="G206" s="61"/>
    </row>
    <row r="207" spans="1:7">
      <c r="A207" s="19"/>
      <c r="B207" s="29"/>
      <c r="C207" s="19"/>
      <c r="D207" s="61"/>
      <c r="E207" s="61"/>
      <c r="F207" s="61"/>
      <c r="G207" s="61"/>
    </row>
    <row r="208" spans="1:7">
      <c r="A208" s="19"/>
      <c r="B208" s="29"/>
      <c r="C208" s="19"/>
      <c r="D208" s="61"/>
      <c r="E208" s="61"/>
      <c r="F208" s="61"/>
      <c r="G208" s="61"/>
    </row>
    <row r="209" spans="1:7">
      <c r="A209" s="19"/>
      <c r="B209" s="29"/>
      <c r="C209" s="19"/>
      <c r="D209" s="61"/>
      <c r="E209" s="61"/>
      <c r="F209" s="61"/>
      <c r="G209" s="61"/>
    </row>
    <row r="210" spans="1:7">
      <c r="A210" s="19"/>
      <c r="B210" s="29"/>
      <c r="C210" s="19"/>
      <c r="D210" s="61"/>
      <c r="E210" s="61"/>
      <c r="F210" s="61"/>
      <c r="G210" s="61"/>
    </row>
    <row r="211" spans="1:7">
      <c r="A211" s="19"/>
      <c r="B211" s="29"/>
      <c r="C211" s="19"/>
      <c r="D211" s="61"/>
      <c r="E211" s="61"/>
      <c r="F211" s="61"/>
      <c r="G211" s="61"/>
    </row>
    <row r="212" spans="1:7">
      <c r="A212" s="19"/>
      <c r="B212" s="29"/>
      <c r="C212" s="19"/>
      <c r="D212" s="61"/>
      <c r="E212" s="61"/>
      <c r="F212" s="61"/>
      <c r="G212" s="61"/>
    </row>
    <row r="213" spans="1:7">
      <c r="A213" s="19"/>
      <c r="B213" s="29"/>
      <c r="C213" s="19"/>
      <c r="D213" s="61"/>
      <c r="E213" s="61"/>
      <c r="F213" s="61"/>
      <c r="G213" s="61"/>
    </row>
    <row r="214" spans="1:7">
      <c r="A214" s="19"/>
      <c r="B214" s="29"/>
      <c r="C214" s="19"/>
      <c r="D214" s="61"/>
      <c r="E214" s="61"/>
      <c r="F214" s="61"/>
      <c r="G214" s="61"/>
    </row>
    <row r="215" spans="1:7">
      <c r="A215" s="19"/>
      <c r="B215" s="29"/>
      <c r="C215" s="19"/>
      <c r="D215" s="61"/>
      <c r="E215" s="61"/>
      <c r="F215" s="61"/>
      <c r="G215" s="61"/>
    </row>
    <row r="216" spans="1:7">
      <c r="A216" s="19"/>
      <c r="B216" s="29"/>
      <c r="C216" s="19"/>
      <c r="D216" s="61"/>
      <c r="E216" s="61"/>
      <c r="F216" s="61"/>
      <c r="G216" s="61"/>
    </row>
    <row r="217" spans="1:7">
      <c r="A217" s="19"/>
      <c r="B217" s="29"/>
      <c r="C217" s="19"/>
      <c r="D217" s="61"/>
      <c r="E217" s="61"/>
      <c r="F217" s="61"/>
      <c r="G217" s="61"/>
    </row>
    <row r="218" spans="1:7">
      <c r="A218" s="19"/>
      <c r="B218" s="29"/>
      <c r="C218" s="19"/>
      <c r="D218" s="61"/>
      <c r="E218" s="61"/>
      <c r="F218" s="61"/>
      <c r="G218" s="61"/>
    </row>
    <row r="219" spans="1:7">
      <c r="A219" s="19"/>
      <c r="B219" s="29"/>
      <c r="C219" s="19"/>
      <c r="D219" s="61"/>
      <c r="E219" s="61"/>
      <c r="F219" s="61"/>
      <c r="G219" s="61"/>
    </row>
    <row r="220" spans="1:7">
      <c r="A220" s="19"/>
      <c r="B220" s="29"/>
      <c r="C220" s="19"/>
      <c r="D220" s="61"/>
      <c r="E220" s="61"/>
      <c r="F220" s="61"/>
      <c r="G220" s="61"/>
    </row>
    <row r="221" spans="1:7">
      <c r="A221" s="19"/>
      <c r="B221" s="29"/>
      <c r="C221" s="19"/>
      <c r="D221" s="61"/>
      <c r="E221" s="61"/>
      <c r="F221" s="61"/>
      <c r="G221" s="61"/>
    </row>
    <row r="222" spans="1:7">
      <c r="A222" s="19"/>
      <c r="B222" s="29"/>
      <c r="C222" s="19"/>
      <c r="D222" s="61"/>
      <c r="E222" s="61"/>
      <c r="F222" s="61"/>
      <c r="G222" s="61"/>
    </row>
    <row r="223" spans="1:7">
      <c r="A223" s="19"/>
      <c r="B223" s="29"/>
      <c r="C223" s="19"/>
      <c r="D223" s="61"/>
      <c r="E223" s="61"/>
      <c r="F223" s="61"/>
      <c r="G223" s="61"/>
    </row>
    <row r="224" spans="1:7">
      <c r="A224" s="19"/>
      <c r="B224" s="29"/>
      <c r="C224" s="19"/>
      <c r="D224" s="61"/>
      <c r="E224" s="61"/>
      <c r="F224" s="61"/>
      <c r="G224" s="61"/>
    </row>
    <row r="225" spans="1:7">
      <c r="A225" s="19"/>
      <c r="B225" s="29"/>
      <c r="C225" s="19"/>
      <c r="D225" s="61"/>
      <c r="E225" s="61"/>
      <c r="F225" s="61"/>
      <c r="G225" s="61"/>
    </row>
    <row r="226" spans="1:7">
      <c r="A226" s="19"/>
      <c r="B226" s="29"/>
      <c r="C226" s="19"/>
      <c r="D226" s="61"/>
      <c r="E226" s="61"/>
      <c r="F226" s="61"/>
      <c r="G226" s="61"/>
    </row>
    <row r="227" spans="1:7">
      <c r="A227" s="19"/>
      <c r="B227" s="29"/>
      <c r="C227" s="19"/>
      <c r="D227" s="61"/>
      <c r="E227" s="61"/>
      <c r="F227" s="61"/>
      <c r="G227" s="61"/>
    </row>
    <row r="228" spans="1:7">
      <c r="A228" s="19"/>
      <c r="B228" s="29"/>
      <c r="C228" s="19"/>
      <c r="D228" s="61"/>
      <c r="E228" s="61"/>
      <c r="F228" s="61"/>
      <c r="G228" s="61"/>
    </row>
    <row r="229" spans="1:7">
      <c r="A229" s="19"/>
      <c r="B229" s="29"/>
      <c r="C229" s="19"/>
      <c r="D229" s="61"/>
      <c r="E229" s="61"/>
      <c r="F229" s="61"/>
      <c r="G229" s="61"/>
    </row>
    <row r="230" spans="1:7">
      <c r="A230" s="19"/>
      <c r="B230" s="29"/>
      <c r="C230" s="19"/>
      <c r="D230" s="61"/>
      <c r="E230" s="61"/>
      <c r="F230" s="61"/>
      <c r="G230" s="61"/>
    </row>
    <row r="231" spans="1:7">
      <c r="A231" s="19"/>
      <c r="B231" s="29"/>
      <c r="C231" s="19"/>
      <c r="D231" s="61"/>
      <c r="E231" s="61"/>
      <c r="F231" s="61"/>
      <c r="G231" s="61"/>
    </row>
    <row r="232" spans="1:7">
      <c r="A232" s="19"/>
      <c r="B232" s="29"/>
      <c r="C232" s="19"/>
      <c r="D232" s="61"/>
      <c r="E232" s="61"/>
      <c r="F232" s="61"/>
      <c r="G232" s="61"/>
    </row>
    <row r="233" spans="1:7">
      <c r="A233" s="19"/>
      <c r="B233" s="29"/>
      <c r="C233" s="19"/>
      <c r="D233" s="61"/>
      <c r="E233" s="61"/>
      <c r="F233" s="61"/>
      <c r="G233" s="61"/>
    </row>
    <row r="234" spans="1:7">
      <c r="A234" s="19"/>
      <c r="B234" s="29"/>
      <c r="C234" s="19"/>
      <c r="D234" s="61"/>
      <c r="E234" s="61"/>
      <c r="F234" s="61"/>
      <c r="G234" s="61"/>
    </row>
    <row r="235" spans="1:7">
      <c r="A235" s="19"/>
      <c r="B235" s="29"/>
      <c r="C235" s="19"/>
      <c r="D235" s="61"/>
      <c r="E235" s="61"/>
      <c r="F235" s="61"/>
      <c r="G235" s="61"/>
    </row>
    <row r="236" spans="1:7">
      <c r="A236" s="19"/>
      <c r="B236" s="29"/>
      <c r="C236" s="19"/>
      <c r="D236" s="61"/>
      <c r="E236" s="61"/>
      <c r="F236" s="61"/>
      <c r="G236" s="61"/>
    </row>
    <row r="237" spans="1:7">
      <c r="A237" s="19"/>
      <c r="B237" s="29"/>
      <c r="C237" s="19"/>
      <c r="D237" s="61"/>
      <c r="E237" s="61"/>
      <c r="F237" s="61"/>
      <c r="G237" s="61"/>
    </row>
    <row r="238" spans="1:7">
      <c r="A238" s="19"/>
      <c r="B238" s="29"/>
      <c r="C238" s="19"/>
      <c r="D238" s="61"/>
      <c r="E238" s="61"/>
      <c r="F238" s="61"/>
      <c r="G238" s="61"/>
    </row>
    <row r="239" spans="1:7">
      <c r="A239" s="19"/>
      <c r="B239" s="29"/>
      <c r="C239" s="19"/>
      <c r="D239" s="61"/>
      <c r="E239" s="61"/>
      <c r="F239" s="61"/>
      <c r="G239" s="61"/>
    </row>
    <row r="240" spans="1:7">
      <c r="A240" s="19"/>
      <c r="B240" s="29"/>
      <c r="C240" s="19"/>
      <c r="D240" s="61"/>
      <c r="E240" s="61"/>
      <c r="F240" s="61"/>
      <c r="G240" s="61"/>
    </row>
    <row r="241" spans="1:7">
      <c r="A241" s="19"/>
      <c r="B241" s="29"/>
      <c r="C241" s="19"/>
      <c r="D241" s="61"/>
      <c r="E241" s="61"/>
      <c r="F241" s="61"/>
      <c r="G241" s="61"/>
    </row>
    <row r="242" spans="1:7">
      <c r="A242" s="19"/>
      <c r="B242" s="29"/>
      <c r="C242" s="19"/>
      <c r="D242" s="61"/>
      <c r="E242" s="61"/>
      <c r="F242" s="61"/>
      <c r="G242" s="61"/>
    </row>
    <row r="243" spans="1:7">
      <c r="A243" s="19"/>
      <c r="B243" s="29"/>
      <c r="C243" s="19"/>
      <c r="D243" s="61"/>
      <c r="E243" s="61"/>
      <c r="F243" s="61"/>
      <c r="G243" s="61"/>
    </row>
    <row r="244" spans="1:7">
      <c r="A244" s="19"/>
      <c r="B244" s="29"/>
      <c r="C244" s="19"/>
      <c r="D244" s="61"/>
      <c r="E244" s="61"/>
      <c r="F244" s="61"/>
      <c r="G244" s="61"/>
    </row>
    <row r="245" spans="1:7">
      <c r="A245" s="19"/>
      <c r="B245" s="29"/>
      <c r="C245" s="19"/>
      <c r="D245" s="61"/>
      <c r="E245" s="61"/>
      <c r="F245" s="61"/>
      <c r="G245" s="61"/>
    </row>
    <row r="246" spans="1:7">
      <c r="A246" s="19"/>
      <c r="B246" s="29"/>
      <c r="C246" s="19"/>
      <c r="D246" s="61"/>
      <c r="E246" s="61"/>
      <c r="F246" s="61"/>
      <c r="G246" s="61"/>
    </row>
    <row r="247" spans="1:7">
      <c r="A247" s="19"/>
      <c r="B247" s="29"/>
      <c r="C247" s="19"/>
      <c r="D247" s="61"/>
      <c r="E247" s="61"/>
      <c r="F247" s="61"/>
      <c r="G247" s="61"/>
    </row>
    <row r="248" spans="1:7">
      <c r="A248" s="19"/>
      <c r="B248" s="29"/>
      <c r="C248" s="19"/>
      <c r="D248" s="61"/>
      <c r="E248" s="61"/>
      <c r="F248" s="61"/>
      <c r="G248" s="61"/>
    </row>
    <row r="249" spans="1:7">
      <c r="A249" s="19"/>
      <c r="B249" s="29"/>
      <c r="C249" s="19"/>
      <c r="D249" s="61"/>
      <c r="E249" s="61"/>
      <c r="F249" s="61"/>
      <c r="G249" s="61"/>
    </row>
    <row r="250" spans="1:7">
      <c r="A250" s="19"/>
      <c r="B250" s="29"/>
      <c r="C250" s="19"/>
      <c r="D250" s="61"/>
      <c r="E250" s="61"/>
      <c r="F250" s="61"/>
      <c r="G250" s="61"/>
    </row>
    <row r="251" spans="1:7">
      <c r="A251" s="19"/>
      <c r="B251" s="29"/>
      <c r="C251" s="19"/>
      <c r="D251" s="61"/>
      <c r="E251" s="61"/>
      <c r="F251" s="61"/>
      <c r="G251" s="61"/>
    </row>
    <row r="252" spans="1:7">
      <c r="A252" s="19"/>
      <c r="B252" s="29"/>
      <c r="C252" s="19"/>
      <c r="D252" s="61"/>
      <c r="E252" s="61"/>
      <c r="F252" s="61"/>
      <c r="G252" s="61"/>
    </row>
    <row r="253" spans="1:7">
      <c r="A253" s="19"/>
      <c r="B253" s="29"/>
      <c r="C253" s="19"/>
      <c r="D253" s="61"/>
      <c r="E253" s="61"/>
      <c r="F253" s="61"/>
      <c r="G253" s="61"/>
    </row>
    <row r="254" spans="1:7">
      <c r="A254" s="19"/>
      <c r="B254" s="29"/>
      <c r="C254" s="19"/>
      <c r="D254" s="61"/>
      <c r="E254" s="61"/>
      <c r="F254" s="61"/>
      <c r="G254" s="61"/>
    </row>
    <row r="255" spans="1:7">
      <c r="A255" s="19"/>
      <c r="B255" s="29"/>
      <c r="C255" s="19"/>
      <c r="D255" s="61"/>
      <c r="E255" s="61"/>
      <c r="F255" s="61"/>
      <c r="G255" s="61"/>
    </row>
    <row r="256" spans="1:7">
      <c r="A256" s="19"/>
      <c r="B256" s="29"/>
      <c r="C256" s="19"/>
      <c r="D256" s="61"/>
      <c r="E256" s="61"/>
      <c r="F256" s="61"/>
      <c r="G256" s="61"/>
    </row>
    <row r="257" spans="1:7">
      <c r="A257" s="19"/>
      <c r="B257" s="29"/>
      <c r="C257" s="19"/>
      <c r="D257" s="61"/>
      <c r="E257" s="61"/>
      <c r="F257" s="61"/>
      <c r="G257" s="61"/>
    </row>
    <row r="258" spans="1:7">
      <c r="A258" s="19"/>
      <c r="B258" s="29"/>
      <c r="C258" s="19"/>
      <c r="D258" s="61"/>
      <c r="E258" s="61"/>
      <c r="F258" s="61"/>
      <c r="G258" s="61"/>
    </row>
    <row r="259" spans="1:7">
      <c r="A259" s="19"/>
      <c r="B259" s="29"/>
      <c r="C259" s="19"/>
      <c r="D259" s="61"/>
      <c r="E259" s="61"/>
      <c r="F259" s="61"/>
      <c r="G259" s="61"/>
    </row>
    <row r="260" spans="1:7">
      <c r="A260" s="19"/>
      <c r="B260" s="29"/>
      <c r="C260" s="19"/>
      <c r="D260" s="61"/>
      <c r="E260" s="61"/>
      <c r="F260" s="61"/>
      <c r="G260" s="61"/>
    </row>
    <row r="261" spans="1:7">
      <c r="A261" s="19"/>
      <c r="B261" s="29"/>
      <c r="C261" s="19"/>
      <c r="D261" s="61"/>
      <c r="E261" s="61"/>
      <c r="F261" s="61"/>
      <c r="G261" s="61"/>
    </row>
    <row r="262" spans="1:7">
      <c r="A262" s="19"/>
      <c r="B262" s="29"/>
      <c r="C262" s="19"/>
      <c r="D262" s="61"/>
      <c r="E262" s="61"/>
      <c r="F262" s="61"/>
      <c r="G262" s="61"/>
    </row>
    <row r="263" spans="1:7">
      <c r="A263" s="19"/>
      <c r="B263" s="29"/>
      <c r="C263" s="19"/>
      <c r="D263" s="61"/>
      <c r="E263" s="61"/>
      <c r="F263" s="61"/>
      <c r="G263" s="61"/>
    </row>
    <row r="264" spans="1:7">
      <c r="A264" s="19"/>
      <c r="B264" s="29"/>
      <c r="C264" s="19"/>
      <c r="D264" s="61"/>
      <c r="E264" s="61"/>
      <c r="F264" s="61"/>
      <c r="G264" s="61"/>
    </row>
    <row r="265" spans="1:7">
      <c r="A265" s="19"/>
      <c r="B265" s="29"/>
      <c r="C265" s="19"/>
      <c r="D265" s="61"/>
      <c r="E265" s="61"/>
      <c r="F265" s="61"/>
      <c r="G265" s="61"/>
    </row>
    <row r="266" spans="1:7">
      <c r="A266" s="19"/>
      <c r="B266" s="29"/>
      <c r="C266" s="19"/>
      <c r="D266" s="61"/>
      <c r="E266" s="61"/>
      <c r="F266" s="61"/>
      <c r="G266" s="61"/>
    </row>
    <row r="267" spans="1:7">
      <c r="A267" s="19"/>
      <c r="B267" s="29"/>
      <c r="C267" s="19"/>
      <c r="D267" s="61"/>
      <c r="E267" s="61"/>
      <c r="F267" s="61"/>
      <c r="G267" s="61"/>
    </row>
    <row r="268" spans="1:7">
      <c r="A268" s="19"/>
      <c r="B268" s="29"/>
      <c r="C268" s="19"/>
      <c r="D268" s="61"/>
      <c r="E268" s="61"/>
      <c r="F268" s="61"/>
      <c r="G268" s="61"/>
    </row>
    <row r="269" spans="1:7">
      <c r="A269" s="19"/>
      <c r="B269" s="29"/>
      <c r="C269" s="19"/>
      <c r="D269" s="61"/>
      <c r="E269" s="61"/>
      <c r="F269" s="61"/>
      <c r="G269" s="61"/>
    </row>
    <row r="270" spans="1:7">
      <c r="A270" s="19"/>
      <c r="B270" s="29"/>
      <c r="C270" s="19"/>
      <c r="D270" s="61"/>
      <c r="E270" s="61"/>
      <c r="F270" s="61"/>
      <c r="G270" s="61"/>
    </row>
    <row r="271" spans="1:7">
      <c r="A271" s="19"/>
      <c r="B271" s="29"/>
      <c r="C271" s="19"/>
      <c r="D271" s="61"/>
      <c r="E271" s="61"/>
      <c r="F271" s="61"/>
      <c r="G271" s="61"/>
    </row>
    <row r="272" spans="1:7">
      <c r="A272" s="19"/>
      <c r="B272" s="29"/>
      <c r="C272" s="19"/>
      <c r="D272" s="61"/>
      <c r="E272" s="61"/>
      <c r="F272" s="61"/>
      <c r="G272" s="61"/>
    </row>
    <row r="273" spans="1:7">
      <c r="A273" s="19"/>
      <c r="B273" s="29"/>
      <c r="C273" s="19"/>
      <c r="D273" s="61"/>
      <c r="E273" s="61"/>
      <c r="F273" s="61"/>
      <c r="G273" s="61"/>
    </row>
    <row r="274" spans="1:7">
      <c r="A274" s="19"/>
      <c r="B274" s="29"/>
      <c r="C274" s="19"/>
      <c r="D274" s="61"/>
      <c r="E274" s="61"/>
      <c r="F274" s="61"/>
      <c r="G274" s="61"/>
    </row>
    <row r="275" spans="1:7">
      <c r="A275" s="19"/>
      <c r="B275" s="29"/>
      <c r="C275" s="19"/>
      <c r="D275" s="61"/>
      <c r="E275" s="61"/>
      <c r="F275" s="61"/>
      <c r="G275" s="61"/>
    </row>
    <row r="276" spans="1:7">
      <c r="A276" s="19"/>
      <c r="B276" s="29"/>
      <c r="C276" s="19"/>
      <c r="D276" s="61"/>
      <c r="E276" s="61"/>
      <c r="F276" s="61"/>
      <c r="G276" s="61"/>
    </row>
    <row r="277" spans="1:7">
      <c r="A277" s="19"/>
      <c r="B277" s="29"/>
      <c r="C277" s="19"/>
      <c r="D277" s="61"/>
      <c r="E277" s="61"/>
      <c r="F277" s="61"/>
      <c r="G277" s="61"/>
    </row>
    <row r="278" spans="1:7">
      <c r="A278" s="19"/>
      <c r="B278" s="29"/>
      <c r="C278" s="19"/>
      <c r="D278" s="61"/>
      <c r="E278" s="61"/>
      <c r="F278" s="61"/>
      <c r="G278" s="61"/>
    </row>
    <row r="279" spans="1:7">
      <c r="A279" s="19"/>
      <c r="B279" s="29"/>
      <c r="C279" s="19"/>
      <c r="D279" s="61"/>
      <c r="E279" s="61"/>
      <c r="F279" s="61"/>
      <c r="G279" s="61"/>
    </row>
    <row r="280" spans="1:7">
      <c r="A280" s="19"/>
      <c r="B280" s="29"/>
      <c r="C280" s="19"/>
      <c r="D280" s="61"/>
      <c r="E280" s="61"/>
      <c r="F280" s="61"/>
      <c r="G280" s="61"/>
    </row>
    <row r="281" spans="1:7">
      <c r="A281" s="19"/>
      <c r="B281" s="29"/>
      <c r="C281" s="19"/>
      <c r="D281" s="61"/>
      <c r="E281" s="61"/>
      <c r="F281" s="61"/>
      <c r="G281" s="61"/>
    </row>
    <row r="282" spans="1:7">
      <c r="A282" s="19"/>
      <c r="B282" s="29"/>
      <c r="C282" s="19"/>
      <c r="D282" s="61"/>
      <c r="E282" s="61"/>
      <c r="F282" s="61"/>
      <c r="G282" s="61"/>
    </row>
    <row r="283" spans="1:7">
      <c r="A283" s="19"/>
      <c r="B283" s="29"/>
      <c r="C283" s="19"/>
      <c r="D283" s="61"/>
      <c r="E283" s="61"/>
      <c r="F283" s="61"/>
      <c r="G283" s="61"/>
    </row>
    <row r="284" spans="1:7">
      <c r="A284" s="19"/>
      <c r="B284" s="29"/>
      <c r="C284" s="19"/>
      <c r="D284" s="61"/>
      <c r="E284" s="61"/>
      <c r="F284" s="61"/>
      <c r="G284" s="61"/>
    </row>
    <row r="285" spans="1:7">
      <c r="A285" s="19"/>
      <c r="B285" s="29"/>
      <c r="C285" s="19"/>
      <c r="D285" s="61"/>
      <c r="E285" s="61"/>
      <c r="F285" s="61"/>
      <c r="G285" s="61"/>
    </row>
    <row r="286" spans="1:7">
      <c r="A286" s="19"/>
      <c r="B286" s="29"/>
      <c r="C286" s="19"/>
      <c r="D286" s="61"/>
      <c r="E286" s="61"/>
      <c r="F286" s="61"/>
      <c r="G286" s="61"/>
    </row>
    <row r="287" spans="1:7">
      <c r="A287" s="19"/>
      <c r="B287" s="29"/>
      <c r="C287" s="19"/>
      <c r="D287" s="61"/>
      <c r="E287" s="61"/>
      <c r="F287" s="61"/>
      <c r="G287" s="61"/>
    </row>
    <row r="288" spans="1:7">
      <c r="A288" s="19"/>
      <c r="B288" s="29"/>
      <c r="C288" s="19"/>
      <c r="D288" s="61"/>
      <c r="E288" s="61"/>
      <c r="F288" s="61"/>
      <c r="G288" s="61"/>
    </row>
    <row r="289" spans="1:7">
      <c r="A289" s="19"/>
      <c r="B289" s="29"/>
      <c r="C289" s="19"/>
      <c r="D289" s="61"/>
      <c r="E289" s="61"/>
      <c r="F289" s="61"/>
      <c r="G289" s="61"/>
    </row>
    <row r="290" spans="1:7">
      <c r="A290" s="19"/>
      <c r="B290" s="29"/>
      <c r="C290" s="19"/>
      <c r="D290" s="61"/>
      <c r="E290" s="61"/>
      <c r="F290" s="61"/>
      <c r="G290" s="61"/>
    </row>
    <row r="291" spans="1:7">
      <c r="A291" s="19"/>
      <c r="B291" s="29"/>
      <c r="C291" s="19"/>
      <c r="D291" s="61"/>
      <c r="E291" s="61"/>
      <c r="F291" s="61"/>
      <c r="G291" s="61"/>
    </row>
    <row r="292" spans="1:7">
      <c r="A292" s="19"/>
      <c r="B292" s="29"/>
      <c r="C292" s="19"/>
      <c r="D292" s="61"/>
      <c r="E292" s="61"/>
      <c r="F292" s="61"/>
      <c r="G292" s="61"/>
    </row>
    <row r="293" spans="1:7">
      <c r="A293" s="19"/>
      <c r="B293" s="29"/>
      <c r="C293" s="19"/>
      <c r="D293" s="61"/>
      <c r="E293" s="61"/>
      <c r="F293" s="61"/>
      <c r="G293" s="61"/>
    </row>
    <row r="294" spans="1:7">
      <c r="A294" s="19"/>
      <c r="B294" s="29"/>
      <c r="C294" s="19"/>
      <c r="D294" s="61"/>
      <c r="E294" s="61"/>
      <c r="F294" s="61"/>
      <c r="G294" s="61"/>
    </row>
    <row r="295" spans="1:7">
      <c r="A295" s="19"/>
      <c r="B295" s="29"/>
      <c r="C295" s="19"/>
      <c r="D295" s="61"/>
      <c r="E295" s="61"/>
      <c r="F295" s="61"/>
      <c r="G295" s="61"/>
    </row>
    <row r="296" spans="1:7">
      <c r="A296" s="19"/>
      <c r="B296" s="29"/>
      <c r="C296" s="19"/>
      <c r="D296" s="61"/>
      <c r="E296" s="61"/>
      <c r="F296" s="61"/>
      <c r="G296" s="61"/>
    </row>
    <row r="297" spans="1:7">
      <c r="A297" s="19"/>
      <c r="B297" s="29"/>
      <c r="C297" s="19"/>
      <c r="D297" s="61"/>
      <c r="E297" s="61"/>
      <c r="F297" s="61"/>
      <c r="G297" s="61"/>
    </row>
    <row r="298" spans="1:7">
      <c r="A298" s="19"/>
      <c r="B298" s="29"/>
      <c r="C298" s="19"/>
      <c r="D298" s="61"/>
      <c r="E298" s="61"/>
      <c r="F298" s="61"/>
      <c r="G298" s="61"/>
    </row>
    <row r="299" spans="1:7">
      <c r="A299" s="19"/>
      <c r="B299" s="29"/>
      <c r="C299" s="19"/>
      <c r="D299" s="61"/>
      <c r="E299" s="61"/>
      <c r="F299" s="61"/>
      <c r="G299" s="61"/>
    </row>
    <row r="300" spans="1:7">
      <c r="A300" s="19"/>
      <c r="B300" s="29"/>
      <c r="C300" s="19"/>
      <c r="D300" s="61"/>
      <c r="E300" s="61"/>
      <c r="F300" s="61"/>
      <c r="G300" s="61"/>
    </row>
    <row r="301" spans="1:7">
      <c r="A301" s="19"/>
      <c r="B301" s="29"/>
      <c r="C301" s="19"/>
      <c r="D301" s="61"/>
      <c r="E301" s="61"/>
      <c r="F301" s="61"/>
      <c r="G301" s="61"/>
    </row>
    <row r="302" spans="1:7">
      <c r="A302" s="19"/>
      <c r="B302" s="29"/>
      <c r="C302" s="19"/>
      <c r="D302" s="61"/>
      <c r="E302" s="61"/>
      <c r="F302" s="61"/>
      <c r="G302" s="61"/>
    </row>
    <row r="303" spans="1:7">
      <c r="A303" s="19"/>
      <c r="B303" s="29"/>
      <c r="C303" s="19"/>
      <c r="D303" s="61"/>
      <c r="E303" s="61"/>
      <c r="F303" s="61"/>
      <c r="G303" s="61"/>
    </row>
    <row r="304" spans="1:7">
      <c r="A304" s="19"/>
      <c r="B304" s="29"/>
      <c r="C304" s="19"/>
      <c r="D304" s="61"/>
      <c r="E304" s="61"/>
      <c r="F304" s="61"/>
      <c r="G304" s="61"/>
    </row>
    <row r="305" spans="1:7">
      <c r="A305" s="19"/>
      <c r="B305" s="29"/>
      <c r="C305" s="19"/>
      <c r="D305" s="61"/>
      <c r="E305" s="61"/>
      <c r="F305" s="61"/>
      <c r="G305" s="61"/>
    </row>
    <row r="306" spans="1:7">
      <c r="A306" s="19"/>
      <c r="B306" s="29"/>
      <c r="C306" s="19"/>
      <c r="D306" s="61"/>
      <c r="E306" s="61"/>
      <c r="F306" s="61"/>
      <c r="G306" s="61"/>
    </row>
    <row r="307" spans="1:7">
      <c r="A307" s="19"/>
      <c r="B307" s="29"/>
      <c r="C307" s="19"/>
      <c r="D307" s="61"/>
      <c r="E307" s="61"/>
      <c r="F307" s="61"/>
      <c r="G307" s="61"/>
    </row>
    <row r="308" spans="1:7">
      <c r="A308" s="19"/>
      <c r="B308" s="29"/>
      <c r="C308" s="19"/>
      <c r="D308" s="61"/>
      <c r="E308" s="61"/>
      <c r="F308" s="61"/>
      <c r="G308" s="61"/>
    </row>
    <row r="309" spans="1:7">
      <c r="A309" s="19"/>
      <c r="B309" s="29"/>
      <c r="C309" s="19"/>
      <c r="D309" s="61"/>
      <c r="E309" s="61"/>
      <c r="F309" s="61"/>
      <c r="G309" s="61"/>
    </row>
    <row r="310" spans="1:7">
      <c r="A310" s="19"/>
      <c r="B310" s="29"/>
      <c r="C310" s="19"/>
      <c r="D310" s="61"/>
      <c r="E310" s="61"/>
      <c r="F310" s="61"/>
      <c r="G310" s="61"/>
    </row>
    <row r="311" spans="1:7">
      <c r="A311" s="19"/>
      <c r="B311" s="29"/>
      <c r="C311" s="19"/>
      <c r="D311" s="61"/>
      <c r="E311" s="61"/>
      <c r="F311" s="61"/>
      <c r="G311" s="61"/>
    </row>
    <row r="312" spans="1:7">
      <c r="A312" s="19"/>
      <c r="B312" s="29"/>
      <c r="C312" s="19"/>
      <c r="D312" s="61"/>
      <c r="E312" s="61"/>
      <c r="F312" s="61"/>
      <c r="G312" s="61"/>
    </row>
    <row r="313" spans="1:7">
      <c r="A313" s="19"/>
      <c r="B313" s="29"/>
      <c r="C313" s="19"/>
      <c r="D313" s="61"/>
      <c r="E313" s="61"/>
      <c r="F313" s="61"/>
      <c r="G313" s="61"/>
    </row>
    <row r="314" spans="1:7">
      <c r="A314" s="19"/>
      <c r="B314" s="29"/>
      <c r="C314" s="19"/>
      <c r="D314" s="61"/>
      <c r="E314" s="61"/>
      <c r="F314" s="61"/>
      <c r="G314" s="61"/>
    </row>
    <row r="315" spans="1:7">
      <c r="A315" s="19"/>
      <c r="B315" s="29"/>
      <c r="C315" s="19"/>
      <c r="D315" s="61"/>
      <c r="E315" s="61"/>
      <c r="F315" s="61"/>
      <c r="G315" s="61"/>
    </row>
    <row r="316" spans="1:7">
      <c r="A316" s="19"/>
      <c r="B316" s="29"/>
      <c r="C316" s="19"/>
      <c r="D316" s="61"/>
      <c r="E316" s="61"/>
      <c r="F316" s="61"/>
      <c r="G316" s="61"/>
    </row>
    <row r="317" spans="1:7">
      <c r="A317" s="19"/>
      <c r="B317" s="29"/>
      <c r="C317" s="19"/>
      <c r="D317" s="61"/>
      <c r="E317" s="61"/>
      <c r="F317" s="61"/>
      <c r="G317" s="61"/>
    </row>
    <row r="318" spans="1:7">
      <c r="A318" s="19"/>
      <c r="B318" s="29"/>
      <c r="C318" s="19"/>
      <c r="D318" s="61"/>
      <c r="E318" s="61"/>
      <c r="F318" s="61"/>
      <c r="G318" s="61"/>
    </row>
    <row r="319" spans="1:7">
      <c r="A319" s="19"/>
      <c r="B319" s="29"/>
      <c r="C319" s="19"/>
      <c r="D319" s="61"/>
      <c r="E319" s="61"/>
      <c r="F319" s="61"/>
      <c r="G319" s="61"/>
    </row>
    <row r="320" spans="1:7">
      <c r="A320" s="19"/>
      <c r="B320" s="29"/>
      <c r="C320" s="19"/>
      <c r="D320" s="61"/>
      <c r="E320" s="61"/>
      <c r="F320" s="61"/>
      <c r="G320" s="61"/>
    </row>
    <row r="321" spans="1:7">
      <c r="A321" s="19"/>
      <c r="B321" s="29"/>
      <c r="C321" s="19"/>
      <c r="D321" s="61"/>
      <c r="E321" s="61"/>
      <c r="F321" s="61"/>
      <c r="G321" s="61"/>
    </row>
    <row r="322" spans="1:7">
      <c r="A322" s="19"/>
      <c r="B322" s="29"/>
      <c r="C322" s="19"/>
      <c r="D322" s="61"/>
      <c r="E322" s="61"/>
      <c r="F322" s="61"/>
      <c r="G322" s="61"/>
    </row>
    <row r="323" spans="1:7">
      <c r="A323" s="19"/>
      <c r="B323" s="29"/>
      <c r="C323" s="19"/>
      <c r="D323" s="61"/>
      <c r="E323" s="61"/>
      <c r="F323" s="61"/>
      <c r="G323" s="61"/>
    </row>
    <row r="324" spans="1:7">
      <c r="A324" s="19"/>
      <c r="B324" s="29"/>
      <c r="C324" s="19"/>
      <c r="D324" s="61"/>
      <c r="E324" s="61"/>
      <c r="F324" s="61"/>
      <c r="G324" s="61"/>
    </row>
    <row r="325" spans="1:7">
      <c r="A325" s="19"/>
      <c r="B325" s="29"/>
      <c r="C325" s="19"/>
      <c r="D325" s="61"/>
      <c r="E325" s="61"/>
      <c r="F325" s="61"/>
      <c r="G325" s="61"/>
    </row>
    <row r="326" spans="1:7">
      <c r="A326" s="19"/>
      <c r="B326" s="29"/>
      <c r="C326" s="19"/>
      <c r="D326" s="61"/>
      <c r="E326" s="61"/>
      <c r="F326" s="61"/>
      <c r="G326" s="61"/>
    </row>
    <row r="327" spans="1:7">
      <c r="A327" s="19"/>
      <c r="B327" s="29"/>
      <c r="C327" s="19"/>
      <c r="D327" s="61"/>
      <c r="E327" s="61"/>
      <c r="F327" s="61"/>
      <c r="G327" s="61"/>
    </row>
    <row r="328" spans="1:7">
      <c r="A328" s="19"/>
      <c r="B328" s="29"/>
      <c r="C328" s="19"/>
      <c r="D328" s="61"/>
      <c r="E328" s="61"/>
      <c r="F328" s="61"/>
      <c r="G328" s="61"/>
    </row>
    <row r="329" spans="1:7">
      <c r="A329" s="19"/>
      <c r="B329" s="29"/>
      <c r="C329" s="19"/>
      <c r="D329" s="61"/>
      <c r="E329" s="61"/>
      <c r="F329" s="61"/>
      <c r="G329" s="61"/>
    </row>
    <row r="330" spans="1:7">
      <c r="A330" s="19"/>
      <c r="B330" s="29"/>
      <c r="C330" s="19"/>
      <c r="D330" s="61"/>
      <c r="E330" s="61"/>
      <c r="F330" s="61"/>
      <c r="G330" s="61"/>
    </row>
    <row r="331" spans="1:7">
      <c r="A331" s="19"/>
      <c r="B331" s="29"/>
      <c r="C331" s="19"/>
      <c r="D331" s="61"/>
      <c r="E331" s="61"/>
      <c r="F331" s="61"/>
      <c r="G331" s="61"/>
    </row>
    <row r="332" spans="1:7">
      <c r="A332" s="19"/>
      <c r="B332" s="29"/>
      <c r="C332" s="19"/>
      <c r="D332" s="61"/>
      <c r="E332" s="61"/>
      <c r="F332" s="61"/>
      <c r="G332" s="61"/>
    </row>
    <row r="333" spans="1:7">
      <c r="A333" s="19"/>
      <c r="B333" s="29"/>
      <c r="C333" s="19"/>
      <c r="D333" s="61"/>
      <c r="E333" s="61"/>
      <c r="F333" s="61"/>
      <c r="G333" s="61"/>
    </row>
    <row r="334" spans="1:7">
      <c r="A334" s="19"/>
      <c r="B334" s="29"/>
      <c r="C334" s="19"/>
      <c r="D334" s="61"/>
      <c r="E334" s="61"/>
      <c r="F334" s="61"/>
      <c r="G334" s="61"/>
    </row>
    <row r="335" spans="1:7">
      <c r="A335" s="19"/>
      <c r="B335" s="29"/>
      <c r="C335" s="19"/>
      <c r="D335" s="61"/>
      <c r="E335" s="61"/>
      <c r="F335" s="61"/>
      <c r="G335" s="61"/>
    </row>
    <row r="336" spans="1:7">
      <c r="A336" s="19"/>
      <c r="B336" s="29"/>
      <c r="C336" s="19"/>
      <c r="D336" s="61"/>
      <c r="E336" s="61"/>
      <c r="F336" s="61"/>
      <c r="G336" s="61"/>
    </row>
    <row r="337" spans="1:7">
      <c r="A337" s="19"/>
      <c r="B337" s="29"/>
      <c r="C337" s="19"/>
      <c r="D337" s="61"/>
      <c r="E337" s="61"/>
      <c r="F337" s="61"/>
      <c r="G337" s="61"/>
    </row>
    <row r="338" spans="1:7">
      <c r="A338" s="19"/>
      <c r="B338" s="29"/>
      <c r="C338" s="19"/>
      <c r="D338" s="61"/>
      <c r="E338" s="61"/>
      <c r="F338" s="61"/>
      <c r="G338" s="61"/>
    </row>
    <row r="339" spans="1:7">
      <c r="A339" s="19"/>
      <c r="B339" s="29"/>
      <c r="C339" s="19"/>
      <c r="D339" s="61"/>
      <c r="E339" s="61"/>
      <c r="F339" s="61"/>
      <c r="G339" s="61"/>
    </row>
    <row r="340" spans="1:7">
      <c r="A340" s="19"/>
      <c r="B340" s="29"/>
      <c r="C340" s="19"/>
      <c r="D340" s="61"/>
      <c r="E340" s="61"/>
      <c r="F340" s="61"/>
      <c r="G340" s="61"/>
    </row>
    <row r="341" spans="1:7">
      <c r="A341" s="19"/>
      <c r="B341" s="29"/>
      <c r="C341" s="19"/>
      <c r="D341" s="61"/>
      <c r="E341" s="61"/>
      <c r="F341" s="61"/>
      <c r="G341" s="61"/>
    </row>
    <row r="342" spans="1:7">
      <c r="A342" s="19"/>
      <c r="B342" s="29"/>
      <c r="C342" s="19"/>
      <c r="D342" s="61"/>
      <c r="E342" s="61"/>
      <c r="F342" s="61"/>
      <c r="G342" s="61"/>
    </row>
    <row r="343" spans="1:7">
      <c r="A343" s="19"/>
      <c r="B343" s="29"/>
      <c r="C343" s="19"/>
      <c r="D343" s="61"/>
      <c r="E343" s="61"/>
      <c r="F343" s="61"/>
      <c r="G343" s="61"/>
    </row>
    <row r="344" spans="1:7">
      <c r="A344" s="19"/>
      <c r="B344" s="29"/>
      <c r="C344" s="19"/>
      <c r="D344" s="61"/>
      <c r="E344" s="61"/>
      <c r="F344" s="61"/>
      <c r="G344" s="61"/>
    </row>
    <row r="345" spans="1:7">
      <c r="A345" s="19"/>
      <c r="B345" s="29"/>
      <c r="C345" s="19"/>
      <c r="D345" s="61"/>
      <c r="E345" s="61"/>
      <c r="F345" s="61"/>
      <c r="G345" s="61"/>
    </row>
    <row r="346" spans="1:7">
      <c r="A346" s="19"/>
      <c r="B346" s="29"/>
      <c r="C346" s="19"/>
      <c r="D346" s="61"/>
      <c r="E346" s="61"/>
      <c r="F346" s="61"/>
      <c r="G346" s="61"/>
    </row>
    <row r="347" spans="1:7">
      <c r="A347" s="19"/>
      <c r="B347" s="29"/>
      <c r="C347" s="19"/>
      <c r="D347" s="61"/>
      <c r="E347" s="61"/>
      <c r="F347" s="61"/>
      <c r="G347" s="61"/>
    </row>
    <row r="348" spans="1:7">
      <c r="A348" s="19"/>
      <c r="B348" s="29"/>
      <c r="C348" s="19"/>
      <c r="D348" s="61"/>
      <c r="E348" s="61"/>
      <c r="F348" s="61"/>
      <c r="G348" s="61"/>
    </row>
    <row r="349" spans="1:7">
      <c r="A349" s="19"/>
      <c r="B349" s="29"/>
      <c r="C349" s="19"/>
      <c r="D349" s="61"/>
      <c r="E349" s="61"/>
      <c r="F349" s="61"/>
      <c r="G349" s="61"/>
    </row>
    <row r="350" spans="1:7">
      <c r="A350" s="19"/>
      <c r="B350" s="29"/>
      <c r="C350" s="19"/>
      <c r="D350" s="61"/>
      <c r="E350" s="61"/>
      <c r="F350" s="61"/>
      <c r="G350" s="61"/>
    </row>
    <row r="351" spans="1:7">
      <c r="A351" s="19"/>
      <c r="B351" s="29"/>
      <c r="C351" s="19"/>
      <c r="D351" s="61"/>
      <c r="E351" s="61"/>
      <c r="F351" s="61"/>
      <c r="G351" s="61"/>
    </row>
    <row r="352" spans="1:7">
      <c r="A352" s="19"/>
      <c r="B352" s="29"/>
      <c r="C352" s="19"/>
      <c r="D352" s="61"/>
      <c r="E352" s="61"/>
      <c r="F352" s="61"/>
      <c r="G352" s="61"/>
    </row>
    <row r="353" spans="1:7">
      <c r="A353" s="19"/>
      <c r="B353" s="29"/>
      <c r="C353" s="19"/>
      <c r="D353" s="61"/>
      <c r="E353" s="61"/>
      <c r="F353" s="61"/>
      <c r="G353" s="61"/>
    </row>
    <row r="354" spans="1:7">
      <c r="A354" s="19"/>
      <c r="B354" s="29"/>
      <c r="C354" s="19"/>
      <c r="D354" s="61"/>
      <c r="E354" s="61"/>
      <c r="F354" s="61"/>
      <c r="G354" s="61"/>
    </row>
    <row r="355" spans="1:7">
      <c r="A355" s="19"/>
      <c r="B355" s="29"/>
      <c r="C355" s="19"/>
      <c r="D355" s="61"/>
      <c r="E355" s="61"/>
      <c r="F355" s="61"/>
      <c r="G355" s="61"/>
    </row>
    <row r="356" spans="1:7">
      <c r="A356" s="19"/>
      <c r="B356" s="29"/>
      <c r="C356" s="19"/>
      <c r="D356" s="61"/>
      <c r="E356" s="61"/>
      <c r="F356" s="61"/>
      <c r="G356" s="61"/>
    </row>
    <row r="357" spans="1:7">
      <c r="A357" s="19"/>
      <c r="B357" s="29"/>
      <c r="C357" s="19"/>
      <c r="D357" s="61"/>
      <c r="E357" s="61"/>
      <c r="F357" s="61"/>
      <c r="G357" s="61"/>
    </row>
    <row r="358" spans="1:7">
      <c r="A358" s="19"/>
      <c r="B358" s="29"/>
      <c r="C358" s="19"/>
      <c r="D358" s="61"/>
      <c r="E358" s="61"/>
      <c r="F358" s="61"/>
      <c r="G358" s="61"/>
    </row>
  </sheetData>
  <mergeCells count="6">
    <mergeCell ref="A2:G2"/>
    <mergeCell ref="A4:C6"/>
    <mergeCell ref="D4:D6"/>
    <mergeCell ref="E4:E6"/>
    <mergeCell ref="F4:F6"/>
    <mergeCell ref="G4:G6"/>
  </mergeCells>
  <printOptions horizontalCentered="1"/>
  <pageMargins left="1" right="0.8" top="0.75" bottom="0.91" header="0.511811023622047" footer="0.59"/>
  <pageSetup paperSize="9" firstPageNumber="19" orientation="landscape" useFirstPageNumber="1" r:id="rId1"/>
  <headerFooter scaleWithDoc="0">
    <oddFooter>&amp;C&amp;"Times New Roman,Bold"&amp;11&amp;P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Revenue Account Receipts</vt:lpstr>
      <vt:lpstr>Revenue Account Disbursements</vt:lpstr>
      <vt:lpstr>Capital Account Receipts</vt:lpstr>
      <vt:lpstr>Capital Account Disbursements</vt:lpstr>
      <vt:lpstr>Disbursements Charged</vt:lpstr>
      <vt:lpstr>Contingency Fund</vt:lpstr>
      <vt:lpstr>Public Account Receipts</vt:lpstr>
      <vt:lpstr>Public Account Disbursements</vt:lpstr>
      <vt:lpstr>'Capital Account Disbursements'!Print_Area</vt:lpstr>
      <vt:lpstr>'Capital Account Receipts'!Print_Area</vt:lpstr>
      <vt:lpstr>'Contingency Fund'!Print_Area</vt:lpstr>
      <vt:lpstr>'Disbursements Charged'!Print_Area</vt:lpstr>
      <vt:lpstr>'Public Account Receipts'!Print_Area</vt:lpstr>
      <vt:lpstr>'Revenue Account Disbursements'!Print_Area</vt:lpstr>
      <vt:lpstr>'Revenue Account Receipts'!Print_Area</vt:lpstr>
      <vt:lpstr>'Revenue Account Disbursements'!Print_Area_MI</vt:lpstr>
      <vt:lpstr>'Revenue Account Receipts'!Print_Area_MI</vt:lpstr>
      <vt:lpstr>'Capital Account Disbursements'!Print_Titles</vt:lpstr>
      <vt:lpstr>'Public Account Disbursements'!Print_Titles</vt:lpstr>
      <vt:lpstr>'Public Account Receipts'!Print_Titles</vt:lpstr>
      <vt:lpstr>'Revenue Account Disbursements'!Print_Titles</vt:lpstr>
      <vt:lpstr>'Revenue Account Receipts'!Print_Titles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Mahendra receipt</dc:creator>
  <cp:lastModifiedBy>Mahendra receipt</cp:lastModifiedBy>
  <cp:lastPrinted>2014-06-17T07:35:30Z</cp:lastPrinted>
  <dcterms:created xsi:type="dcterms:W3CDTF">2014-06-16T10:42:33Z</dcterms:created>
  <dcterms:modified xsi:type="dcterms:W3CDTF">2014-06-17T07:36:23Z</dcterms:modified>
</cp:coreProperties>
</file>