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 firstSheet="2" activeTab="2"/>
  </bookViews>
  <sheets>
    <sheet name="Revenue Account Receipts" sheetId="7" r:id="rId1"/>
    <sheet name="Revenue Account Disbursements" sheetId="4" r:id="rId2"/>
    <sheet name="Disbursements Charged" sheetId="12" r:id="rId3"/>
  </sheets>
  <externalReferences>
    <externalReference r:id="rId4"/>
    <externalReference r:id="rId5"/>
    <externalReference r:id="rId6"/>
    <externalReference r:id="rId7"/>
  </externalReferences>
  <definedNames>
    <definedName name="__123Graph_D" localSheetId="2" hidden="1">[1]dem18!#REF!</definedName>
    <definedName name="__123Graph_D" localSheetId="1" hidden="1">[1]dem18!#REF!</definedName>
    <definedName name="__123Graph_D" localSheetId="0" hidden="1">[1]dem18!#REF!</definedName>
    <definedName name="__123Graph_D" hidden="1">[1]dem18!#REF!</definedName>
    <definedName name="_rec1" localSheetId="2">[2]Dem1!#REF!</definedName>
    <definedName name="_rec1" localSheetId="1">[2]Dem1!#REF!</definedName>
    <definedName name="_rec1" localSheetId="0">[2]Dem1!#REF!</definedName>
    <definedName name="_rec1">[2]Dem1!#REF!</definedName>
    <definedName name="_Regression_Int" localSheetId="2" hidden="1">1</definedName>
    <definedName name="_Regression_Int" localSheetId="1" hidden="1">1</definedName>
    <definedName name="_Regression_Int" localSheetId="0" hidden="1">1</definedName>
    <definedName name="A" localSheetId="1">'Revenue Account Disbursements'!#REF!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2">#REF!</definedName>
    <definedName name="housing" localSheetId="1">#REF!</definedName>
    <definedName name="housing">#REF!</definedName>
    <definedName name="housingcap" localSheetId="2">#REF!</definedName>
    <definedName name="housingcap" localSheetId="1">#REF!</definedName>
    <definedName name="housingcap">#REF!</definedName>
    <definedName name="justice">[2]Dem1!$D$103:$L$103</definedName>
    <definedName name="justicerec" localSheetId="2">#REF!</definedName>
    <definedName name="justicerec" localSheetId="1">#REF!</definedName>
    <definedName name="justicerec">#REF!</definedName>
    <definedName name="lr">[2]Dem1!$D$63:$L$63</definedName>
    <definedName name="lrrec" localSheetId="2">[2]Dem1!#REF!</definedName>
    <definedName name="lrrec" localSheetId="1">[2]Dem1!#REF!</definedName>
    <definedName name="lrrec" localSheetId="0">[2]Dem1!#REF!</definedName>
    <definedName name="lrrec">[2]Dem1!#REF!</definedName>
    <definedName name="nc">[2]Dem1!$D$221:$L$221</definedName>
    <definedName name="ncfund" localSheetId="2">[2]Dem1!#REF!</definedName>
    <definedName name="ncfund" localSheetId="1">[2]Dem1!#REF!</definedName>
    <definedName name="ncfund" localSheetId="0">[2]Dem1!#REF!</definedName>
    <definedName name="ncfund">[2]Dem1!#REF!</definedName>
    <definedName name="ncrec">[2]Dem1!$D$250:$L$250</definedName>
    <definedName name="ncrec1" localSheetId="2">[2]Dem1!#REF!</definedName>
    <definedName name="ncrec1" localSheetId="1">[2]Dem1!#REF!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2">#REF!</definedName>
    <definedName name="oges" localSheetId="1">#REF!</definedName>
    <definedName name="oges">#REF!</definedName>
    <definedName name="pension">[2]Dem1!$D$114:$L$114</definedName>
    <definedName name="_xlnm.Print_Area" localSheetId="2">'Disbursements Charged'!$A$1:$G$29</definedName>
    <definedName name="_xlnm.Print_Area" localSheetId="1">'Revenue Account Disbursements'!$A$1:$L$169</definedName>
    <definedName name="_xlnm.Print_Area" localSheetId="0">'Revenue Account Receipts'!$A$1:$G$90</definedName>
    <definedName name="Print_Area_MI" localSheetId="2">'Disbursements Charged'!#REF!</definedName>
    <definedName name="Print_Area_MI" localSheetId="1">'Revenue Account Disbursements'!$C$3:$L$6</definedName>
    <definedName name="Print_Area_MI" localSheetId="0">'Revenue Account Receipts'!$C$2:$G$92</definedName>
    <definedName name="_xlnm.Print_Titles" localSheetId="1">'Revenue Account Disbursements'!$3:$6</definedName>
    <definedName name="_xlnm.Print_Titles" localSheetId="0">'Revenue Account Receipts'!$3:$6</definedName>
    <definedName name="pw" localSheetId="2">#REF!</definedName>
    <definedName name="pw" localSheetId="1">#REF!</definedName>
    <definedName name="pw">#REF!</definedName>
    <definedName name="pwcap" localSheetId="2">[2]Dem1!#REF!</definedName>
    <definedName name="pwcap" localSheetId="1">[2]Dem1!#REF!</definedName>
    <definedName name="pwcap" localSheetId="0">[2]Dem1!#REF!</definedName>
    <definedName name="pwcap">[2]Dem1!#REF!</definedName>
    <definedName name="rec" localSheetId="2">[2]Dem1!#REF!</definedName>
    <definedName name="rec" localSheetId="1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2">[2]Dem1!#REF!</definedName>
    <definedName name="sgs" localSheetId="1">[2]Dem1!#REF!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2">[2]Dem1!#REF!</definedName>
    <definedName name="sss" localSheetId="1">[2]Dem1!#REF!</definedName>
    <definedName name="sss" localSheetId="0">[2]Dem1!#REF!</definedName>
    <definedName name="sss">[2]Dem1!#REF!</definedName>
    <definedName name="swc">[2]Dem1!$D$76:$L$76</definedName>
    <definedName name="tax" localSheetId="2">#REF!</definedName>
    <definedName name="tax" localSheetId="1">#REF!</definedName>
    <definedName name="tax">#REF!</definedName>
    <definedName name="udhd" localSheetId="2">#REF!</definedName>
    <definedName name="udhd" localSheetId="1">#REF!</definedName>
    <definedName name="udhd">#REF!</definedName>
    <definedName name="urbancap" localSheetId="2">#REF!</definedName>
    <definedName name="urbancap" localSheetId="1">#REF!</definedName>
    <definedName name="urbancap">#REF!</definedName>
    <definedName name="Voted" localSheetId="2">#REF!</definedName>
    <definedName name="Voted" localSheetId="1">#REF!</definedName>
    <definedName name="Voted">#REF!</definedName>
    <definedName name="water" localSheetId="2">#REF!</definedName>
    <definedName name="water" localSheetId="1">#REF!</definedName>
    <definedName name="water">#REF!</definedName>
    <definedName name="watercap" localSheetId="2">#REF!</definedName>
    <definedName name="watercap" localSheetId="1">#REF!</definedName>
    <definedName name="watercap">#REF!</definedName>
    <definedName name="welfarecap">[3]dem2!$D$348:$L$348</definedName>
    <definedName name="Z_11FD1431_802F_4CFD_97ED_05C17FC7D269_.wvu.FilterData" localSheetId="1" hidden="1">'Revenue Account Disbursements'!$A$6:$L$170</definedName>
    <definedName name="Z_11FD1431_802F_4CFD_97ED_05C17FC7D269_.wvu.PrintArea" localSheetId="2" hidden="1">'Disbursements Charged'!#REF!</definedName>
    <definedName name="Z_11FD1431_802F_4CFD_97ED_05C17FC7D269_.wvu.PrintArea" localSheetId="1" hidden="1">'Revenue Account Disbursements'!$A$2:$L$163</definedName>
    <definedName name="Z_11FD1431_802F_4CFD_97ED_05C17FC7D269_.wvu.PrintArea" localSheetId="0" hidden="1">'Revenue Account Receipts'!$A$2:$G$91</definedName>
    <definedName name="Z_11FD1431_802F_4CFD_97ED_05C17FC7D269_.wvu.PrintTitles" localSheetId="2" hidden="1">'Disbursements Charged'!#REF!</definedName>
    <definedName name="Z_11FD1431_802F_4CFD_97ED_05C17FC7D269_.wvu.PrintTitles" localSheetId="1" hidden="1">'Revenue Account Disbursements'!$3:$6</definedName>
    <definedName name="Z_11FD1431_802F_4CFD_97ED_05C17FC7D269_.wvu.PrintTitles" localSheetId="0" hidden="1">'Revenue Account Receipts'!$3:$6</definedName>
    <definedName name="Z_11FD1431_802F_4CFD_97ED_05C17FC7D269_.wvu.Rows" localSheetId="2" hidden="1">'Disbursements Charged'!#REF!,'Disbursements Charged'!#REF!,'Disbursements Charged'!#REF!</definedName>
    <definedName name="Z_11FD1431_802F_4CFD_97ED_05C17FC7D269_.wvu.Rows" localSheetId="0" hidden="1">'Revenue Account Receipts'!$31:$31,'Revenue Account Receipts'!#REF!,'Revenue Account Receipts'!#REF!</definedName>
    <definedName name="Z_14E787EC_14C9_45F2_9DEB_2D0050FCC05D_.wvu.FilterData" localSheetId="1" hidden="1">'Revenue Account Disbursements'!$A$6:$L$170</definedName>
    <definedName name="Z_239EE218_578E_4317_BEED_14D5D7089E27_.wvu.PrintArea" localSheetId="2" hidden="1">'Disbursements Charged'!#REF!</definedName>
    <definedName name="Z_239EE218_578E_4317_BEED_14D5D7089E27_.wvu.PrintArea" localSheetId="1" hidden="1">'Revenue Account Disbursements'!$A$3:$L$6</definedName>
    <definedName name="Z_239EE218_578E_4317_BEED_14D5D7089E27_.wvu.PrintArea" localSheetId="0" hidden="1">'Revenue Account Receipts'!$A$2:$G$92</definedName>
    <definedName name="Z_302A3EA3_AE96_11D5_A646_0050BA3D7AFD_.wvu.PrintArea" localSheetId="2" hidden="1">'Disbursements Charged'!#REF!</definedName>
    <definedName name="Z_302A3EA3_AE96_11D5_A646_0050BA3D7AFD_.wvu.PrintArea" localSheetId="1" hidden="1">'Revenue Account Disbursements'!$A$3:$L$6</definedName>
    <definedName name="Z_302A3EA3_AE96_11D5_A646_0050BA3D7AFD_.wvu.PrintArea" localSheetId="0" hidden="1">'Revenue Account Receipts'!$A$2:$G$92</definedName>
    <definedName name="Z_36DBA021_0ECB_11D4_8064_004005726899_.wvu.PrintArea" localSheetId="1" hidden="1">'Revenue Account Disbursements'!#REF!</definedName>
    <definedName name="Z_36EEA6C1_2547_466F_BDC2_E22725C64733_.wvu.FilterData" localSheetId="1" hidden="1">'Revenue Account Disbursements'!$A$6:$L$170</definedName>
    <definedName name="Z_36EEA6C1_2547_466F_BDC2_E22725C64733_.wvu.PrintArea" localSheetId="2" hidden="1">'Disbursements Charged'!#REF!</definedName>
    <definedName name="Z_36EEA6C1_2547_466F_BDC2_E22725C64733_.wvu.PrintArea" localSheetId="1" hidden="1">'Revenue Account Disbursements'!$A$2:$L$163</definedName>
    <definedName name="Z_36EEA6C1_2547_466F_BDC2_E22725C64733_.wvu.PrintArea" localSheetId="0" hidden="1">'Revenue Account Receipts'!$A$2:$G$91</definedName>
    <definedName name="Z_36EEA6C1_2547_466F_BDC2_E22725C64733_.wvu.PrintTitles" localSheetId="2" hidden="1">'Disbursements Charged'!#REF!</definedName>
    <definedName name="Z_36EEA6C1_2547_466F_BDC2_E22725C64733_.wvu.PrintTitles" localSheetId="1" hidden="1">'Revenue Account Disbursements'!$3:$6</definedName>
    <definedName name="Z_36EEA6C1_2547_466F_BDC2_E22725C64733_.wvu.PrintTitles" localSheetId="0" hidden="1">'Revenue Account Receipts'!$3:$6</definedName>
    <definedName name="Z_36EEA6C1_2547_466F_BDC2_E22725C64733_.wvu.Rows" localSheetId="2" hidden="1">'Disbursements Charged'!#REF!,'Disbursements Charged'!#REF!,'Disbursements Charged'!#REF!</definedName>
    <definedName name="Z_36EEA6C1_2547_466F_BDC2_E22725C64733_.wvu.Rows" localSheetId="0" hidden="1">'Revenue Account Receipts'!$31:$31,'Revenue Account Receipts'!#REF!,'Revenue Account Receipts'!#REF!</definedName>
    <definedName name="Z_7DB28DCE_97DD_4F6D_93F7_C8A48D05C8DC_.wvu.PrintArea" localSheetId="2" hidden="1">'Disbursements Charged'!#REF!</definedName>
    <definedName name="Z_7DB28DCE_97DD_4F6D_93F7_C8A48D05C8DC_.wvu.PrintArea" localSheetId="0" hidden="1">'Revenue Account Receipts'!#REF!</definedName>
    <definedName name="Z_7DB28DCE_97DD_4F6D_93F7_C8A48D05C8DC_.wvu.PrintTitles" localSheetId="2" hidden="1">'Disbursements Charged'!#REF!</definedName>
    <definedName name="Z_7DB28DCE_97DD_4F6D_93F7_C8A48D05C8DC_.wvu.PrintTitles" localSheetId="1" hidden="1">'Revenue Account Disbursements'!$2:$6</definedName>
    <definedName name="Z_7DB28DCE_97DD_4F6D_93F7_C8A48D05C8DC_.wvu.PrintTitles" localSheetId="0" hidden="1">'Revenue Account Receipts'!#REF!</definedName>
    <definedName name="Z_93EBE921_AE91_11D5_8685_004005726899_.wvu.PrintArea" localSheetId="2" hidden="1">'Disbursements Charged'!#REF!</definedName>
    <definedName name="Z_93EBE921_AE91_11D5_8685_004005726899_.wvu.PrintArea" localSheetId="1" hidden="1">'Revenue Account Disbursements'!#REF!</definedName>
    <definedName name="Z_93EBE921_AE91_11D5_8685_004005726899_.wvu.PrintArea" localSheetId="0" hidden="1">'Revenue Account Receipts'!$A$2:$G$92</definedName>
    <definedName name="Z_94DA79C1_0FDE_11D5_9579_000021DAEEA2_.wvu.PrintArea" localSheetId="1" hidden="1">'Revenue Account Disbursements'!#REF!</definedName>
    <definedName name="Z_C868F8C3_16D7_11D5_A68D_81D6213F5331_.wvu.PrintArea" localSheetId="1" hidden="1">'Revenue Account Disbursements'!#REF!</definedName>
    <definedName name="Z_DD42F915_0981_4827_A896_EC3FB7E37965_.wvu.FilterData" localSheetId="1" hidden="1">'Revenue Account Disbursements'!$A$6:$L$170</definedName>
    <definedName name="Z_DD42F915_0981_4827_A896_EC3FB7E37965_.wvu.PrintArea" localSheetId="2" hidden="1">'Disbursements Charged'!#REF!</definedName>
    <definedName name="Z_DD42F915_0981_4827_A896_EC3FB7E37965_.wvu.PrintArea" localSheetId="1" hidden="1">'Revenue Account Disbursements'!$A$2:$L$163</definedName>
    <definedName name="Z_DD42F915_0981_4827_A896_EC3FB7E37965_.wvu.PrintArea" localSheetId="0" hidden="1">'Revenue Account Receipts'!$A$2:$G$91</definedName>
    <definedName name="Z_DD42F915_0981_4827_A896_EC3FB7E37965_.wvu.PrintTitles" localSheetId="2" hidden="1">'Disbursements Charged'!#REF!</definedName>
    <definedName name="Z_DD42F915_0981_4827_A896_EC3FB7E37965_.wvu.PrintTitles" localSheetId="1" hidden="1">'Revenue Account Disbursements'!$3:$6</definedName>
    <definedName name="Z_DD42F915_0981_4827_A896_EC3FB7E37965_.wvu.PrintTitles" localSheetId="0" hidden="1">'Revenue Account Receipts'!$3:$6</definedName>
    <definedName name="Z_DD42F915_0981_4827_A896_EC3FB7E37965_.wvu.Rows" localSheetId="2" hidden="1">'Disbursements Charged'!#REF!,'Disbursements Charged'!#REF!,'Disbursements Charged'!#REF!</definedName>
    <definedName name="Z_DD42F915_0981_4827_A896_EC3FB7E37965_.wvu.Rows" localSheetId="0" hidden="1">'Revenue Account Receipts'!$31:$31,'Revenue Account Receipts'!#REF!,'Revenue Account Receipts'!#REF!</definedName>
    <definedName name="Z_E5DF37BD_125C_11D5_8DC4_D0F5D88B3549_.wvu.PrintArea" localSheetId="1" hidden="1">'Revenue Account Disbursements'!#REF!</definedName>
    <definedName name="Z_E65C283C_48EB_4733_B75D_9A6645B26648_.wvu.FilterData" localSheetId="1" hidden="1">'Revenue Account Disbursements'!$A$6:$L$170</definedName>
    <definedName name="Z_E65C283C_48EB_4733_B75D_9A6645B26648_.wvu.PrintArea" localSheetId="2" hidden="1">'Disbursements Charged'!#REF!</definedName>
    <definedName name="Z_E65C283C_48EB_4733_B75D_9A6645B26648_.wvu.PrintArea" localSheetId="1" hidden="1">'Revenue Account Disbursements'!$A$2:$L$170</definedName>
    <definedName name="Z_E65C283C_48EB_4733_B75D_9A6645B26648_.wvu.PrintArea" localSheetId="0" hidden="1">'Revenue Account Receipts'!#REF!</definedName>
    <definedName name="Z_E65C283C_48EB_4733_B75D_9A6645B26648_.wvu.PrintTitles" localSheetId="2" hidden="1">'Disbursements Charged'!#REF!</definedName>
    <definedName name="Z_E65C283C_48EB_4733_B75D_9A6645B26648_.wvu.PrintTitles" localSheetId="0" hidden="1">'Revenue Account Receipts'!#REF!</definedName>
    <definedName name="Z_E65C283C_48EB_4733_B75D_9A6645B26648_.wvu.Rows" localSheetId="2" hidden="1">'Disbursements Charged'!#REF!,'Disbursements Charged'!#REF!,'Disbursements Charged'!#REF!</definedName>
    <definedName name="Z_E65C283C_48EB_4733_B75D_9A6645B26648_.wvu.Rows" localSheetId="0" hidden="1">'Revenue Account Receipts'!$31:$31,'Revenue Account Receipts'!#REF!,'Revenue Account Receipts'!#REF!</definedName>
    <definedName name="Z_F2F2B1E0_7D19_43DE_8F94_297F3BF3254C_.wvu.FilterData" localSheetId="1" hidden="1">'Revenue Account Disbursements'!$A$6:$L$170</definedName>
    <definedName name="Z_F2F2B1E0_7D19_43DE_8F94_297F3BF3254C_.wvu.PrintArea" localSheetId="2" hidden="1">'Disbursements Charged'!#REF!</definedName>
    <definedName name="Z_F2F2B1E0_7D19_43DE_8F94_297F3BF3254C_.wvu.PrintArea" localSheetId="1" hidden="1">'Revenue Account Disbursements'!$A$2:$L$170</definedName>
    <definedName name="Z_F2F2B1E0_7D19_43DE_8F94_297F3BF3254C_.wvu.PrintArea" localSheetId="0" hidden="1">'Revenue Account Receipts'!#REF!</definedName>
    <definedName name="Z_F2F2B1E0_7D19_43DE_8F94_297F3BF3254C_.wvu.PrintTitles" localSheetId="2" hidden="1">'Disbursements Charged'!#REF!</definedName>
    <definedName name="Z_F2F2B1E0_7D19_43DE_8F94_297F3BF3254C_.wvu.PrintTitles" localSheetId="0" hidden="1">'Revenue Account Receipts'!#REF!</definedName>
    <definedName name="Z_F2F2B1E0_7D19_43DE_8F94_297F3BF3254C_.wvu.Rows" localSheetId="2" hidden="1">'Disbursements Charged'!#REF!,'Disbursements Charged'!#REF!,'Disbursements Charged'!#REF!</definedName>
    <definedName name="Z_F2F2B1E0_7D19_43DE_8F94_297F3BF3254C_.wvu.Rows" localSheetId="0" hidden="1">'Revenue Account Receipts'!$31:$31,'Revenue Account Receipts'!#REF!,'Revenue Account Receipts'!#REF!</definedName>
    <definedName name="Z_F8ADACC1_164E_11D6_B603_000021DAEEA2_.wvu.PrintArea" localSheetId="2" hidden="1">'Disbursements Charged'!#REF!</definedName>
    <definedName name="Z_F8ADACC1_164E_11D6_B603_000021DAEEA2_.wvu.PrintArea" localSheetId="1" hidden="1">'Revenue Account Disbursements'!$A$3:$L$6</definedName>
    <definedName name="Z_F8ADACC1_164E_11D6_B603_000021DAEEA2_.wvu.PrintArea" localSheetId="0" hidden="1">'Revenue Account Receipts'!$A$2:$G$92</definedName>
  </definedNames>
  <calcPr calcId="125725"/>
</workbook>
</file>

<file path=xl/calcChain.xml><?xml version="1.0" encoding="utf-8"?>
<calcChain xmlns="http://schemas.openxmlformats.org/spreadsheetml/2006/main">
  <c r="G26" i="12"/>
  <c r="F26"/>
  <c r="E26"/>
  <c r="D26"/>
  <c r="G21"/>
  <c r="F21"/>
  <c r="E21"/>
  <c r="D21"/>
  <c r="D28" l="1"/>
  <c r="G28"/>
  <c r="F28"/>
  <c r="E28"/>
  <c r="C27" i="7"/>
  <c r="B27"/>
  <c r="C22"/>
  <c r="B22"/>
  <c r="L158" i="4"/>
  <c r="K158"/>
  <c r="J158"/>
  <c r="I158"/>
  <c r="H158"/>
  <c r="G158"/>
  <c r="F158"/>
  <c r="E158"/>
  <c r="D158"/>
  <c r="L150"/>
  <c r="K150"/>
  <c r="J150"/>
  <c r="I150"/>
  <c r="H150"/>
  <c r="G150"/>
  <c r="F150"/>
  <c r="E150"/>
  <c r="D150"/>
  <c r="K145"/>
  <c r="J145"/>
  <c r="I145"/>
  <c r="H145"/>
  <c r="G145"/>
  <c r="F145"/>
  <c r="E145"/>
  <c r="D145"/>
  <c r="K140"/>
  <c r="J140"/>
  <c r="L140" s="1"/>
  <c r="I140"/>
  <c r="H140"/>
  <c r="G140"/>
  <c r="F140"/>
  <c r="E140"/>
  <c r="D140"/>
  <c r="K134"/>
  <c r="J134"/>
  <c r="I134"/>
  <c r="H134"/>
  <c r="G134"/>
  <c r="F134"/>
  <c r="E134"/>
  <c r="D134"/>
  <c r="K129"/>
  <c r="J129"/>
  <c r="I129"/>
  <c r="H129"/>
  <c r="G129"/>
  <c r="F129"/>
  <c r="E129"/>
  <c r="D129"/>
  <c r="L123"/>
  <c r="K123"/>
  <c r="J123"/>
  <c r="I123"/>
  <c r="H123"/>
  <c r="G123"/>
  <c r="F123"/>
  <c r="E123"/>
  <c r="D123"/>
  <c r="K119"/>
  <c r="J119"/>
  <c r="I119"/>
  <c r="H119"/>
  <c r="G119"/>
  <c r="F119"/>
  <c r="E119"/>
  <c r="D119"/>
  <c r="K112"/>
  <c r="J112"/>
  <c r="I112"/>
  <c r="H112"/>
  <c r="G112"/>
  <c r="F112"/>
  <c r="E112"/>
  <c r="D112"/>
  <c r="K96"/>
  <c r="J96"/>
  <c r="I96"/>
  <c r="H96"/>
  <c r="G96"/>
  <c r="F96"/>
  <c r="E96"/>
  <c r="K91"/>
  <c r="J91"/>
  <c r="L91" s="1"/>
  <c r="I91"/>
  <c r="H91"/>
  <c r="G91"/>
  <c r="F91"/>
  <c r="E91"/>
  <c r="D91"/>
  <c r="L85"/>
  <c r="K85"/>
  <c r="J85"/>
  <c r="I85"/>
  <c r="H85"/>
  <c r="G85"/>
  <c r="F85"/>
  <c r="E85"/>
  <c r="D85"/>
  <c r="L81"/>
  <c r="K81"/>
  <c r="J81"/>
  <c r="I81"/>
  <c r="H81"/>
  <c r="G81"/>
  <c r="F81"/>
  <c r="E81"/>
  <c r="D81"/>
  <c r="L76"/>
  <c r="K76"/>
  <c r="J76"/>
  <c r="I76"/>
  <c r="H76"/>
  <c r="G76"/>
  <c r="F76"/>
  <c r="E76"/>
  <c r="D76"/>
  <c r="K72"/>
  <c r="J72"/>
  <c r="I72"/>
  <c r="H72"/>
  <c r="G72"/>
  <c r="F72"/>
  <c r="E72"/>
  <c r="D72"/>
  <c r="K66"/>
  <c r="J66"/>
  <c r="I66"/>
  <c r="H66"/>
  <c r="G66"/>
  <c r="F66"/>
  <c r="E66"/>
  <c r="D66"/>
  <c r="K61"/>
  <c r="J61"/>
  <c r="I61"/>
  <c r="H61"/>
  <c r="G61"/>
  <c r="F61"/>
  <c r="E61"/>
  <c r="D61"/>
  <c r="L52"/>
  <c r="K52"/>
  <c r="I52"/>
  <c r="H52"/>
  <c r="G52"/>
  <c r="F52"/>
  <c r="E52"/>
  <c r="D52"/>
  <c r="K47"/>
  <c r="L47" s="1"/>
  <c r="J47"/>
  <c r="I47"/>
  <c r="H47"/>
  <c r="G47"/>
  <c r="F47"/>
  <c r="E47"/>
  <c r="D47"/>
  <c r="K35"/>
  <c r="L35" s="1"/>
  <c r="I35"/>
  <c r="G35"/>
  <c r="E35"/>
  <c r="K29"/>
  <c r="J29"/>
  <c r="I29"/>
  <c r="H29"/>
  <c r="G29"/>
  <c r="F29"/>
  <c r="E29"/>
  <c r="D29"/>
  <c r="L23"/>
  <c r="K23"/>
  <c r="J23"/>
  <c r="I23"/>
  <c r="H23"/>
  <c r="G23"/>
  <c r="F23"/>
  <c r="E23"/>
  <c r="D23"/>
  <c r="K15"/>
  <c r="J15"/>
  <c r="I15"/>
  <c r="G15"/>
  <c r="E15"/>
  <c r="E30" l="1"/>
  <c r="E53" s="1"/>
  <c r="I30"/>
  <c r="L96"/>
  <c r="L97" s="1"/>
  <c r="L119"/>
  <c r="L61"/>
  <c r="L66"/>
  <c r="L72"/>
  <c r="L15"/>
  <c r="F30"/>
  <c r="J30"/>
  <c r="L145"/>
  <c r="L134"/>
  <c r="L129"/>
  <c r="D159"/>
  <c r="H159"/>
  <c r="F159"/>
  <c r="J159"/>
  <c r="L112"/>
  <c r="E159"/>
  <c r="I159"/>
  <c r="G159"/>
  <c r="K159"/>
  <c r="F97"/>
  <c r="J97"/>
  <c r="D97"/>
  <c r="K97"/>
  <c r="G97"/>
  <c r="H97"/>
  <c r="E97"/>
  <c r="I97"/>
  <c r="L29"/>
  <c r="F53"/>
  <c r="D30"/>
  <c r="D53" s="1"/>
  <c r="H30"/>
  <c r="H53" s="1"/>
  <c r="G30"/>
  <c r="G53" s="1"/>
  <c r="K30"/>
  <c r="K53" s="1"/>
  <c r="J53"/>
  <c r="I53"/>
  <c r="J163" l="1"/>
  <c r="L159"/>
  <c r="G163"/>
  <c r="F163"/>
  <c r="E163"/>
  <c r="D163"/>
  <c r="I163"/>
  <c r="K163"/>
  <c r="H163"/>
  <c r="L30"/>
  <c r="L53"/>
  <c r="L163" l="1"/>
</calcChain>
</file>

<file path=xl/comments1.xml><?xml version="1.0" encoding="utf-8"?>
<comments xmlns="http://schemas.openxmlformats.org/spreadsheetml/2006/main">
  <authors>
    <author>Administrator</author>
    <author>S.D.Pradhan</author>
  </authors>
  <commentList>
    <comment ref="E2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deduction of recoveries from dem 12 to be included in the formula
</t>
        </r>
      </text>
    </comment>
    <comment ref="E39" authorId="1">
      <text>
        <r>
          <rPr>
            <b/>
            <sz val="9"/>
            <color indexed="81"/>
            <rFont val="Tahoma"/>
            <family val="2"/>
          </rPr>
          <t>S.D.Pradhan:</t>
        </r>
        <r>
          <rPr>
            <sz val="9"/>
            <color indexed="81"/>
            <rFont val="Tahoma"/>
            <family val="2"/>
          </rPr>
          <t xml:space="preserve">
Chief Information commissioner's expendtireu of Rs 775 included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Ashish</t>
        </r>
        <r>
          <rPr>
            <sz val="9"/>
            <color indexed="81"/>
            <rFont val="Tahoma"/>
            <family val="2"/>
          </rPr>
          <t xml:space="preserve"> - deduct recoveries of OP from dem 10 &amp; dem 28 to be included in formula</t>
        </r>
      </text>
    </comment>
  </commentList>
</comments>
</file>

<file path=xl/sharedStrings.xml><?xml version="1.0" encoding="utf-8"?>
<sst xmlns="http://schemas.openxmlformats.org/spreadsheetml/2006/main" count="396" uniqueCount="194">
  <si>
    <t>STATEMENT  I - CONSOLIDATED FUND OF SIKKIM- REVENUE ACCOUNT- RECEIPTS</t>
  </si>
  <si>
    <t xml:space="preserve"> (In Thousands of Rupees)</t>
  </si>
  <si>
    <t>Head of Accounts</t>
  </si>
  <si>
    <t>Actuals  
2012-13</t>
  </si>
  <si>
    <t>Budget 
Estimate 
2013-14</t>
  </si>
  <si>
    <t>Revised 
Estimate 
2013-14</t>
  </si>
  <si>
    <t>Budget 
Estimate 
2014-15</t>
  </si>
  <si>
    <t>A</t>
  </si>
  <si>
    <t>TAX REVENUE</t>
  </si>
  <si>
    <t>(a)</t>
  </si>
  <si>
    <t>Taxes on Income and Expenditure</t>
  </si>
  <si>
    <t>Corporation Tax</t>
  </si>
  <si>
    <t xml:space="preserve">Taxes on Income other than Corporation Tax </t>
  </si>
  <si>
    <t>Other Taxes on Income and 
Expenditure</t>
  </si>
  <si>
    <t>Total</t>
  </si>
  <si>
    <t>(b)</t>
  </si>
  <si>
    <t>Taxes on property and capital 
Transactions</t>
  </si>
  <si>
    <t>Land Revenue</t>
  </si>
  <si>
    <t>Stamps and Registration Fees</t>
  </si>
  <si>
    <t>Taxes on Wealth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</si>
  <si>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</si>
  <si>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</si>
  <si>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</si>
  <si>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</si>
  <si>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</si>
  <si>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</si>
  <si>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
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</si>
  <si>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</si>
  <si>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</si>
  <si>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</si>
  <si>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</si>
  <si>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</si>
  <si>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</si>
  <si>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</si>
  <si>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</si>
  <si>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</si>
  <si>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</si>
  <si>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</si>
  <si>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</si>
  <si>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</si>
  <si>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</si>
  <si>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</si>
  <si>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</si>
  <si>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</si>
  <si>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</si>
  <si>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</si>
  <si>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</si>
  <si>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</si>
  <si>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</si>
  <si>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</si>
  <si>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</si>
  <si>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</si>
  <si>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</si>
  <si>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</si>
  <si>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</si>
  <si>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</si>
  <si>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</si>
  <si>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</si>
  <si>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</si>
  <si>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</si>
  <si>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</si>
  <si>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</si>
  <si>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</si>
  <si>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</si>
  <si>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</si>
  <si>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</si>
  <si>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</si>
  <si>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</si>
  <si>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</si>
  <si>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</si>
  <si>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</si>
  <si>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</si>
  <si>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</si>
  <si>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</si>
  <si>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</si>
  <si>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</si>
  <si>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</si>
  <si>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</si>
  <si>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</si>
  <si>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</si>
  <si>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</si>
  <si>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</si>
  <si>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 xml:space="preserve"> ( In Thousands of Rupees)</t>
  </si>
  <si>
    <t>DISBURSEMENTS "CHARGED" ON THE CONSOLIDATED FUND OF SIKKIM  -   STATEMENT- I</t>
  </si>
  <si>
    <t>DISBURSEMENT MET FROM THE REVENUE 
ACCOUNT</t>
  </si>
  <si>
    <t>State Legislature</t>
  </si>
  <si>
    <t>Governor</t>
  </si>
  <si>
    <t>Administration of Justice</t>
  </si>
  <si>
    <t>Appropriation for Reduction or Avoidance of Debt</t>
  </si>
  <si>
    <t>Interest payments</t>
  </si>
  <si>
    <t>Pension and Other Retirement Benefits</t>
  </si>
  <si>
    <t>Miscellaneous General Services</t>
  </si>
  <si>
    <t>Plantations</t>
  </si>
  <si>
    <t>CAPITAL DISBURSEMENT OUTSIDE 
THE REVENUE ACCOUNT</t>
  </si>
  <si>
    <t>Internal Debt of State Government</t>
  </si>
  <si>
    <t>Loans and Advances from the Central Government</t>
  </si>
  <si>
    <t>CAPITAL DISBURSEMENT OUTSIDE THE REVENUE ACCOUNT</t>
  </si>
  <si>
    <t>DISBURSEMENT CHARGED ON THE CONSOLIDATED FUND OF SIKKIM</t>
  </si>
  <si>
    <t>STATEMENT I - CONSOLIDATED FUND OF SIKKIM - REVENUE  ACCOUNT - DISBURSEMENTS</t>
  </si>
  <si>
    <t>Actual</t>
  </si>
  <si>
    <t>Budget Estimate</t>
  </si>
  <si>
    <t>Revised Estimate</t>
  </si>
  <si>
    <t>Heads of Accounts</t>
  </si>
  <si>
    <t>2012-13</t>
  </si>
  <si>
    <t>2013-14</t>
  </si>
  <si>
    <t>2014-15</t>
  </si>
  <si>
    <t>Plan</t>
  </si>
  <si>
    <t>Non-Plan</t>
  </si>
  <si>
    <t>GENERAL SERVICES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</si>
  <si>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</si>
  <si>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</si>
  <si>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</si>
  <si>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</si>
  <si>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Elections</t>
  </si>
  <si>
    <t>Fiscal Services</t>
  </si>
  <si>
    <t>(i)</t>
  </si>
  <si>
    <t>Collection of Taxes on Income &amp; Expenditure</t>
  </si>
  <si>
    <t>Collection of Taxes on Property and Capital 
Transactions</t>
  </si>
  <si>
    <t>Stamps and Registration</t>
  </si>
  <si>
    <t>Collection of Taxes on Property &amp; Capital 
Transactions</t>
  </si>
  <si>
    <t>Collection of Taxes on Commodities &amp; Services</t>
  </si>
  <si>
    <t>Other Taxes &amp; Duties on Commodities &amp; 
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</si>
  <si>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</si>
  <si>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</si>
  <si>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</si>
  <si>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</si>
  <si>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</si>
  <si>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</si>
  <si>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Secretariat - General Services</t>
  </si>
  <si>
    <t>District Administration</t>
  </si>
  <si>
    <t>Treasury and Accounts Administration.</t>
  </si>
  <si>
    <t>(e)</t>
  </si>
  <si>
    <t>Pension and Miscellaneous General 
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</si>
  <si>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</si>
  <si>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</si>
  <si>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</si>
  <si>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</si>
  <si>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</si>
  <si>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</si>
  <si>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</si>
  <si>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</si>
  <si>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</si>
  <si>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</si>
  <si>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</si>
  <si>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</si>
  <si>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</si>
  <si>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</si>
  <si>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</si>
  <si>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</si>
  <si>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</si>
  <si>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</si>
  <si>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</si>
  <si>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</si>
  <si>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</si>
  <si>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</si>
  <si>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</si>
  <si>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</si>
  <si>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</si>
  <si>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</si>
  <si>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</si>
  <si>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</si>
  <si>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</si>
  <si>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Forestry &amp; Wild Life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</si>
  <si>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</si>
  <si>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</si>
  <si>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</si>
  <si>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</si>
  <si>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</si>
  <si>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</si>
  <si>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</si>
  <si>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</si>
  <si>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</si>
  <si>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</si>
  <si>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</si>
  <si>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</si>
  <si>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</si>
  <si>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</si>
  <si>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</si>
  <si>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</si>
  <si>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Industries</t>
  </si>
  <si>
    <t>Transport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</si>
  <si>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</si>
  <si>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</si>
  <si>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</si>
  <si>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</si>
  <si>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</si>
  <si>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</si>
  <si>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</si>
  <si>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</si>
  <si>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</si>
  <si>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</si>
  <si>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</si>
  <si>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</si>
  <si>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
ACCOUNT</t>
  </si>
</sst>
</file>

<file path=xl/styles.xml><?xml version="1.0" encoding="utf-8"?>
<styleSheet xmlns="http://schemas.openxmlformats.org/spreadsheetml/2006/main">
  <numFmts count="4">
    <numFmt numFmtId="164" formatCode="0_)"/>
    <numFmt numFmtId="165" formatCode="00##"/>
    <numFmt numFmtId="166" formatCode="_-* #,##0.00\ _k_r_-;\-* #,##0.00\ _k_r_-;_-* &quot;-&quot;??\ _k_r_-;_-@_-"/>
    <numFmt numFmtId="167" formatCode="0###"/>
  </numFmts>
  <fonts count="14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Times New Roman"/>
      <family val="1"/>
    </font>
    <font>
      <sz val="10"/>
      <name val="Courie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153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vertical="top"/>
    </xf>
    <xf numFmtId="165" fontId="7" fillId="0" borderId="0" xfId="2" applyNumberFormat="1" applyFont="1" applyFill="1" applyAlignment="1" applyProtection="1">
      <alignment horizontal="right" vertical="top"/>
    </xf>
    <xf numFmtId="1" fontId="2" fillId="0" borderId="0" xfId="2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2" fillId="0" borderId="0" xfId="2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/>
    </xf>
    <xf numFmtId="1" fontId="3" fillId="0" borderId="0" xfId="0" applyNumberFormat="1" applyFont="1" applyFill="1" applyAlignment="1" applyProtection="1">
      <alignment vertical="center"/>
    </xf>
    <xf numFmtId="1" fontId="2" fillId="0" borderId="0" xfId="2" applyNumberFormat="1" applyFont="1" applyFill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vertical="top"/>
    </xf>
    <xf numFmtId="1" fontId="7" fillId="0" borderId="4" xfId="0" applyNumberFormat="1" applyFont="1" applyFill="1" applyBorder="1" applyAlignment="1" applyProtection="1">
      <alignment horizontal="right" vertical="top"/>
    </xf>
    <xf numFmtId="1" fontId="7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/>
    </xf>
    <xf numFmtId="0" fontId="2" fillId="0" borderId="0" xfId="0" applyNumberFormat="1" applyFont="1" applyFill="1" applyAlignment="1" applyProtection="1">
      <alignment horizontal="right"/>
    </xf>
    <xf numFmtId="164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/>
    </xf>
    <xf numFmtId="167" fontId="7" fillId="0" borderId="0" xfId="0" applyNumberFormat="1" applyFont="1" applyFill="1" applyAlignment="1" applyProtection="1">
      <alignment horizontal="right" vertical="top"/>
    </xf>
    <xf numFmtId="167" fontId="7" fillId="0" borderId="0" xfId="2" applyNumberFormat="1" applyFont="1" applyFill="1" applyAlignment="1" applyProtection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5" fontId="7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5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0" fontId="2" fillId="0" borderId="0" xfId="3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Alignment="1" applyProtection="1">
      <alignment horizontal="right" wrapText="1"/>
    </xf>
    <xf numFmtId="0" fontId="2" fillId="0" borderId="0" xfId="3" applyFont="1" applyFill="1" applyBorder="1" applyAlignment="1" applyProtection="1">
      <alignment horizontal="left" vertical="top" wrapText="1"/>
    </xf>
    <xf numFmtId="0" fontId="6" fillId="0" borderId="0" xfId="3" applyFont="1" applyFill="1" applyAlignment="1" applyProtection="1">
      <alignment horizontal="right" vertical="center"/>
    </xf>
    <xf numFmtId="0" fontId="9" fillId="0" borderId="0" xfId="3" applyFont="1" applyFill="1" applyAlignment="1" applyProtection="1">
      <alignment horizontal="right" vertical="center"/>
    </xf>
    <xf numFmtId="0" fontId="2" fillId="0" borderId="0" xfId="4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6" fontId="2" fillId="0" borderId="3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6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right"/>
    </xf>
    <xf numFmtId="166" fontId="2" fillId="0" borderId="0" xfId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vertical="top"/>
    </xf>
    <xf numFmtId="0" fontId="7" fillId="0" borderId="0" xfId="0" applyNumberFormat="1" applyFont="1" applyFill="1" applyAlignment="1" applyProtection="1">
      <alignment horizontal="right" vertical="top"/>
    </xf>
    <xf numFmtId="0" fontId="12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/>
    </xf>
    <xf numFmtId="166" fontId="2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 wrapText="1"/>
    </xf>
    <xf numFmtId="166" fontId="2" fillId="0" borderId="0" xfId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wrapText="1"/>
    </xf>
    <xf numFmtId="166" fontId="2" fillId="0" borderId="4" xfId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quotePrefix="1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/>
    <xf numFmtId="0" fontId="4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</cellXfs>
  <cellStyles count="7">
    <cellStyle name="Comma" xfId="1" builtinId="3"/>
    <cellStyle name="Normal" xfId="0" builtinId="0"/>
    <cellStyle name="Normal 2" xfId="5"/>
    <cellStyle name="Normal 3" xfId="6"/>
    <cellStyle name="Normal_budget 2004-05_2.6.04" xfId="4"/>
    <cellStyle name="Normal_budget for 03-04" xfId="3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AFS-DIS"/>
      <sheetName val="Salary_Cal"/>
      <sheetName val="AFS-RCT"/>
      <sheetName val="total (2)"/>
      <sheetName val="salaries"/>
      <sheetName val="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C25">
            <v>37</v>
          </cell>
          <cell r="D25" t="str">
            <v>Customs</v>
          </cell>
        </row>
        <row r="30">
          <cell r="C30">
            <v>44</v>
          </cell>
          <cell r="D30" t="str">
            <v>Service Tax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8" transitionEvaluation="1" transitionEntry="1" codeName="Sheet5"/>
  <dimension ref="A1:T92"/>
  <sheetViews>
    <sheetView view="pageBreakPreview" topLeftCell="A78" zoomScale="85" zoomScaleNormal="100" zoomScaleSheetLayoutView="85" workbookViewId="0">
      <selection activeCell="C84" sqref="C84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0" customWidth="1"/>
    <col min="8" max="8" width="9.625" style="3"/>
    <col min="9" max="9" width="9.625" style="4" hidden="1" customWidth="1"/>
    <col min="10" max="10" width="9.75" style="3" customWidth="1"/>
    <col min="11" max="16384" width="9.625" style="3"/>
  </cols>
  <sheetData>
    <row r="1" spans="1:20" ht="18" customHeight="1"/>
    <row r="2" spans="1:20" ht="20.25" customHeight="1">
      <c r="A2" s="142" t="s">
        <v>0</v>
      </c>
      <c r="B2" s="142"/>
      <c r="C2" s="142"/>
      <c r="D2" s="142"/>
      <c r="E2" s="142"/>
      <c r="F2" s="142"/>
      <c r="G2" s="142"/>
      <c r="L2" s="5"/>
      <c r="M2" s="5"/>
      <c r="S2" s="5"/>
      <c r="T2" s="5"/>
    </row>
    <row r="3" spans="1:20" ht="15.75" thickBot="1">
      <c r="A3" s="6"/>
      <c r="B3" s="7"/>
      <c r="C3" s="6"/>
      <c r="D3" s="11"/>
      <c r="E3" s="11"/>
      <c r="F3" s="8"/>
      <c r="G3" s="9" t="s">
        <v>1</v>
      </c>
    </row>
    <row r="4" spans="1:20" ht="15" customHeight="1" thickTop="1">
      <c r="A4" s="143" t="s">
        <v>2</v>
      </c>
      <c r="B4" s="143"/>
      <c r="C4" s="143"/>
      <c r="D4" s="146" t="s">
        <v>3</v>
      </c>
      <c r="E4" s="146" t="s">
        <v>4</v>
      </c>
      <c r="F4" s="146" t="s">
        <v>5</v>
      </c>
      <c r="G4" s="146" t="s">
        <v>6</v>
      </c>
      <c r="L4" s="5"/>
      <c r="M4" s="5"/>
      <c r="S4" s="5"/>
      <c r="T4" s="5"/>
    </row>
    <row r="5" spans="1:20" ht="15" customHeight="1">
      <c r="A5" s="144"/>
      <c r="B5" s="144"/>
      <c r="C5" s="144"/>
      <c r="D5" s="147"/>
      <c r="E5" s="147"/>
      <c r="F5" s="147"/>
      <c r="G5" s="147"/>
      <c r="L5" s="5"/>
      <c r="M5" s="5"/>
    </row>
    <row r="6" spans="1:20" ht="15" customHeight="1" thickBot="1">
      <c r="A6" s="145"/>
      <c r="B6" s="145"/>
      <c r="C6" s="145"/>
      <c r="D6" s="148"/>
      <c r="E6" s="148"/>
      <c r="F6" s="148"/>
      <c r="G6" s="148"/>
      <c r="L6" s="5"/>
      <c r="M6" s="5"/>
    </row>
    <row r="7" spans="1:20" ht="15.75" thickTop="1">
      <c r="A7" s="12"/>
      <c r="B7" s="13"/>
      <c r="C7" s="12"/>
      <c r="D7" s="14"/>
      <c r="E7" s="14"/>
      <c r="F7" s="14"/>
      <c r="G7" s="15"/>
      <c r="L7" s="5"/>
      <c r="M7" s="5"/>
    </row>
    <row r="8" spans="1:20" ht="15.95" customHeight="1">
      <c r="B8" s="16" t="s">
        <v>7</v>
      </c>
      <c r="C8" s="17" t="s">
        <v>8</v>
      </c>
      <c r="D8" s="18"/>
      <c r="E8" s="18"/>
      <c r="F8" s="18"/>
      <c r="G8" s="18"/>
      <c r="M8" s="5"/>
    </row>
    <row r="9" spans="1:20" ht="15.95" customHeight="1">
      <c r="B9" s="16" t="s">
        <v>9</v>
      </c>
      <c r="C9" s="17" t="s">
        <v>10</v>
      </c>
      <c r="D9" s="18"/>
      <c r="E9" s="18"/>
      <c r="F9" s="18"/>
      <c r="G9" s="18"/>
      <c r="M9" s="5"/>
    </row>
    <row r="10" spans="1:20" ht="15.95" customHeight="1">
      <c r="A10" s="19"/>
      <c r="B10" s="20">
        <v>20</v>
      </c>
      <c r="C10" s="21" t="s">
        <v>11</v>
      </c>
      <c r="D10" s="22">
        <v>2508700</v>
      </c>
      <c r="E10" s="22">
        <v>2877900</v>
      </c>
      <c r="F10" s="22">
        <v>2877900</v>
      </c>
      <c r="G10" s="22">
        <v>3309000</v>
      </c>
      <c r="M10" s="5"/>
    </row>
    <row r="11" spans="1:20">
      <c r="A11" s="19"/>
      <c r="B11" s="23">
        <v>21</v>
      </c>
      <c r="C11" s="24" t="s">
        <v>12</v>
      </c>
      <c r="D11" s="22">
        <v>1503571</v>
      </c>
      <c r="E11" s="22">
        <v>1781456</v>
      </c>
      <c r="F11" s="22">
        <v>1781456</v>
      </c>
      <c r="G11" s="22">
        <v>2048671.9999999998</v>
      </c>
      <c r="M11" s="5"/>
    </row>
    <row r="12" spans="1:20" ht="27.95" customHeight="1">
      <c r="A12" s="19"/>
      <c r="B12" s="20">
        <v>28</v>
      </c>
      <c r="C12" s="25" t="s">
        <v>13</v>
      </c>
      <c r="D12" s="22">
        <v>65602</v>
      </c>
      <c r="E12" s="22">
        <v>70000</v>
      </c>
      <c r="F12" s="22">
        <v>70000</v>
      </c>
      <c r="G12" s="22">
        <v>80000</v>
      </c>
      <c r="M12" s="5"/>
    </row>
    <row r="13" spans="1:20" ht="15.95" customHeight="1">
      <c r="A13" s="19" t="s">
        <v>14</v>
      </c>
      <c r="B13" s="26" t="s">
        <v>9</v>
      </c>
      <c r="C13" s="27" t="s">
        <v>10</v>
      </c>
      <c r="D13" s="28">
        <v>4077873</v>
      </c>
      <c r="E13" s="28">
        <v>4729356</v>
      </c>
      <c r="F13" s="28">
        <v>4729356</v>
      </c>
      <c r="G13" s="28">
        <v>5437672</v>
      </c>
      <c r="M13" s="5"/>
    </row>
    <row r="14" spans="1:20" ht="12.95" customHeight="1">
      <c r="A14" s="19"/>
      <c r="B14" s="29"/>
      <c r="C14" s="27"/>
      <c r="D14" s="30"/>
      <c r="E14" s="30"/>
      <c r="F14" s="30"/>
      <c r="G14" s="30"/>
      <c r="M14" s="5"/>
    </row>
    <row r="15" spans="1:20" ht="25.5">
      <c r="A15" s="19"/>
      <c r="B15" s="26" t="s">
        <v>15</v>
      </c>
      <c r="C15" s="27" t="s">
        <v>16</v>
      </c>
      <c r="D15" s="22"/>
      <c r="E15" s="22"/>
      <c r="F15" s="22"/>
      <c r="G15" s="22"/>
      <c r="M15" s="5"/>
    </row>
    <row r="16" spans="1:20" ht="15.95" customHeight="1">
      <c r="A16" s="19"/>
      <c r="B16" s="23">
        <v>29</v>
      </c>
      <c r="C16" s="24" t="s">
        <v>17</v>
      </c>
      <c r="D16" s="22">
        <v>56575</v>
      </c>
      <c r="E16" s="22">
        <v>65615</v>
      </c>
      <c r="F16" s="22">
        <v>65616</v>
      </c>
      <c r="G16" s="22">
        <v>68896</v>
      </c>
    </row>
    <row r="17" spans="1:18" ht="15.95" customHeight="1">
      <c r="A17" s="19"/>
      <c r="B17" s="23">
        <v>30</v>
      </c>
      <c r="C17" s="24" t="s">
        <v>18</v>
      </c>
      <c r="D17" s="22">
        <v>53475</v>
      </c>
      <c r="E17" s="22">
        <v>79120</v>
      </c>
      <c r="F17" s="22">
        <v>74120</v>
      </c>
      <c r="G17" s="22">
        <v>77046</v>
      </c>
      <c r="L17" s="5"/>
      <c r="M17" s="5"/>
      <c r="R17" s="5"/>
    </row>
    <row r="18" spans="1:18" ht="15.95" customHeight="1">
      <c r="A18" s="19"/>
      <c r="B18" s="23">
        <v>32</v>
      </c>
      <c r="C18" s="24" t="s">
        <v>19</v>
      </c>
      <c r="D18" s="22">
        <v>4300</v>
      </c>
      <c r="E18" s="31">
        <v>7200</v>
      </c>
      <c r="F18" s="22">
        <v>7200</v>
      </c>
      <c r="G18" s="22">
        <v>8280</v>
      </c>
      <c r="L18" s="5"/>
      <c r="M18" s="5"/>
      <c r="R18" s="5"/>
    </row>
    <row r="19" spans="1:18" ht="25.5">
      <c r="A19" s="19" t="s">
        <v>14</v>
      </c>
      <c r="B19" s="26" t="s">
        <v>15</v>
      </c>
      <c r="C19" s="27" t="s">
        <v>16</v>
      </c>
      <c r="D19" s="28">
        <v>114350</v>
      </c>
      <c r="E19" s="28">
        <v>151935</v>
      </c>
      <c r="F19" s="28">
        <v>146936</v>
      </c>
      <c r="G19" s="28">
        <v>154222</v>
      </c>
      <c r="M19" s="5"/>
    </row>
    <row r="20" spans="1:18">
      <c r="A20" s="19"/>
      <c r="B20" s="29"/>
      <c r="C20" s="27"/>
      <c r="D20" s="30"/>
      <c r="E20" s="30"/>
      <c r="F20" s="30"/>
      <c r="G20" s="30"/>
      <c r="M20" s="5"/>
    </row>
    <row r="21" spans="1:18" ht="15.95" customHeight="1">
      <c r="A21" s="19"/>
      <c r="B21" s="32" t="s">
        <v>20</v>
      </c>
      <c r="C21" s="27" t="s">
        <v>21</v>
      </c>
      <c r="D21" s="22"/>
      <c r="E21" s="22"/>
      <c r="F21" s="22"/>
      <c r="G21" s="22"/>
      <c r="I21" s="33"/>
    </row>
    <row r="22" spans="1:18" ht="15.95" customHeight="1">
      <c r="A22" s="19"/>
      <c r="B22" s="23">
        <f>[4]RECEIPT!C25</f>
        <v>37</v>
      </c>
      <c r="C22" s="24" t="str">
        <f>[4]RECEIPT!D25</f>
        <v>Customs</v>
      </c>
      <c r="D22" s="22">
        <v>1160500</v>
      </c>
      <c r="E22" s="22">
        <v>1343500</v>
      </c>
      <c r="F22" s="22">
        <v>1343500</v>
      </c>
      <c r="G22" s="22">
        <v>1545000</v>
      </c>
    </row>
    <row r="23" spans="1:18" ht="15.95" customHeight="1">
      <c r="A23" s="19"/>
      <c r="B23" s="20">
        <v>38</v>
      </c>
      <c r="C23" s="25" t="s">
        <v>22</v>
      </c>
      <c r="D23" s="34">
        <v>788600</v>
      </c>
      <c r="E23" s="34">
        <v>945900</v>
      </c>
      <c r="F23" s="34">
        <v>945900</v>
      </c>
      <c r="G23" s="34">
        <v>1087000</v>
      </c>
    </row>
    <row r="24" spans="1:18" ht="15.95" customHeight="1">
      <c r="A24" s="19"/>
      <c r="B24" s="23">
        <v>39</v>
      </c>
      <c r="C24" s="24" t="s">
        <v>23</v>
      </c>
      <c r="D24" s="22">
        <v>1111244</v>
      </c>
      <c r="E24" s="22">
        <v>1090000</v>
      </c>
      <c r="F24" s="22">
        <v>1090000</v>
      </c>
      <c r="G24" s="22">
        <v>1209300</v>
      </c>
    </row>
    <row r="25" spans="1:18" ht="15.95" customHeight="1">
      <c r="A25" s="19"/>
      <c r="B25" s="23">
        <v>40</v>
      </c>
      <c r="C25" s="24" t="s">
        <v>24</v>
      </c>
      <c r="D25" s="22">
        <v>2270838</v>
      </c>
      <c r="E25" s="22">
        <v>2250000</v>
      </c>
      <c r="F25" s="22">
        <v>2350000</v>
      </c>
      <c r="G25" s="22">
        <v>2594470</v>
      </c>
    </row>
    <row r="26" spans="1:18" ht="15.95" customHeight="1">
      <c r="A26" s="19"/>
      <c r="B26" s="23">
        <v>41</v>
      </c>
      <c r="C26" s="24" t="s">
        <v>25</v>
      </c>
      <c r="D26" s="22">
        <v>163822</v>
      </c>
      <c r="E26" s="22">
        <v>168000</v>
      </c>
      <c r="F26" s="22">
        <v>168000</v>
      </c>
      <c r="G26" s="22">
        <v>188160</v>
      </c>
    </row>
    <row r="27" spans="1:18" ht="15.95" customHeight="1">
      <c r="A27" s="19"/>
      <c r="B27" s="23">
        <f>[4]RECEIPT!C30</f>
        <v>44</v>
      </c>
      <c r="C27" s="24" t="str">
        <f>[4]RECEIPT!D30</f>
        <v>Service Tax</v>
      </c>
      <c r="D27" s="22">
        <v>1020800</v>
      </c>
      <c r="E27" s="22">
        <v>1359600</v>
      </c>
      <c r="F27" s="22">
        <v>1359600</v>
      </c>
      <c r="G27" s="22">
        <v>1563539.9999999998</v>
      </c>
    </row>
    <row r="28" spans="1:18" ht="25.5">
      <c r="A28" s="19"/>
      <c r="B28" s="23">
        <v>45</v>
      </c>
      <c r="C28" s="24" t="s">
        <v>26</v>
      </c>
      <c r="D28" s="22">
        <v>631571</v>
      </c>
      <c r="E28" s="22">
        <v>533971</v>
      </c>
      <c r="F28" s="22">
        <v>672801</v>
      </c>
      <c r="G28" s="22">
        <v>756001</v>
      </c>
    </row>
    <row r="29" spans="1:18" ht="15.95" customHeight="1">
      <c r="A29" s="19" t="s">
        <v>14</v>
      </c>
      <c r="B29" s="32" t="s">
        <v>20</v>
      </c>
      <c r="C29" s="27" t="s">
        <v>21</v>
      </c>
      <c r="D29" s="28">
        <v>7147375</v>
      </c>
      <c r="E29" s="28">
        <v>7690971</v>
      </c>
      <c r="F29" s="28">
        <v>7929801</v>
      </c>
      <c r="G29" s="28">
        <v>8943471</v>
      </c>
    </row>
    <row r="30" spans="1:18" ht="14.45" customHeight="1">
      <c r="A30" s="35" t="s">
        <v>14</v>
      </c>
      <c r="B30" s="36" t="s">
        <v>7</v>
      </c>
      <c r="C30" s="37" t="s">
        <v>8</v>
      </c>
      <c r="D30" s="28">
        <v>11339598</v>
      </c>
      <c r="E30" s="28">
        <v>12572262</v>
      </c>
      <c r="F30" s="28">
        <v>12806093</v>
      </c>
      <c r="G30" s="28">
        <v>14535365</v>
      </c>
    </row>
    <row r="31" spans="1:18" hidden="1">
      <c r="A31" s="19"/>
      <c r="B31" s="29"/>
      <c r="C31" s="38"/>
      <c r="D31" s="22"/>
      <c r="E31" s="22"/>
      <c r="F31" s="22"/>
      <c r="G31" s="22"/>
    </row>
    <row r="32" spans="1:18" ht="15" customHeight="1">
      <c r="A32" s="19"/>
      <c r="B32" s="26" t="s">
        <v>27</v>
      </c>
      <c r="C32" s="27" t="s">
        <v>28</v>
      </c>
      <c r="D32" s="22"/>
      <c r="E32" s="22"/>
      <c r="F32" s="22"/>
      <c r="G32" s="22"/>
    </row>
    <row r="33" spans="1:9" ht="15" customHeight="1">
      <c r="A33" s="19"/>
      <c r="B33" s="26" t="s">
        <v>15</v>
      </c>
      <c r="C33" s="27" t="s">
        <v>29</v>
      </c>
      <c r="D33" s="22"/>
      <c r="E33" s="22"/>
      <c r="F33" s="22"/>
      <c r="G33" s="22"/>
    </row>
    <row r="34" spans="1:9" ht="15" customHeight="1">
      <c r="A34" s="19"/>
      <c r="B34" s="23">
        <v>49</v>
      </c>
      <c r="C34" s="39" t="s">
        <v>30</v>
      </c>
      <c r="D34" s="22">
        <v>460002</v>
      </c>
      <c r="E34" s="22">
        <v>288500</v>
      </c>
      <c r="F34" s="22">
        <v>418500</v>
      </c>
      <c r="G34" s="22">
        <v>310500</v>
      </c>
    </row>
    <row r="35" spans="1:9" ht="15" customHeight="1">
      <c r="A35" s="19"/>
      <c r="B35" s="23">
        <v>50</v>
      </c>
      <c r="C35" s="39" t="s">
        <v>31</v>
      </c>
      <c r="D35" s="22">
        <v>15320</v>
      </c>
      <c r="E35" s="22">
        <v>10000</v>
      </c>
      <c r="F35" s="22">
        <v>10000</v>
      </c>
      <c r="G35" s="22">
        <v>15000</v>
      </c>
    </row>
    <row r="36" spans="1:9" ht="15" customHeight="1">
      <c r="A36" s="19" t="s">
        <v>14</v>
      </c>
      <c r="B36" s="26" t="s">
        <v>15</v>
      </c>
      <c r="C36" s="38" t="s">
        <v>29</v>
      </c>
      <c r="D36" s="28">
        <v>475322</v>
      </c>
      <c r="E36" s="28">
        <v>298500</v>
      </c>
      <c r="F36" s="28">
        <v>428500</v>
      </c>
      <c r="G36" s="28">
        <v>325500</v>
      </c>
    </row>
    <row r="37" spans="1:9" ht="15" customHeight="1">
      <c r="A37" s="19"/>
      <c r="B37" s="29"/>
      <c r="C37" s="40"/>
      <c r="D37" s="30"/>
      <c r="E37" s="30"/>
      <c r="F37" s="30"/>
      <c r="G37" s="30"/>
    </row>
    <row r="38" spans="1:9" ht="15" customHeight="1">
      <c r="A38" s="19"/>
      <c r="B38" s="26" t="s">
        <v>32</v>
      </c>
      <c r="C38" s="40" t="s">
        <v>33</v>
      </c>
      <c r="D38" s="22"/>
      <c r="E38" s="22"/>
      <c r="F38" s="22"/>
      <c r="G38" s="22"/>
    </row>
    <row r="39" spans="1:9" ht="15" customHeight="1">
      <c r="A39" s="19"/>
      <c r="B39" s="26" t="s">
        <v>34</v>
      </c>
      <c r="C39" s="40" t="s">
        <v>35</v>
      </c>
      <c r="D39" s="22"/>
      <c r="E39" s="22"/>
      <c r="F39" s="22"/>
      <c r="G39" s="22"/>
    </row>
    <row r="40" spans="1:9" ht="15" customHeight="1">
      <c r="A40" s="19"/>
      <c r="B40" s="23">
        <v>51</v>
      </c>
      <c r="C40" s="41" t="s">
        <v>36</v>
      </c>
      <c r="D40" s="22">
        <v>1289</v>
      </c>
      <c r="E40" s="22">
        <v>800</v>
      </c>
      <c r="F40" s="22">
        <v>800</v>
      </c>
      <c r="G40" s="22">
        <v>100</v>
      </c>
    </row>
    <row r="41" spans="1:9" ht="15" customHeight="1">
      <c r="A41" s="19"/>
      <c r="B41" s="23">
        <v>55</v>
      </c>
      <c r="C41" s="41" t="s">
        <v>37</v>
      </c>
      <c r="D41" s="22">
        <v>492275</v>
      </c>
      <c r="E41" s="22">
        <v>502931</v>
      </c>
      <c r="F41" s="22">
        <v>502931</v>
      </c>
      <c r="G41" s="22">
        <v>553228</v>
      </c>
    </row>
    <row r="42" spans="1:9" ht="15" customHeight="1">
      <c r="A42" s="19"/>
      <c r="B42" s="23">
        <v>56</v>
      </c>
      <c r="C42" s="41" t="s">
        <v>38</v>
      </c>
      <c r="D42" s="31">
        <v>21</v>
      </c>
      <c r="E42" s="31">
        <v>300</v>
      </c>
      <c r="F42" s="31">
        <v>20</v>
      </c>
      <c r="G42" s="42">
        <v>20</v>
      </c>
    </row>
    <row r="43" spans="1:9" ht="15" customHeight="1">
      <c r="A43" s="19"/>
      <c r="B43" s="23">
        <v>58</v>
      </c>
      <c r="C43" s="41" t="s">
        <v>39</v>
      </c>
      <c r="D43" s="22">
        <v>20834</v>
      </c>
      <c r="E43" s="22">
        <v>18120</v>
      </c>
      <c r="F43" s="22">
        <v>19155</v>
      </c>
      <c r="G43" s="22">
        <v>18956</v>
      </c>
    </row>
    <row r="44" spans="1:9" ht="15" customHeight="1">
      <c r="A44" s="19"/>
      <c r="B44" s="23">
        <v>59</v>
      </c>
      <c r="C44" s="41" t="s">
        <v>40</v>
      </c>
      <c r="D44" s="22">
        <v>47035</v>
      </c>
      <c r="E44" s="22">
        <v>44567</v>
      </c>
      <c r="F44" s="22">
        <v>44747</v>
      </c>
      <c r="G44" s="22">
        <v>56796</v>
      </c>
      <c r="I44" s="43"/>
    </row>
    <row r="45" spans="1:9" ht="15" customHeight="1">
      <c r="A45" s="19"/>
      <c r="B45" s="23">
        <v>70</v>
      </c>
      <c r="C45" s="41" t="s">
        <v>41</v>
      </c>
      <c r="D45" s="22">
        <v>96410</v>
      </c>
      <c r="E45" s="22">
        <v>42932</v>
      </c>
      <c r="F45" s="22">
        <v>35932</v>
      </c>
      <c r="G45" s="22">
        <v>102481</v>
      </c>
    </row>
    <row r="46" spans="1:9" ht="25.5">
      <c r="A46" s="19"/>
      <c r="B46" s="23">
        <v>71</v>
      </c>
      <c r="C46" s="24" t="s">
        <v>42</v>
      </c>
      <c r="D46" s="22">
        <v>47170</v>
      </c>
      <c r="E46" s="22">
        <v>49501</v>
      </c>
      <c r="F46" s="22">
        <v>49501</v>
      </c>
      <c r="G46" s="22">
        <v>50001</v>
      </c>
    </row>
    <row r="47" spans="1:9" ht="15" customHeight="1">
      <c r="A47" s="19"/>
      <c r="B47" s="23">
        <v>75</v>
      </c>
      <c r="C47" s="41" t="s">
        <v>43</v>
      </c>
      <c r="D47" s="22">
        <v>5463880</v>
      </c>
      <c r="E47" s="22">
        <v>7760350</v>
      </c>
      <c r="F47" s="22">
        <v>7760350</v>
      </c>
      <c r="G47" s="22">
        <v>7872350</v>
      </c>
    </row>
    <row r="48" spans="1:9" ht="15" customHeight="1">
      <c r="A48" s="44" t="s">
        <v>14</v>
      </c>
      <c r="B48" s="45" t="s">
        <v>34</v>
      </c>
      <c r="C48" s="46" t="s">
        <v>35</v>
      </c>
      <c r="D48" s="28">
        <v>6168914</v>
      </c>
      <c r="E48" s="28">
        <v>8419501</v>
      </c>
      <c r="F48" s="28">
        <v>8413436</v>
      </c>
      <c r="G48" s="28">
        <v>8653932</v>
      </c>
    </row>
    <row r="49" spans="1:9" ht="15" customHeight="1">
      <c r="A49" s="19"/>
      <c r="B49" s="29"/>
      <c r="C49" s="24"/>
      <c r="D49" s="30"/>
      <c r="E49" s="30"/>
      <c r="F49" s="30"/>
      <c r="G49" s="30"/>
    </row>
    <row r="50" spans="1:9" ht="15" customHeight="1">
      <c r="A50" s="19"/>
      <c r="B50" s="26" t="s">
        <v>44</v>
      </c>
      <c r="C50" s="27" t="s">
        <v>45</v>
      </c>
      <c r="D50" s="22"/>
      <c r="E50" s="22"/>
      <c r="F50" s="22"/>
      <c r="G50" s="22"/>
      <c r="I50" s="43"/>
    </row>
    <row r="51" spans="1:9" ht="15" customHeight="1">
      <c r="A51" s="19"/>
      <c r="B51" s="47">
        <v>202</v>
      </c>
      <c r="C51" s="24" t="s">
        <v>46</v>
      </c>
      <c r="D51" s="22">
        <v>13720</v>
      </c>
      <c r="E51" s="22">
        <v>16940</v>
      </c>
      <c r="F51" s="22">
        <v>16940</v>
      </c>
      <c r="G51" s="22">
        <v>13410</v>
      </c>
    </row>
    <row r="52" spans="1:9" ht="15" customHeight="1">
      <c r="A52" s="19"/>
      <c r="B52" s="47">
        <v>210</v>
      </c>
      <c r="C52" s="24" t="s">
        <v>47</v>
      </c>
      <c r="D52" s="22">
        <v>14989</v>
      </c>
      <c r="E52" s="22">
        <v>12700</v>
      </c>
      <c r="F52" s="22">
        <v>21000</v>
      </c>
      <c r="G52" s="22">
        <v>25000</v>
      </c>
    </row>
    <row r="53" spans="1:9" ht="15" customHeight="1">
      <c r="A53" s="19"/>
      <c r="B53" s="47">
        <v>215</v>
      </c>
      <c r="C53" s="24" t="s">
        <v>48</v>
      </c>
      <c r="D53" s="22">
        <v>27362</v>
      </c>
      <c r="E53" s="22">
        <v>38660</v>
      </c>
      <c r="F53" s="22">
        <v>39760</v>
      </c>
      <c r="G53" s="22">
        <v>39060</v>
      </c>
    </row>
    <row r="54" spans="1:9" ht="15" customHeight="1">
      <c r="A54" s="19"/>
      <c r="B54" s="47">
        <v>216</v>
      </c>
      <c r="C54" s="24" t="s">
        <v>49</v>
      </c>
      <c r="D54" s="22">
        <v>5073</v>
      </c>
      <c r="E54" s="22">
        <v>5500</v>
      </c>
      <c r="F54" s="22">
        <v>5500</v>
      </c>
      <c r="G54" s="22">
        <v>5500</v>
      </c>
    </row>
    <row r="55" spans="1:9" ht="15" customHeight="1">
      <c r="A55" s="19"/>
      <c r="B55" s="48">
        <v>217</v>
      </c>
      <c r="C55" s="21" t="s">
        <v>50</v>
      </c>
      <c r="D55" s="22">
        <v>9701</v>
      </c>
      <c r="E55" s="22">
        <v>4885</v>
      </c>
      <c r="F55" s="22">
        <v>4885</v>
      </c>
      <c r="G55" s="22">
        <v>3450</v>
      </c>
    </row>
    <row r="56" spans="1:9" ht="15" customHeight="1">
      <c r="A56" s="19"/>
      <c r="B56" s="47">
        <v>220</v>
      </c>
      <c r="C56" s="24" t="s">
        <v>51</v>
      </c>
      <c r="D56" s="22">
        <v>3401</v>
      </c>
      <c r="E56" s="22">
        <v>1502</v>
      </c>
      <c r="F56" s="22">
        <v>1502</v>
      </c>
      <c r="G56" s="22">
        <v>1502</v>
      </c>
    </row>
    <row r="57" spans="1:9" ht="15" customHeight="1">
      <c r="A57" s="19"/>
      <c r="B57" s="47">
        <v>230</v>
      </c>
      <c r="C57" s="24" t="s">
        <v>52</v>
      </c>
      <c r="D57" s="22">
        <v>3774</v>
      </c>
      <c r="E57" s="22">
        <v>1440</v>
      </c>
      <c r="F57" s="22">
        <v>1000</v>
      </c>
      <c r="G57" s="22">
        <v>1000</v>
      </c>
    </row>
    <row r="58" spans="1:9" ht="15" customHeight="1">
      <c r="A58" s="44"/>
      <c r="B58" s="49">
        <v>235</v>
      </c>
      <c r="C58" s="50" t="s">
        <v>53</v>
      </c>
      <c r="D58" s="30">
        <v>45</v>
      </c>
      <c r="E58" s="30">
        <v>125</v>
      </c>
      <c r="F58" s="30">
        <v>125</v>
      </c>
      <c r="G58" s="30">
        <v>125</v>
      </c>
    </row>
    <row r="59" spans="1:9" ht="15" customHeight="1">
      <c r="A59" s="44"/>
      <c r="B59" s="49">
        <v>250</v>
      </c>
      <c r="C59" s="50" t="s">
        <v>54</v>
      </c>
      <c r="D59" s="30">
        <v>440</v>
      </c>
      <c r="E59" s="30">
        <v>600</v>
      </c>
      <c r="F59" s="30">
        <v>600</v>
      </c>
      <c r="G59" s="30">
        <v>600</v>
      </c>
    </row>
    <row r="60" spans="1:9" ht="15" customHeight="1">
      <c r="A60" s="35" t="s">
        <v>14</v>
      </c>
      <c r="B60" s="36" t="s">
        <v>44</v>
      </c>
      <c r="C60" s="37" t="s">
        <v>45</v>
      </c>
      <c r="D60" s="28">
        <v>78505</v>
      </c>
      <c r="E60" s="28">
        <v>82352</v>
      </c>
      <c r="F60" s="28">
        <v>91312</v>
      </c>
      <c r="G60" s="28">
        <v>89647</v>
      </c>
    </row>
    <row r="61" spans="1:9">
      <c r="A61" s="44"/>
      <c r="B61" s="51"/>
      <c r="C61" s="52"/>
      <c r="D61" s="30"/>
      <c r="E61" s="30"/>
      <c r="F61" s="30"/>
      <c r="G61" s="30"/>
    </row>
    <row r="62" spans="1:9" ht="14.45" customHeight="1">
      <c r="A62" s="44"/>
      <c r="B62" s="45" t="s">
        <v>55</v>
      </c>
      <c r="C62" s="52" t="s">
        <v>56</v>
      </c>
      <c r="D62" s="30"/>
      <c r="E62" s="30"/>
      <c r="F62" s="30"/>
      <c r="G62" s="30"/>
    </row>
    <row r="63" spans="1:9" ht="14.45" customHeight="1">
      <c r="A63" s="44"/>
      <c r="B63" s="49">
        <v>401</v>
      </c>
      <c r="C63" s="50" t="s">
        <v>57</v>
      </c>
      <c r="D63" s="30">
        <v>7127</v>
      </c>
      <c r="E63" s="30">
        <v>5300</v>
      </c>
      <c r="F63" s="30">
        <v>8250</v>
      </c>
      <c r="G63" s="30">
        <v>9100</v>
      </c>
    </row>
    <row r="64" spans="1:9" ht="14.45" customHeight="1">
      <c r="A64" s="44"/>
      <c r="B64" s="49">
        <v>403</v>
      </c>
      <c r="C64" s="50" t="s">
        <v>58</v>
      </c>
      <c r="D64" s="30">
        <v>7234</v>
      </c>
      <c r="E64" s="30">
        <v>5197</v>
      </c>
      <c r="F64" s="30">
        <v>8000</v>
      </c>
      <c r="G64" s="30">
        <v>9000</v>
      </c>
    </row>
    <row r="65" spans="1:7" ht="14.45" customHeight="1">
      <c r="A65" s="44"/>
      <c r="B65" s="53">
        <v>404</v>
      </c>
      <c r="C65" s="54" t="s">
        <v>59</v>
      </c>
      <c r="D65" s="55">
        <v>0</v>
      </c>
      <c r="E65" s="55">
        <v>0</v>
      </c>
      <c r="F65" s="30">
        <v>1</v>
      </c>
      <c r="G65" s="30">
        <v>1</v>
      </c>
    </row>
    <row r="66" spans="1:7" ht="14.45" customHeight="1">
      <c r="A66" s="19"/>
      <c r="B66" s="47">
        <v>405</v>
      </c>
      <c r="C66" s="24" t="s">
        <v>60</v>
      </c>
      <c r="D66" s="22">
        <v>262</v>
      </c>
      <c r="E66" s="22">
        <v>250</v>
      </c>
      <c r="F66" s="22">
        <v>800</v>
      </c>
      <c r="G66" s="22">
        <v>800</v>
      </c>
    </row>
    <row r="67" spans="1:7" ht="14.45" customHeight="1">
      <c r="A67" s="44"/>
      <c r="B67" s="49">
        <v>406</v>
      </c>
      <c r="C67" s="50" t="s">
        <v>61</v>
      </c>
      <c r="D67" s="30">
        <v>122801</v>
      </c>
      <c r="E67" s="30">
        <v>153500</v>
      </c>
      <c r="F67" s="30">
        <v>145000</v>
      </c>
      <c r="G67" s="30">
        <v>153500</v>
      </c>
    </row>
    <row r="68" spans="1:7" ht="14.45" customHeight="1">
      <c r="A68" s="44"/>
      <c r="B68" s="49">
        <v>407</v>
      </c>
      <c r="C68" s="50" t="s">
        <v>62</v>
      </c>
      <c r="D68" s="30">
        <v>39800</v>
      </c>
      <c r="E68" s="30">
        <v>35000</v>
      </c>
      <c r="F68" s="30">
        <v>42000</v>
      </c>
      <c r="G68" s="30">
        <v>50000</v>
      </c>
    </row>
    <row r="69" spans="1:7" ht="14.45" customHeight="1">
      <c r="A69" s="44"/>
      <c r="B69" s="49">
        <v>408</v>
      </c>
      <c r="C69" s="50" t="s">
        <v>63</v>
      </c>
      <c r="D69" s="30">
        <v>837</v>
      </c>
      <c r="E69" s="30">
        <v>700</v>
      </c>
      <c r="F69" s="30">
        <v>700</v>
      </c>
      <c r="G69" s="30">
        <v>700</v>
      </c>
    </row>
    <row r="70" spans="1:7" ht="14.45" customHeight="1">
      <c r="A70" s="19"/>
      <c r="B70" s="47">
        <v>425</v>
      </c>
      <c r="C70" s="24" t="s">
        <v>64</v>
      </c>
      <c r="D70" s="22">
        <v>6</v>
      </c>
      <c r="E70" s="22">
        <v>16</v>
      </c>
      <c r="F70" s="22">
        <v>16</v>
      </c>
      <c r="G70" s="22">
        <v>16</v>
      </c>
    </row>
    <row r="71" spans="1:7" ht="14.45" customHeight="1">
      <c r="A71" s="19"/>
      <c r="B71" s="47">
        <v>515</v>
      </c>
      <c r="C71" s="24" t="s">
        <v>65</v>
      </c>
      <c r="D71" s="22">
        <v>14618</v>
      </c>
      <c r="E71" s="22">
        <v>15000</v>
      </c>
      <c r="F71" s="22">
        <v>15000</v>
      </c>
      <c r="G71" s="22">
        <v>15000</v>
      </c>
    </row>
    <row r="72" spans="1:7" ht="14.45" customHeight="1">
      <c r="A72" s="19"/>
      <c r="B72" s="47">
        <v>702</v>
      </c>
      <c r="C72" s="24" t="s">
        <v>66</v>
      </c>
      <c r="D72" s="22">
        <v>2027</v>
      </c>
      <c r="E72" s="22">
        <v>3000</v>
      </c>
      <c r="F72" s="22">
        <v>3000</v>
      </c>
      <c r="G72" s="22">
        <v>3000</v>
      </c>
    </row>
    <row r="73" spans="1:7" ht="14.45" customHeight="1">
      <c r="A73" s="19"/>
      <c r="B73" s="47">
        <v>801</v>
      </c>
      <c r="C73" s="24" t="s">
        <v>67</v>
      </c>
      <c r="D73" s="22">
        <v>828957</v>
      </c>
      <c r="E73" s="22">
        <v>1101000</v>
      </c>
      <c r="F73" s="22">
        <v>1101000</v>
      </c>
      <c r="G73" s="22">
        <v>1211000</v>
      </c>
    </row>
    <row r="74" spans="1:7" ht="14.45" customHeight="1">
      <c r="A74" s="19"/>
      <c r="B74" s="47">
        <v>851</v>
      </c>
      <c r="C74" s="24" t="s">
        <v>68</v>
      </c>
      <c r="D74" s="22">
        <v>596</v>
      </c>
      <c r="E74" s="22">
        <v>2500</v>
      </c>
      <c r="F74" s="22">
        <v>2500</v>
      </c>
      <c r="G74" s="22">
        <v>2500</v>
      </c>
    </row>
    <row r="75" spans="1:7" ht="14.45" customHeight="1">
      <c r="A75" s="19"/>
      <c r="B75" s="47">
        <v>852</v>
      </c>
      <c r="C75" s="24" t="s">
        <v>69</v>
      </c>
      <c r="D75" s="22">
        <v>8478</v>
      </c>
      <c r="E75" s="22">
        <v>4001</v>
      </c>
      <c r="F75" s="22">
        <v>4300</v>
      </c>
      <c r="G75" s="22">
        <v>5800</v>
      </c>
    </row>
    <row r="76" spans="1:7">
      <c r="A76" s="19"/>
      <c r="B76" s="47">
        <v>853</v>
      </c>
      <c r="C76" s="24" t="s">
        <v>70</v>
      </c>
      <c r="D76" s="22">
        <v>1788</v>
      </c>
      <c r="E76" s="22">
        <v>1700</v>
      </c>
      <c r="F76" s="22">
        <v>800</v>
      </c>
      <c r="G76" s="22">
        <v>800</v>
      </c>
    </row>
    <row r="77" spans="1:7" ht="14.45" customHeight="1">
      <c r="A77" s="19"/>
      <c r="B77" s="26">
        <v>1054</v>
      </c>
      <c r="C77" s="24" t="s">
        <v>71</v>
      </c>
      <c r="D77" s="22" t="s">
        <v>72</v>
      </c>
      <c r="E77" s="22" t="s">
        <v>72</v>
      </c>
      <c r="F77" s="22" t="s">
        <v>72</v>
      </c>
      <c r="G77" s="22" t="s">
        <v>72</v>
      </c>
    </row>
    <row r="78" spans="1:7" ht="14.45" customHeight="1">
      <c r="A78" s="19"/>
      <c r="B78" s="26">
        <v>1055</v>
      </c>
      <c r="C78" s="24" t="s">
        <v>73</v>
      </c>
      <c r="D78" s="22">
        <v>290105</v>
      </c>
      <c r="E78" s="22">
        <v>360400</v>
      </c>
      <c r="F78" s="22">
        <v>360400</v>
      </c>
      <c r="G78" s="22">
        <v>430000</v>
      </c>
    </row>
    <row r="79" spans="1:7" ht="14.45" customHeight="1">
      <c r="A79" s="19"/>
      <c r="B79" s="26">
        <v>1452</v>
      </c>
      <c r="C79" s="24" t="s">
        <v>74</v>
      </c>
      <c r="D79" s="22">
        <v>21338</v>
      </c>
      <c r="E79" s="22">
        <v>56000</v>
      </c>
      <c r="F79" s="22">
        <v>23897</v>
      </c>
      <c r="G79" s="22">
        <v>28000</v>
      </c>
    </row>
    <row r="80" spans="1:7" ht="14.45" customHeight="1">
      <c r="A80" s="19"/>
      <c r="B80" s="26">
        <v>1475</v>
      </c>
      <c r="C80" s="24" t="s">
        <v>75</v>
      </c>
      <c r="D80" s="22">
        <v>918</v>
      </c>
      <c r="E80" s="22">
        <v>1350</v>
      </c>
      <c r="F80" s="22">
        <v>1350</v>
      </c>
      <c r="G80" s="22">
        <v>900</v>
      </c>
    </row>
    <row r="81" spans="1:7" ht="15" customHeight="1">
      <c r="A81" s="19" t="s">
        <v>14</v>
      </c>
      <c r="B81" s="26" t="s">
        <v>55</v>
      </c>
      <c r="C81" s="27" t="s">
        <v>56</v>
      </c>
      <c r="D81" s="28">
        <v>1346892</v>
      </c>
      <c r="E81" s="28">
        <v>1744914</v>
      </c>
      <c r="F81" s="28">
        <v>1717014</v>
      </c>
      <c r="G81" s="28">
        <v>1920117</v>
      </c>
    </row>
    <row r="82" spans="1:7" ht="15" customHeight="1">
      <c r="A82" s="19" t="s">
        <v>14</v>
      </c>
      <c r="B82" s="32" t="s">
        <v>20</v>
      </c>
      <c r="C82" s="40" t="s">
        <v>33</v>
      </c>
      <c r="D82" s="22">
        <v>7594311</v>
      </c>
      <c r="E82" s="22">
        <v>10246767</v>
      </c>
      <c r="F82" s="22">
        <v>10221762</v>
      </c>
      <c r="G82" s="22">
        <v>10663696</v>
      </c>
    </row>
    <row r="83" spans="1:7" ht="15" customHeight="1">
      <c r="A83" s="19" t="s">
        <v>14</v>
      </c>
      <c r="B83" s="26" t="s">
        <v>27</v>
      </c>
      <c r="C83" s="27" t="s">
        <v>28</v>
      </c>
      <c r="D83" s="28">
        <v>8069633</v>
      </c>
      <c r="E83" s="28">
        <v>10545267</v>
      </c>
      <c r="F83" s="28">
        <v>10650262</v>
      </c>
      <c r="G83" s="28">
        <v>10989196</v>
      </c>
    </row>
    <row r="84" spans="1:7" ht="15" customHeight="1">
      <c r="A84" s="44" t="s">
        <v>14</v>
      </c>
      <c r="B84" s="56" t="s">
        <v>76</v>
      </c>
      <c r="C84" s="52" t="s">
        <v>77</v>
      </c>
      <c r="D84" s="28">
        <v>19409231</v>
      </c>
      <c r="E84" s="28">
        <v>23117529</v>
      </c>
      <c r="F84" s="28">
        <v>23456355</v>
      </c>
      <c r="G84" s="28">
        <v>25524561</v>
      </c>
    </row>
    <row r="85" spans="1:7" ht="14.45" customHeight="1">
      <c r="A85" s="44"/>
      <c r="B85" s="56"/>
      <c r="C85" s="52"/>
      <c r="D85" s="30"/>
      <c r="E85" s="30"/>
      <c r="F85" s="30"/>
      <c r="G85" s="30"/>
    </row>
    <row r="86" spans="1:7">
      <c r="A86" s="19"/>
      <c r="B86" s="26" t="s">
        <v>78</v>
      </c>
      <c r="C86" s="27" t="s">
        <v>79</v>
      </c>
      <c r="D86" s="22"/>
      <c r="E86" s="22"/>
      <c r="F86" s="22"/>
      <c r="G86" s="22"/>
    </row>
    <row r="87" spans="1:7" ht="14.45" customHeight="1">
      <c r="A87" s="19"/>
      <c r="B87" s="26">
        <v>1601</v>
      </c>
      <c r="C87" s="24" t="s">
        <v>80</v>
      </c>
      <c r="D87" s="22">
        <v>18523971</v>
      </c>
      <c r="E87" s="22">
        <v>26841952</v>
      </c>
      <c r="F87" s="22">
        <v>27784636</v>
      </c>
      <c r="G87" s="22">
        <v>35608523</v>
      </c>
    </row>
    <row r="88" spans="1:7">
      <c r="A88" s="44" t="s">
        <v>14</v>
      </c>
      <c r="B88" s="45" t="s">
        <v>78</v>
      </c>
      <c r="C88" s="52" t="s">
        <v>79</v>
      </c>
      <c r="D88" s="28">
        <v>18523971</v>
      </c>
      <c r="E88" s="28">
        <v>26841952</v>
      </c>
      <c r="F88" s="28">
        <v>27784636</v>
      </c>
      <c r="G88" s="28">
        <v>35608523</v>
      </c>
    </row>
    <row r="89" spans="1:7" ht="15" customHeight="1" thickBot="1">
      <c r="A89" s="57" t="s">
        <v>14</v>
      </c>
      <c r="B89" s="58"/>
      <c r="C89" s="59" t="s">
        <v>81</v>
      </c>
      <c r="D89" s="60">
        <v>37933202</v>
      </c>
      <c r="E89" s="60">
        <v>49959481</v>
      </c>
      <c r="F89" s="60">
        <v>51240991</v>
      </c>
      <c r="G89" s="60">
        <v>61133084</v>
      </c>
    </row>
    <row r="90" spans="1:7" ht="15.75" thickTop="1">
      <c r="A90" s="19"/>
      <c r="B90" s="29"/>
      <c r="C90" s="19"/>
      <c r="D90" s="61"/>
      <c r="E90" s="61"/>
      <c r="F90" s="61"/>
      <c r="G90" s="61"/>
    </row>
    <row r="91" spans="1:7">
      <c r="A91" s="19"/>
      <c r="B91" s="29"/>
      <c r="C91" s="19"/>
      <c r="D91" s="61"/>
      <c r="E91" s="61"/>
      <c r="F91" s="61"/>
      <c r="G91" s="61"/>
    </row>
    <row r="92" spans="1:7">
      <c r="A92" s="19"/>
      <c r="B92" s="29"/>
      <c r="C92" s="19"/>
      <c r="D92" s="61"/>
      <c r="E92" s="61"/>
      <c r="F92" s="61"/>
      <c r="G92" s="61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orientation="landscape" useFirstPageNumber="1" r:id="rId1"/>
  <headerFooter scaleWithDoc="0">
    <oddFooter>&amp;C&amp;"Times New Roman,Bold"&amp;11&amp;P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53" transitionEvaluation="1" codeName="Sheet64">
    <pageSetUpPr autoPageBreaks="0"/>
  </sheetPr>
  <dimension ref="A2:M170"/>
  <sheetViews>
    <sheetView view="pageBreakPreview" topLeftCell="A153" zoomScaleNormal="100" zoomScaleSheetLayoutView="100" workbookViewId="0">
      <selection activeCell="E179" sqref="E179"/>
    </sheetView>
  </sheetViews>
  <sheetFormatPr defaultColWidth="9.625" defaultRowHeight="15"/>
  <cols>
    <col min="1" max="1" width="5.125" style="113" customWidth="1"/>
    <col min="2" max="2" width="5.125" style="127" customWidth="1"/>
    <col min="3" max="3" width="35.625" style="113" customWidth="1"/>
    <col min="4" max="4" width="8.625" style="141" customWidth="1"/>
    <col min="5" max="5" width="8.625" style="117" customWidth="1"/>
    <col min="6" max="12" width="8.625" style="119" customWidth="1"/>
    <col min="13" max="13" width="9.625" style="92" hidden="1" customWidth="1"/>
    <col min="14" max="16384" width="9.625" style="91"/>
  </cols>
  <sheetData>
    <row r="2" spans="1:13">
      <c r="A2" s="150" t="s">
        <v>98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3" ht="15.75" thickBot="1">
      <c r="A3" s="93"/>
      <c r="B3" s="94"/>
      <c r="C3" s="93"/>
      <c r="D3" s="95"/>
      <c r="E3" s="96"/>
      <c r="F3" s="97"/>
      <c r="G3" s="97"/>
      <c r="H3" s="97"/>
      <c r="I3" s="97"/>
      <c r="J3" s="98"/>
      <c r="K3" s="97"/>
      <c r="L3" s="99" t="s">
        <v>1</v>
      </c>
    </row>
    <row r="4" spans="1:13" ht="15.75" thickTop="1">
      <c r="A4" s="100"/>
      <c r="B4" s="101"/>
      <c r="C4" s="91"/>
      <c r="D4" s="151" t="s">
        <v>99</v>
      </c>
      <c r="E4" s="151"/>
      <c r="F4" s="151" t="s">
        <v>100</v>
      </c>
      <c r="G4" s="151"/>
      <c r="H4" s="149" t="s">
        <v>101</v>
      </c>
      <c r="I4" s="149"/>
      <c r="J4" s="151" t="s">
        <v>100</v>
      </c>
      <c r="K4" s="151"/>
      <c r="L4" s="151"/>
    </row>
    <row r="5" spans="1:13">
      <c r="A5" s="100"/>
      <c r="B5" s="101"/>
      <c r="C5" s="102" t="s">
        <v>102</v>
      </c>
      <c r="D5" s="149" t="s">
        <v>103</v>
      </c>
      <c r="E5" s="149"/>
      <c r="F5" s="149" t="s">
        <v>104</v>
      </c>
      <c r="G5" s="149"/>
      <c r="H5" s="149" t="s">
        <v>104</v>
      </c>
      <c r="I5" s="149"/>
      <c r="J5" s="149" t="s">
        <v>105</v>
      </c>
      <c r="K5" s="149"/>
      <c r="L5" s="149"/>
    </row>
    <row r="6" spans="1:13" ht="15.75" thickBot="1">
      <c r="A6" s="103"/>
      <c r="B6" s="104"/>
      <c r="C6" s="103"/>
      <c r="D6" s="105" t="s">
        <v>106</v>
      </c>
      <c r="E6" s="106" t="s">
        <v>107</v>
      </c>
      <c r="F6" s="107" t="s">
        <v>106</v>
      </c>
      <c r="G6" s="107" t="s">
        <v>107</v>
      </c>
      <c r="H6" s="107" t="s">
        <v>106</v>
      </c>
      <c r="I6" s="107" t="s">
        <v>107</v>
      </c>
      <c r="J6" s="107" t="s">
        <v>106</v>
      </c>
      <c r="K6" s="107" t="s">
        <v>107</v>
      </c>
      <c r="L6" s="107" t="s">
        <v>14</v>
      </c>
    </row>
    <row r="7" spans="1:13" ht="9" customHeight="1" thickTop="1">
      <c r="A7" s="108"/>
      <c r="B7" s="109"/>
      <c r="C7" s="108"/>
      <c r="D7" s="110"/>
      <c r="E7" s="111"/>
      <c r="F7" s="112"/>
      <c r="G7" s="112"/>
      <c r="H7" s="112"/>
      <c r="I7" s="112"/>
      <c r="J7" s="112"/>
      <c r="K7" s="112"/>
      <c r="L7" s="112"/>
    </row>
    <row r="8" spans="1:13">
      <c r="B8" s="114" t="s">
        <v>7</v>
      </c>
      <c r="C8" s="115" t="s">
        <v>108</v>
      </c>
      <c r="D8" s="116"/>
      <c r="F8" s="118"/>
      <c r="H8" s="118"/>
      <c r="J8" s="118"/>
      <c r="M8" s="92">
        <v>1</v>
      </c>
    </row>
    <row r="9" spans="1:13">
      <c r="B9" s="114" t="s">
        <v>9</v>
      </c>
      <c r="C9" s="120" t="s">
        <v>109</v>
      </c>
      <c r="D9" s="121"/>
      <c r="E9" s="122"/>
      <c r="F9" s="123"/>
      <c r="G9" s="124"/>
      <c r="H9" s="123"/>
      <c r="I9" s="124"/>
      <c r="J9" s="123"/>
      <c r="K9" s="124"/>
      <c r="L9" s="124"/>
      <c r="M9" s="92">
        <v>1</v>
      </c>
    </row>
    <row r="10" spans="1:13">
      <c r="B10" s="114">
        <v>2011</v>
      </c>
      <c r="C10" s="125" t="s">
        <v>110</v>
      </c>
      <c r="D10" s="55">
        <v>0</v>
      </c>
      <c r="E10" s="84">
        <v>115143</v>
      </c>
      <c r="F10" s="55">
        <v>0</v>
      </c>
      <c r="G10" s="86">
        <v>129686</v>
      </c>
      <c r="H10" s="55">
        <v>0</v>
      </c>
      <c r="I10" s="86">
        <v>129686</v>
      </c>
      <c r="J10" s="55">
        <v>0</v>
      </c>
      <c r="K10" s="86">
        <v>158636</v>
      </c>
      <c r="L10" s="86">
        <v>158636</v>
      </c>
      <c r="M10" s="92">
        <v>1</v>
      </c>
    </row>
    <row r="11" spans="1:13" ht="27.95" customHeight="1">
      <c r="B11" s="114">
        <v>2012</v>
      </c>
      <c r="C11" s="125" t="s">
        <v>111</v>
      </c>
      <c r="D11" s="68">
        <v>0</v>
      </c>
      <c r="E11" s="31">
        <v>49296</v>
      </c>
      <c r="F11" s="68">
        <v>0</v>
      </c>
      <c r="G11" s="87">
        <v>52873</v>
      </c>
      <c r="H11" s="68">
        <v>0</v>
      </c>
      <c r="I11" s="87">
        <v>52873</v>
      </c>
      <c r="J11" s="68">
        <v>0</v>
      </c>
      <c r="K11" s="87">
        <v>57890</v>
      </c>
      <c r="L11" s="87">
        <v>57890</v>
      </c>
      <c r="M11" s="92">
        <v>1</v>
      </c>
    </row>
    <row r="12" spans="1:13">
      <c r="B12" s="114">
        <v>2013</v>
      </c>
      <c r="C12" s="125" t="s">
        <v>112</v>
      </c>
      <c r="D12" s="68">
        <v>0</v>
      </c>
      <c r="E12" s="31">
        <v>82199</v>
      </c>
      <c r="F12" s="68">
        <v>0</v>
      </c>
      <c r="G12" s="87">
        <v>110058</v>
      </c>
      <c r="H12" s="68">
        <v>0</v>
      </c>
      <c r="I12" s="87">
        <v>110058</v>
      </c>
      <c r="J12" s="68">
        <v>0</v>
      </c>
      <c r="K12" s="87">
        <v>141613</v>
      </c>
      <c r="L12" s="87">
        <v>141613</v>
      </c>
      <c r="M12" s="92">
        <v>1</v>
      </c>
    </row>
    <row r="13" spans="1:13">
      <c r="B13" s="114">
        <v>2014</v>
      </c>
      <c r="C13" s="125" t="s">
        <v>87</v>
      </c>
      <c r="D13" s="68">
        <v>0</v>
      </c>
      <c r="E13" s="31">
        <v>189327</v>
      </c>
      <c r="F13" s="68">
        <v>0</v>
      </c>
      <c r="G13" s="87">
        <v>270841</v>
      </c>
      <c r="H13" s="68">
        <v>0</v>
      </c>
      <c r="I13" s="87">
        <v>270841</v>
      </c>
      <c r="J13" s="31">
        <v>16900</v>
      </c>
      <c r="K13" s="87">
        <v>428888</v>
      </c>
      <c r="L13" s="87">
        <v>445788</v>
      </c>
      <c r="M13" s="92">
        <v>1</v>
      </c>
    </row>
    <row r="14" spans="1:13">
      <c r="B14" s="114">
        <v>2015</v>
      </c>
      <c r="C14" s="125" t="s">
        <v>113</v>
      </c>
      <c r="D14" s="68">
        <v>0</v>
      </c>
      <c r="E14" s="31">
        <v>52302</v>
      </c>
      <c r="F14" s="68">
        <v>0</v>
      </c>
      <c r="G14" s="31">
        <v>71691</v>
      </c>
      <c r="H14" s="68">
        <v>0</v>
      </c>
      <c r="I14" s="31">
        <v>71691</v>
      </c>
      <c r="J14" s="68">
        <v>0</v>
      </c>
      <c r="K14" s="31">
        <v>187465</v>
      </c>
      <c r="L14" s="31">
        <v>187465</v>
      </c>
      <c r="M14" s="92">
        <v>1</v>
      </c>
    </row>
    <row r="15" spans="1:13">
      <c r="A15" s="113" t="s">
        <v>14</v>
      </c>
      <c r="B15" s="114" t="s">
        <v>9</v>
      </c>
      <c r="C15" s="120" t="s">
        <v>109</v>
      </c>
      <c r="D15" s="83" t="s">
        <v>72</v>
      </c>
      <c r="E15" s="83">
        <f>SUM(E10:E14)</f>
        <v>488267</v>
      </c>
      <c r="F15" s="88" t="s">
        <v>72</v>
      </c>
      <c r="G15" s="126">
        <f>SUM(G10:G14)</f>
        <v>635149</v>
      </c>
      <c r="H15" s="88" t="s">
        <v>72</v>
      </c>
      <c r="I15" s="83">
        <f>SUM(I10:I14)</f>
        <v>635149</v>
      </c>
      <c r="J15" s="83">
        <f>SUM(J10:J14)</f>
        <v>16900</v>
      </c>
      <c r="K15" s="126">
        <f>SUM(K10:K14)</f>
        <v>974492</v>
      </c>
      <c r="L15" s="126">
        <f>SUM(J15:K15)</f>
        <v>991392</v>
      </c>
      <c r="M15" s="92">
        <v>1</v>
      </c>
    </row>
    <row r="16" spans="1:13" ht="9" customHeight="1">
      <c r="C16" s="120"/>
      <c r="D16" s="84"/>
      <c r="E16" s="84"/>
      <c r="F16" s="55"/>
      <c r="G16" s="86"/>
      <c r="H16" s="55"/>
      <c r="I16" s="86"/>
      <c r="J16" s="55"/>
      <c r="K16" s="86"/>
      <c r="L16" s="86"/>
      <c r="M16" s="92">
        <v>1</v>
      </c>
    </row>
    <row r="17" spans="1:13">
      <c r="B17" s="114" t="s">
        <v>15</v>
      </c>
      <c r="C17" s="120" t="s">
        <v>114</v>
      </c>
      <c r="D17" s="128"/>
      <c r="E17" s="128"/>
      <c r="F17" s="122"/>
      <c r="G17" s="124"/>
      <c r="H17" s="122"/>
      <c r="I17" s="124"/>
      <c r="J17" s="122"/>
      <c r="K17" s="124"/>
      <c r="L17" s="124"/>
      <c r="M17" s="92">
        <v>1</v>
      </c>
    </row>
    <row r="18" spans="1:13">
      <c r="B18" s="127" t="s">
        <v>115</v>
      </c>
      <c r="C18" s="125" t="s">
        <v>116</v>
      </c>
      <c r="D18" s="128"/>
      <c r="E18" s="128"/>
      <c r="F18" s="122"/>
      <c r="G18" s="124"/>
      <c r="H18" s="122"/>
      <c r="I18" s="124"/>
      <c r="J18" s="122"/>
      <c r="K18" s="124"/>
      <c r="L18" s="124"/>
      <c r="M18" s="92">
        <v>1</v>
      </c>
    </row>
    <row r="19" spans="1:13">
      <c r="B19" s="114">
        <v>2020</v>
      </c>
      <c r="C19" s="125" t="s">
        <v>116</v>
      </c>
      <c r="D19" s="55">
        <v>0</v>
      </c>
      <c r="E19" s="84">
        <v>14871</v>
      </c>
      <c r="F19" s="55">
        <v>0</v>
      </c>
      <c r="G19" s="86">
        <v>11295</v>
      </c>
      <c r="H19" s="55">
        <v>0</v>
      </c>
      <c r="I19" s="86">
        <v>11295</v>
      </c>
      <c r="J19" s="55">
        <v>0</v>
      </c>
      <c r="K19" s="86">
        <v>11392</v>
      </c>
      <c r="L19" s="86">
        <v>11392</v>
      </c>
      <c r="M19" s="92">
        <v>1</v>
      </c>
    </row>
    <row r="20" spans="1:13" ht="27.95" customHeight="1">
      <c r="B20" s="127" t="s">
        <v>44</v>
      </c>
      <c r="C20" s="125" t="s">
        <v>117</v>
      </c>
      <c r="D20" s="84"/>
      <c r="E20" s="84"/>
      <c r="F20" s="86"/>
      <c r="G20" s="86"/>
      <c r="H20" s="86"/>
      <c r="I20" s="86"/>
      <c r="J20" s="86"/>
      <c r="K20" s="86"/>
      <c r="L20" s="86"/>
      <c r="M20" s="92">
        <v>1</v>
      </c>
    </row>
    <row r="21" spans="1:13">
      <c r="B21" s="114">
        <v>2029</v>
      </c>
      <c r="C21" s="125" t="s">
        <v>17</v>
      </c>
      <c r="D21" s="31">
        <v>277</v>
      </c>
      <c r="E21" s="31">
        <v>125837</v>
      </c>
      <c r="F21" s="68">
        <v>0</v>
      </c>
      <c r="G21" s="87">
        <v>136041</v>
      </c>
      <c r="H21" s="87">
        <v>7900</v>
      </c>
      <c r="I21" s="87">
        <v>136041</v>
      </c>
      <c r="J21" s="31">
        <v>7900</v>
      </c>
      <c r="K21" s="87">
        <v>134555</v>
      </c>
      <c r="L21" s="87">
        <v>142455</v>
      </c>
      <c r="M21" s="92">
        <v>1</v>
      </c>
    </row>
    <row r="22" spans="1:13">
      <c r="B22" s="114">
        <v>2030</v>
      </c>
      <c r="C22" s="125" t="s">
        <v>118</v>
      </c>
      <c r="D22" s="129">
        <v>0</v>
      </c>
      <c r="E22" s="85">
        <v>1594</v>
      </c>
      <c r="F22" s="129">
        <v>0</v>
      </c>
      <c r="G22" s="130">
        <v>2000</v>
      </c>
      <c r="H22" s="129">
        <v>0</v>
      </c>
      <c r="I22" s="130">
        <v>2000</v>
      </c>
      <c r="J22" s="129">
        <v>0</v>
      </c>
      <c r="K22" s="130">
        <v>2000</v>
      </c>
      <c r="L22" s="130">
        <v>2000</v>
      </c>
      <c r="M22" s="92">
        <v>1</v>
      </c>
    </row>
    <row r="23" spans="1:13" ht="27.95" customHeight="1">
      <c r="A23" s="113" t="s">
        <v>14</v>
      </c>
      <c r="B23" s="127" t="s">
        <v>44</v>
      </c>
      <c r="C23" s="125" t="s">
        <v>119</v>
      </c>
      <c r="D23" s="85">
        <f>SUM(D21:D22)</f>
        <v>277</v>
      </c>
      <c r="E23" s="85">
        <f t="shared" ref="E23:L23" si="0">SUM(E21:E22)</f>
        <v>127431</v>
      </c>
      <c r="F23" s="129">
        <f t="shared" si="0"/>
        <v>0</v>
      </c>
      <c r="G23" s="130">
        <f t="shared" si="0"/>
        <v>138041</v>
      </c>
      <c r="H23" s="130">
        <f t="shared" si="0"/>
        <v>7900</v>
      </c>
      <c r="I23" s="130">
        <f t="shared" si="0"/>
        <v>138041</v>
      </c>
      <c r="J23" s="130">
        <f t="shared" si="0"/>
        <v>7900</v>
      </c>
      <c r="K23" s="130">
        <f t="shared" si="0"/>
        <v>136555</v>
      </c>
      <c r="L23" s="130">
        <f t="shared" si="0"/>
        <v>144455</v>
      </c>
      <c r="M23" s="92">
        <v>1</v>
      </c>
    </row>
    <row r="24" spans="1:13">
      <c r="B24" s="127" t="s">
        <v>55</v>
      </c>
      <c r="C24" s="125" t="s">
        <v>120</v>
      </c>
      <c r="D24" s="31"/>
      <c r="E24" s="31"/>
      <c r="F24" s="87"/>
      <c r="G24" s="87"/>
      <c r="H24" s="87"/>
      <c r="I24" s="87"/>
      <c r="J24" s="87"/>
      <c r="K24" s="87"/>
      <c r="L24" s="87"/>
      <c r="M24" s="92">
        <v>1</v>
      </c>
    </row>
    <row r="25" spans="1:13">
      <c r="B25" s="114">
        <v>2039</v>
      </c>
      <c r="C25" s="125" t="s">
        <v>23</v>
      </c>
      <c r="D25" s="68">
        <v>0</v>
      </c>
      <c r="E25" s="31">
        <v>44998</v>
      </c>
      <c r="F25" s="68">
        <v>0</v>
      </c>
      <c r="G25" s="87">
        <v>48330</v>
      </c>
      <c r="H25" s="68">
        <v>0</v>
      </c>
      <c r="I25" s="87">
        <v>48330</v>
      </c>
      <c r="J25" s="68">
        <v>0</v>
      </c>
      <c r="K25" s="87">
        <v>54050</v>
      </c>
      <c r="L25" s="87">
        <v>54050</v>
      </c>
      <c r="M25" s="92">
        <v>1</v>
      </c>
    </row>
    <row r="26" spans="1:13">
      <c r="B26" s="114">
        <v>2040</v>
      </c>
      <c r="C26" s="125" t="s">
        <v>24</v>
      </c>
      <c r="D26" s="31">
        <v>18639</v>
      </c>
      <c r="E26" s="31">
        <v>38686</v>
      </c>
      <c r="F26" s="87">
        <v>40300</v>
      </c>
      <c r="G26" s="87">
        <v>46029</v>
      </c>
      <c r="H26" s="31">
        <v>40300</v>
      </c>
      <c r="I26" s="87">
        <v>46029</v>
      </c>
      <c r="J26" s="31">
        <v>14800</v>
      </c>
      <c r="K26" s="87">
        <v>51376</v>
      </c>
      <c r="L26" s="87">
        <v>66176</v>
      </c>
      <c r="M26" s="92">
        <v>1</v>
      </c>
    </row>
    <row r="27" spans="1:13">
      <c r="B27" s="114">
        <v>2041</v>
      </c>
      <c r="C27" s="125" t="s">
        <v>25</v>
      </c>
      <c r="D27" s="68">
        <v>0</v>
      </c>
      <c r="E27" s="31">
        <v>17315</v>
      </c>
      <c r="F27" s="68">
        <v>0</v>
      </c>
      <c r="G27" s="87">
        <v>19019</v>
      </c>
      <c r="H27" s="68">
        <v>0</v>
      </c>
      <c r="I27" s="87">
        <v>19019</v>
      </c>
      <c r="J27" s="68">
        <v>0</v>
      </c>
      <c r="K27" s="87">
        <v>19650</v>
      </c>
      <c r="L27" s="87">
        <v>19650</v>
      </c>
      <c r="M27" s="92">
        <v>1</v>
      </c>
    </row>
    <row r="28" spans="1:13" ht="25.5">
      <c r="B28" s="114">
        <v>2045</v>
      </c>
      <c r="C28" s="125" t="s">
        <v>121</v>
      </c>
      <c r="D28" s="129">
        <v>0</v>
      </c>
      <c r="E28" s="85">
        <v>319774</v>
      </c>
      <c r="F28" s="129">
        <v>0</v>
      </c>
      <c r="G28" s="85">
        <v>470521</v>
      </c>
      <c r="H28" s="129">
        <v>0</v>
      </c>
      <c r="I28" s="85">
        <v>582533</v>
      </c>
      <c r="J28" s="129">
        <v>0</v>
      </c>
      <c r="K28" s="85">
        <v>691847</v>
      </c>
      <c r="L28" s="85">
        <v>691847</v>
      </c>
      <c r="M28" s="92">
        <v>1</v>
      </c>
    </row>
    <row r="29" spans="1:13">
      <c r="A29" s="113" t="s">
        <v>14</v>
      </c>
      <c r="B29" s="127" t="s">
        <v>55</v>
      </c>
      <c r="C29" s="125" t="s">
        <v>120</v>
      </c>
      <c r="D29" s="85">
        <f t="shared" ref="D29:K29" si="1">SUM(D25:D28)</f>
        <v>18639</v>
      </c>
      <c r="E29" s="85">
        <f t="shared" si="1"/>
        <v>420773</v>
      </c>
      <c r="F29" s="130">
        <f t="shared" si="1"/>
        <v>40300</v>
      </c>
      <c r="G29" s="130">
        <f t="shared" si="1"/>
        <v>583899</v>
      </c>
      <c r="H29" s="85">
        <f t="shared" si="1"/>
        <v>40300</v>
      </c>
      <c r="I29" s="130">
        <f t="shared" si="1"/>
        <v>695911</v>
      </c>
      <c r="J29" s="130">
        <f t="shared" si="1"/>
        <v>14800</v>
      </c>
      <c r="K29" s="130">
        <f t="shared" si="1"/>
        <v>816923</v>
      </c>
      <c r="L29" s="130">
        <f>SUM(J29:K29)</f>
        <v>831723</v>
      </c>
      <c r="M29" s="92">
        <v>1</v>
      </c>
    </row>
    <row r="30" spans="1:13">
      <c r="A30" s="113" t="s">
        <v>14</v>
      </c>
      <c r="B30" s="131" t="s">
        <v>15</v>
      </c>
      <c r="C30" s="132" t="s">
        <v>114</v>
      </c>
      <c r="D30" s="83">
        <f t="shared" ref="D30:K30" si="2">D29+D23+D19</f>
        <v>18916</v>
      </c>
      <c r="E30" s="83">
        <f t="shared" si="2"/>
        <v>563075</v>
      </c>
      <c r="F30" s="126">
        <f t="shared" si="2"/>
        <v>40300</v>
      </c>
      <c r="G30" s="126">
        <f t="shared" si="2"/>
        <v>733235</v>
      </c>
      <c r="H30" s="126">
        <f t="shared" si="2"/>
        <v>48200</v>
      </c>
      <c r="I30" s="126">
        <f t="shared" si="2"/>
        <v>845247</v>
      </c>
      <c r="J30" s="126">
        <f t="shared" si="2"/>
        <v>22700</v>
      </c>
      <c r="K30" s="126">
        <f t="shared" si="2"/>
        <v>964870</v>
      </c>
      <c r="L30" s="126">
        <f>SUM(J30:K30)</f>
        <v>987570</v>
      </c>
      <c r="M30" s="92">
        <v>1</v>
      </c>
    </row>
    <row r="31" spans="1:13" ht="9" customHeight="1">
      <c r="A31" s="108"/>
      <c r="B31" s="109"/>
      <c r="C31" s="89"/>
      <c r="D31" s="84"/>
      <c r="E31" s="84"/>
      <c r="F31" s="86"/>
      <c r="G31" s="86"/>
      <c r="H31" s="86"/>
      <c r="I31" s="86"/>
      <c r="J31" s="86"/>
      <c r="K31" s="86"/>
      <c r="L31" s="86"/>
      <c r="M31" s="92">
        <v>1</v>
      </c>
    </row>
    <row r="32" spans="1:13">
      <c r="A32" s="108"/>
      <c r="B32" s="133" t="s">
        <v>20</v>
      </c>
      <c r="C32" s="132" t="s">
        <v>122</v>
      </c>
      <c r="D32" s="84"/>
      <c r="E32" s="84"/>
      <c r="F32" s="86"/>
      <c r="G32" s="86"/>
      <c r="H32" s="86"/>
      <c r="I32" s="86"/>
      <c r="J32" s="86"/>
      <c r="K32" s="86"/>
      <c r="L32" s="86"/>
      <c r="M32" s="92">
        <v>1</v>
      </c>
    </row>
    <row r="33" spans="1:13">
      <c r="A33" s="134"/>
      <c r="B33" s="135">
        <v>2048</v>
      </c>
      <c r="C33" s="136" t="s">
        <v>123</v>
      </c>
      <c r="D33" s="129">
        <v>0</v>
      </c>
      <c r="E33" s="85">
        <v>120000</v>
      </c>
      <c r="F33" s="129">
        <v>0</v>
      </c>
      <c r="G33" s="130">
        <v>120000</v>
      </c>
      <c r="H33" s="129">
        <v>0</v>
      </c>
      <c r="I33" s="130">
        <v>120000</v>
      </c>
      <c r="J33" s="129">
        <v>0</v>
      </c>
      <c r="K33" s="130">
        <v>120000</v>
      </c>
      <c r="L33" s="130">
        <v>120000</v>
      </c>
      <c r="M33" s="92">
        <v>1</v>
      </c>
    </row>
    <row r="34" spans="1:13" ht="15.6" customHeight="1">
      <c r="A34" s="108"/>
      <c r="B34" s="131">
        <v>2049</v>
      </c>
      <c r="C34" s="89" t="s">
        <v>124</v>
      </c>
      <c r="D34" s="129">
        <v>0</v>
      </c>
      <c r="E34" s="85">
        <v>1989225</v>
      </c>
      <c r="F34" s="129">
        <v>0</v>
      </c>
      <c r="G34" s="130">
        <v>2067179</v>
      </c>
      <c r="H34" s="129">
        <v>0</v>
      </c>
      <c r="I34" s="130">
        <v>2067179</v>
      </c>
      <c r="J34" s="129">
        <v>0</v>
      </c>
      <c r="K34" s="130">
        <v>2399027</v>
      </c>
      <c r="L34" s="130">
        <v>2399027</v>
      </c>
      <c r="M34" s="92">
        <v>1</v>
      </c>
    </row>
    <row r="35" spans="1:13" ht="15.6" customHeight="1">
      <c r="A35" s="108" t="s">
        <v>14</v>
      </c>
      <c r="B35" s="133" t="s">
        <v>20</v>
      </c>
      <c r="C35" s="132" t="s">
        <v>125</v>
      </c>
      <c r="D35" s="85" t="s">
        <v>72</v>
      </c>
      <c r="E35" s="85">
        <f>SUM(E33:E34)</f>
        <v>2109225</v>
      </c>
      <c r="F35" s="129" t="s">
        <v>72</v>
      </c>
      <c r="G35" s="130">
        <f>SUM(G33:G34)</f>
        <v>2187179</v>
      </c>
      <c r="H35" s="129" t="s">
        <v>72</v>
      </c>
      <c r="I35" s="130">
        <f>SUM(I33:I34)</f>
        <v>2187179</v>
      </c>
      <c r="J35" s="129" t="s">
        <v>72</v>
      </c>
      <c r="K35" s="130">
        <f>SUM(K33:K34)</f>
        <v>2519027</v>
      </c>
      <c r="L35" s="130">
        <f>SUM(J35:K35)</f>
        <v>2519027</v>
      </c>
      <c r="M35" s="92">
        <v>1</v>
      </c>
    </row>
    <row r="36" spans="1:13" ht="15.6" customHeight="1">
      <c r="A36" s="108"/>
      <c r="B36" s="109"/>
      <c r="C36" s="89"/>
      <c r="D36" s="84"/>
      <c r="E36" s="84"/>
      <c r="F36" s="55"/>
      <c r="G36" s="86"/>
      <c r="H36" s="55"/>
      <c r="I36" s="86"/>
      <c r="J36" s="55"/>
      <c r="K36" s="86"/>
      <c r="L36" s="86"/>
      <c r="M36" s="92">
        <v>1</v>
      </c>
    </row>
    <row r="37" spans="1:13" ht="15.6" customHeight="1">
      <c r="A37" s="108"/>
      <c r="B37" s="131" t="s">
        <v>126</v>
      </c>
      <c r="C37" s="132" t="s">
        <v>127</v>
      </c>
      <c r="D37" s="31"/>
      <c r="E37" s="31"/>
      <c r="F37" s="68"/>
      <c r="G37" s="87"/>
      <c r="H37" s="68"/>
      <c r="I37" s="87"/>
      <c r="J37" s="68"/>
      <c r="K37" s="87"/>
      <c r="L37" s="87"/>
      <c r="M37" s="92">
        <v>1</v>
      </c>
    </row>
    <row r="38" spans="1:13" ht="15.6" customHeight="1">
      <c r="A38" s="108"/>
      <c r="B38" s="131">
        <v>2051</v>
      </c>
      <c r="C38" s="89" t="s">
        <v>36</v>
      </c>
      <c r="D38" s="55">
        <v>0</v>
      </c>
      <c r="E38" s="84">
        <v>23347</v>
      </c>
      <c r="F38" s="55">
        <v>0</v>
      </c>
      <c r="G38" s="86">
        <v>27028</v>
      </c>
      <c r="H38" s="55">
        <v>0</v>
      </c>
      <c r="I38" s="86">
        <v>27028</v>
      </c>
      <c r="J38" s="55">
        <v>0</v>
      </c>
      <c r="K38" s="86">
        <v>30584</v>
      </c>
      <c r="L38" s="86">
        <v>30584</v>
      </c>
      <c r="M38" s="92">
        <v>1</v>
      </c>
    </row>
    <row r="39" spans="1:13" ht="15.6" customHeight="1">
      <c r="B39" s="114">
        <v>2052</v>
      </c>
      <c r="C39" s="125" t="s">
        <v>128</v>
      </c>
      <c r="D39" s="68">
        <v>0</v>
      </c>
      <c r="E39" s="31">
        <v>272551</v>
      </c>
      <c r="F39" s="31">
        <v>10000</v>
      </c>
      <c r="G39" s="87">
        <v>313895</v>
      </c>
      <c r="H39" s="31">
        <v>10000</v>
      </c>
      <c r="I39" s="87">
        <v>313895</v>
      </c>
      <c r="J39" s="31">
        <v>16800</v>
      </c>
      <c r="K39" s="87">
        <v>364717</v>
      </c>
      <c r="L39" s="87">
        <v>381517</v>
      </c>
      <c r="M39" s="92">
        <v>1</v>
      </c>
    </row>
    <row r="40" spans="1:13" ht="15.6" customHeight="1">
      <c r="B40" s="114">
        <v>2053</v>
      </c>
      <c r="C40" s="125" t="s">
        <v>129</v>
      </c>
      <c r="D40" s="68">
        <v>0</v>
      </c>
      <c r="E40" s="31">
        <v>88674</v>
      </c>
      <c r="F40" s="68">
        <v>0</v>
      </c>
      <c r="G40" s="87">
        <v>98540</v>
      </c>
      <c r="H40" s="31">
        <v>2800</v>
      </c>
      <c r="I40" s="87">
        <v>98540</v>
      </c>
      <c r="J40" s="31">
        <v>7007</v>
      </c>
      <c r="K40" s="87">
        <v>121055</v>
      </c>
      <c r="L40" s="87">
        <v>128062</v>
      </c>
      <c r="M40" s="92">
        <v>1</v>
      </c>
    </row>
    <row r="41" spans="1:13" ht="15.6" customHeight="1">
      <c r="B41" s="114">
        <v>2054</v>
      </c>
      <c r="C41" s="125" t="s">
        <v>130</v>
      </c>
      <c r="D41" s="68">
        <v>0</v>
      </c>
      <c r="E41" s="31">
        <v>109785</v>
      </c>
      <c r="F41" s="31">
        <v>14400</v>
      </c>
      <c r="G41" s="87">
        <v>140693</v>
      </c>
      <c r="H41" s="31">
        <v>14400</v>
      </c>
      <c r="I41" s="87">
        <v>142443</v>
      </c>
      <c r="J41" s="31">
        <v>20000</v>
      </c>
      <c r="K41" s="87">
        <v>154454</v>
      </c>
      <c r="L41" s="87">
        <v>174454</v>
      </c>
      <c r="M41" s="92">
        <v>1</v>
      </c>
    </row>
    <row r="42" spans="1:13" ht="15.6" customHeight="1">
      <c r="B42" s="114">
        <v>2055</v>
      </c>
      <c r="C42" s="125" t="s">
        <v>37</v>
      </c>
      <c r="D42" s="31">
        <v>500</v>
      </c>
      <c r="E42" s="31">
        <v>1957797</v>
      </c>
      <c r="F42" s="31">
        <v>75300</v>
      </c>
      <c r="G42" s="87">
        <v>2323838</v>
      </c>
      <c r="H42" s="31">
        <v>75300</v>
      </c>
      <c r="I42" s="87">
        <v>2323838</v>
      </c>
      <c r="J42" s="31">
        <v>118300</v>
      </c>
      <c r="K42" s="87">
        <v>2618442</v>
      </c>
      <c r="L42" s="87">
        <v>2736742</v>
      </c>
      <c r="M42" s="92">
        <v>1</v>
      </c>
    </row>
    <row r="43" spans="1:13" ht="15.6" customHeight="1">
      <c r="B43" s="114">
        <v>2056</v>
      </c>
      <c r="C43" s="125" t="s">
        <v>38</v>
      </c>
      <c r="D43" s="68">
        <v>0</v>
      </c>
      <c r="E43" s="31">
        <v>46608</v>
      </c>
      <c r="F43" s="68">
        <v>0</v>
      </c>
      <c r="G43" s="87">
        <v>52561</v>
      </c>
      <c r="H43" s="68">
        <v>0</v>
      </c>
      <c r="I43" s="87">
        <v>52561</v>
      </c>
      <c r="J43" s="68">
        <v>0</v>
      </c>
      <c r="K43" s="87">
        <v>55388</v>
      </c>
      <c r="L43" s="87">
        <v>55388</v>
      </c>
      <c r="M43" s="92">
        <v>1</v>
      </c>
    </row>
    <row r="44" spans="1:13" ht="15.6" customHeight="1">
      <c r="B44" s="114">
        <v>2058</v>
      </c>
      <c r="C44" s="125" t="s">
        <v>39</v>
      </c>
      <c r="D44" s="31">
        <v>16949</v>
      </c>
      <c r="E44" s="31">
        <v>47106</v>
      </c>
      <c r="F44" s="87">
        <v>17700</v>
      </c>
      <c r="G44" s="87">
        <v>50396</v>
      </c>
      <c r="H44" s="87">
        <v>17700</v>
      </c>
      <c r="I44" s="87">
        <v>50396</v>
      </c>
      <c r="J44" s="87">
        <v>25000</v>
      </c>
      <c r="K44" s="87">
        <v>55045</v>
      </c>
      <c r="L44" s="87">
        <v>80045</v>
      </c>
      <c r="M44" s="92">
        <v>1</v>
      </c>
    </row>
    <row r="45" spans="1:13" ht="15.6" customHeight="1">
      <c r="B45" s="114">
        <v>2059</v>
      </c>
      <c r="C45" s="125" t="s">
        <v>40</v>
      </c>
      <c r="D45" s="31">
        <v>151704</v>
      </c>
      <c r="E45" s="31">
        <v>139152</v>
      </c>
      <c r="F45" s="87">
        <v>382156</v>
      </c>
      <c r="G45" s="87">
        <v>150300</v>
      </c>
      <c r="H45" s="87">
        <v>382156</v>
      </c>
      <c r="I45" s="87">
        <v>150300</v>
      </c>
      <c r="J45" s="87">
        <v>99473</v>
      </c>
      <c r="K45" s="87">
        <v>153222</v>
      </c>
      <c r="L45" s="87">
        <v>252695</v>
      </c>
      <c r="M45" s="92">
        <v>1</v>
      </c>
    </row>
    <row r="46" spans="1:13" ht="15.6" customHeight="1">
      <c r="B46" s="114">
        <v>2070</v>
      </c>
      <c r="C46" s="125" t="s">
        <v>41</v>
      </c>
      <c r="D46" s="31">
        <v>252266</v>
      </c>
      <c r="E46" s="31">
        <v>200002</v>
      </c>
      <c r="F46" s="87">
        <v>386483</v>
      </c>
      <c r="G46" s="87">
        <v>235992</v>
      </c>
      <c r="H46" s="87">
        <v>394733</v>
      </c>
      <c r="I46" s="87">
        <v>235992</v>
      </c>
      <c r="J46" s="87">
        <v>176133</v>
      </c>
      <c r="K46" s="87">
        <v>283755</v>
      </c>
      <c r="L46" s="87">
        <v>459888</v>
      </c>
      <c r="M46" s="92">
        <v>1</v>
      </c>
    </row>
    <row r="47" spans="1:13" ht="15.6" customHeight="1">
      <c r="A47" s="113" t="s">
        <v>14</v>
      </c>
      <c r="B47" s="114" t="s">
        <v>126</v>
      </c>
      <c r="C47" s="120" t="s">
        <v>127</v>
      </c>
      <c r="D47" s="83">
        <f t="shared" ref="D47:I47" si="3">SUM(D38:D46)</f>
        <v>421419</v>
      </c>
      <c r="E47" s="83">
        <f t="shared" si="3"/>
        <v>2885022</v>
      </c>
      <c r="F47" s="126">
        <f t="shared" si="3"/>
        <v>886039</v>
      </c>
      <c r="G47" s="126">
        <f t="shared" si="3"/>
        <v>3393243</v>
      </c>
      <c r="H47" s="126">
        <f t="shared" si="3"/>
        <v>897089</v>
      </c>
      <c r="I47" s="126">
        <f t="shared" si="3"/>
        <v>3394993</v>
      </c>
      <c r="J47" s="126">
        <f>SUM(J38:J46)</f>
        <v>462713</v>
      </c>
      <c r="K47" s="126">
        <f>SUM(K38:K46)</f>
        <v>3836662</v>
      </c>
      <c r="L47" s="126">
        <f>SUM(J47:K47)</f>
        <v>4299375</v>
      </c>
      <c r="M47" s="92">
        <v>1</v>
      </c>
    </row>
    <row r="48" spans="1:13" ht="15.6" customHeight="1">
      <c r="C48" s="120"/>
      <c r="D48" s="31"/>
      <c r="E48" s="31"/>
      <c r="F48" s="86"/>
      <c r="G48" s="86"/>
      <c r="H48" s="87"/>
      <c r="I48" s="86"/>
      <c r="J48" s="86"/>
      <c r="K48" s="86"/>
      <c r="L48" s="86"/>
      <c r="M48" s="92">
        <v>1</v>
      </c>
    </row>
    <row r="49" spans="1:13" ht="27.95" customHeight="1">
      <c r="B49" s="114" t="s">
        <v>131</v>
      </c>
      <c r="C49" s="120" t="s">
        <v>132</v>
      </c>
      <c r="D49" s="31"/>
      <c r="E49" s="31"/>
      <c r="F49" s="87"/>
      <c r="G49" s="87"/>
      <c r="H49" s="87"/>
      <c r="I49" s="87"/>
      <c r="J49" s="87"/>
      <c r="K49" s="87"/>
      <c r="L49" s="87"/>
      <c r="M49" s="92">
        <v>1</v>
      </c>
    </row>
    <row r="50" spans="1:13" ht="15.6" customHeight="1">
      <c r="B50" s="114">
        <v>2071</v>
      </c>
      <c r="C50" s="125" t="s">
        <v>133</v>
      </c>
      <c r="D50" s="68">
        <v>0</v>
      </c>
      <c r="E50" s="31">
        <v>2251747</v>
      </c>
      <c r="F50" s="68">
        <v>0</v>
      </c>
      <c r="G50" s="87">
        <v>2835692</v>
      </c>
      <c r="H50" s="68">
        <v>0</v>
      </c>
      <c r="I50" s="87">
        <v>2835692</v>
      </c>
      <c r="J50" s="68">
        <v>0</v>
      </c>
      <c r="K50" s="87">
        <v>3308655</v>
      </c>
      <c r="L50" s="87">
        <v>3308655</v>
      </c>
      <c r="M50" s="92">
        <v>1</v>
      </c>
    </row>
    <row r="51" spans="1:13" ht="15.6" customHeight="1">
      <c r="B51" s="114">
        <v>2075</v>
      </c>
      <c r="C51" s="125" t="s">
        <v>134</v>
      </c>
      <c r="D51" s="68">
        <v>0</v>
      </c>
      <c r="E51" s="31">
        <v>5120689</v>
      </c>
      <c r="F51" s="68">
        <v>0</v>
      </c>
      <c r="G51" s="31">
        <v>7461456</v>
      </c>
      <c r="H51" s="68">
        <v>0</v>
      </c>
      <c r="I51" s="31">
        <v>7461456</v>
      </c>
      <c r="J51" s="68">
        <v>0</v>
      </c>
      <c r="K51" s="31">
        <v>7633857</v>
      </c>
      <c r="L51" s="31">
        <v>7633857</v>
      </c>
      <c r="M51" s="92">
        <v>1</v>
      </c>
    </row>
    <row r="52" spans="1:13" ht="27.95" customHeight="1">
      <c r="A52" s="113" t="s">
        <v>14</v>
      </c>
      <c r="B52" s="114" t="s">
        <v>131</v>
      </c>
      <c r="C52" s="120" t="s">
        <v>132</v>
      </c>
      <c r="D52" s="88">
        <f t="shared" ref="D52:L52" si="4">SUM(D50:D51)</f>
        <v>0</v>
      </c>
      <c r="E52" s="83">
        <f t="shared" si="4"/>
        <v>7372436</v>
      </c>
      <c r="F52" s="88">
        <f t="shared" si="4"/>
        <v>0</v>
      </c>
      <c r="G52" s="126">
        <f>SUM(G50:G51)</f>
        <v>10297148</v>
      </c>
      <c r="H52" s="88">
        <f t="shared" si="4"/>
        <v>0</v>
      </c>
      <c r="I52" s="126">
        <f>SUM(I50:I51)</f>
        <v>10297148</v>
      </c>
      <c r="J52" s="126" t="s">
        <v>72</v>
      </c>
      <c r="K52" s="126">
        <f t="shared" si="4"/>
        <v>10942512</v>
      </c>
      <c r="L52" s="126">
        <f t="shared" si="4"/>
        <v>10942512</v>
      </c>
      <c r="M52" s="92">
        <v>1</v>
      </c>
    </row>
    <row r="53" spans="1:13" ht="15.6" customHeight="1">
      <c r="A53" s="113" t="s">
        <v>14</v>
      </c>
      <c r="B53" s="114" t="s">
        <v>7</v>
      </c>
      <c r="C53" s="120" t="s">
        <v>108</v>
      </c>
      <c r="D53" s="83">
        <f t="shared" ref="D53:K53" si="5">D52+D47+D35+D30+D15</f>
        <v>440335</v>
      </c>
      <c r="E53" s="83">
        <f t="shared" si="5"/>
        <v>13418025</v>
      </c>
      <c r="F53" s="126">
        <f t="shared" si="5"/>
        <v>926339</v>
      </c>
      <c r="G53" s="126">
        <f t="shared" si="5"/>
        <v>17245954</v>
      </c>
      <c r="H53" s="126">
        <f t="shared" si="5"/>
        <v>945289</v>
      </c>
      <c r="I53" s="126">
        <f t="shared" si="5"/>
        <v>17359716</v>
      </c>
      <c r="J53" s="126">
        <f t="shared" si="5"/>
        <v>502313</v>
      </c>
      <c r="K53" s="126">
        <f t="shared" si="5"/>
        <v>19237563</v>
      </c>
      <c r="L53" s="126">
        <f>SUM(J53:K53)</f>
        <v>19739876</v>
      </c>
      <c r="M53" s="92">
        <v>1</v>
      </c>
    </row>
    <row r="54" spans="1:13" ht="15.6" customHeight="1">
      <c r="C54" s="125"/>
      <c r="D54" s="31"/>
      <c r="E54" s="31"/>
      <c r="F54" s="87"/>
      <c r="G54" s="87"/>
      <c r="H54" s="87"/>
      <c r="I54" s="87"/>
      <c r="J54" s="87"/>
      <c r="K54" s="87"/>
      <c r="L54" s="87"/>
      <c r="M54" s="92">
        <v>1</v>
      </c>
    </row>
    <row r="55" spans="1:13" ht="15.6" customHeight="1">
      <c r="B55" s="114" t="s">
        <v>27</v>
      </c>
      <c r="C55" s="120" t="s">
        <v>135</v>
      </c>
      <c r="D55" s="31"/>
      <c r="E55" s="31"/>
      <c r="F55" s="87"/>
      <c r="G55" s="87"/>
      <c r="H55" s="87"/>
      <c r="I55" s="87"/>
      <c r="J55" s="87"/>
      <c r="K55" s="87"/>
      <c r="L55" s="87"/>
      <c r="M55" s="92">
        <v>1</v>
      </c>
    </row>
    <row r="56" spans="1:13" ht="15.6" customHeight="1">
      <c r="B56" s="114" t="s">
        <v>9</v>
      </c>
      <c r="C56" s="120" t="s">
        <v>136</v>
      </c>
      <c r="D56" s="31"/>
      <c r="E56" s="31"/>
      <c r="F56" s="87"/>
      <c r="G56" s="87"/>
      <c r="H56" s="87"/>
      <c r="I56" s="87"/>
      <c r="J56" s="87"/>
      <c r="K56" s="87"/>
      <c r="L56" s="87"/>
      <c r="M56" s="92">
        <v>1</v>
      </c>
    </row>
    <row r="57" spans="1:13" ht="15.6" customHeight="1">
      <c r="B57" s="114">
        <v>2202</v>
      </c>
      <c r="C57" s="125" t="s">
        <v>137</v>
      </c>
      <c r="D57" s="31">
        <v>1412679</v>
      </c>
      <c r="E57" s="31">
        <v>3714719</v>
      </c>
      <c r="F57" s="87">
        <v>2237637</v>
      </c>
      <c r="G57" s="87">
        <v>3949646</v>
      </c>
      <c r="H57" s="87">
        <v>2301139</v>
      </c>
      <c r="I57" s="87">
        <v>3949646</v>
      </c>
      <c r="J57" s="87">
        <v>3108279</v>
      </c>
      <c r="K57" s="87">
        <v>4565431</v>
      </c>
      <c r="L57" s="87">
        <v>7673710</v>
      </c>
      <c r="M57" s="92">
        <v>1</v>
      </c>
    </row>
    <row r="58" spans="1:13" ht="15.6" customHeight="1">
      <c r="B58" s="114">
        <v>2203</v>
      </c>
      <c r="C58" s="125" t="s">
        <v>138</v>
      </c>
      <c r="D58" s="31">
        <v>14180</v>
      </c>
      <c r="E58" s="68">
        <v>0</v>
      </c>
      <c r="F58" s="87">
        <v>4936</v>
      </c>
      <c r="G58" s="68">
        <v>0</v>
      </c>
      <c r="H58" s="87">
        <v>4936</v>
      </c>
      <c r="I58" s="68">
        <v>0</v>
      </c>
      <c r="J58" s="87">
        <v>4700</v>
      </c>
      <c r="K58" s="68">
        <v>0</v>
      </c>
      <c r="L58" s="87">
        <v>4700</v>
      </c>
      <c r="M58" s="92">
        <v>1</v>
      </c>
    </row>
    <row r="59" spans="1:13" ht="15.6" customHeight="1">
      <c r="A59" s="108"/>
      <c r="B59" s="131">
        <v>2204</v>
      </c>
      <c r="C59" s="89" t="s">
        <v>139</v>
      </c>
      <c r="D59" s="84">
        <v>54059</v>
      </c>
      <c r="E59" s="84">
        <v>18414</v>
      </c>
      <c r="F59" s="86">
        <v>59411</v>
      </c>
      <c r="G59" s="86">
        <v>20922</v>
      </c>
      <c r="H59" s="86">
        <v>60111</v>
      </c>
      <c r="I59" s="86">
        <v>20922</v>
      </c>
      <c r="J59" s="86">
        <v>66100</v>
      </c>
      <c r="K59" s="86">
        <v>33603</v>
      </c>
      <c r="L59" s="86">
        <v>99703</v>
      </c>
      <c r="M59" s="92">
        <v>1</v>
      </c>
    </row>
    <row r="60" spans="1:13" ht="15.6" customHeight="1">
      <c r="A60" s="108"/>
      <c r="B60" s="131">
        <v>2205</v>
      </c>
      <c r="C60" s="89" t="s">
        <v>140</v>
      </c>
      <c r="D60" s="84">
        <v>33560</v>
      </c>
      <c r="E60" s="84">
        <v>35694</v>
      </c>
      <c r="F60" s="86">
        <v>37600</v>
      </c>
      <c r="G60" s="86">
        <v>39019</v>
      </c>
      <c r="H60" s="86">
        <v>50967</v>
      </c>
      <c r="I60" s="86">
        <v>39019</v>
      </c>
      <c r="J60" s="86">
        <v>43087</v>
      </c>
      <c r="K60" s="86">
        <v>42237</v>
      </c>
      <c r="L60" s="86">
        <v>85324</v>
      </c>
      <c r="M60" s="92">
        <v>1</v>
      </c>
    </row>
    <row r="61" spans="1:13" ht="15.6" customHeight="1">
      <c r="A61" s="134" t="s">
        <v>14</v>
      </c>
      <c r="B61" s="135" t="s">
        <v>9</v>
      </c>
      <c r="C61" s="137" t="s">
        <v>136</v>
      </c>
      <c r="D61" s="83">
        <f t="shared" ref="D61:I61" si="6">SUM(D57:D60)</f>
        <v>1514478</v>
      </c>
      <c r="E61" s="83">
        <f t="shared" si="6"/>
        <v>3768827</v>
      </c>
      <c r="F61" s="126">
        <f t="shared" si="6"/>
        <v>2339584</v>
      </c>
      <c r="G61" s="126">
        <f t="shared" si="6"/>
        <v>4009587</v>
      </c>
      <c r="H61" s="126">
        <f t="shared" si="6"/>
        <v>2417153</v>
      </c>
      <c r="I61" s="126">
        <f t="shared" si="6"/>
        <v>4009587</v>
      </c>
      <c r="J61" s="126">
        <f>SUM(J57:J60)</f>
        <v>3222166</v>
      </c>
      <c r="K61" s="126">
        <f>SUM(K57:K60)</f>
        <v>4641271</v>
      </c>
      <c r="L61" s="126">
        <f>SUM(J61:K61)</f>
        <v>7863437</v>
      </c>
      <c r="M61" s="92">
        <v>1</v>
      </c>
    </row>
    <row r="62" spans="1:13" ht="3" customHeight="1">
      <c r="B62" s="114"/>
      <c r="C62" s="120"/>
      <c r="D62" s="84"/>
      <c r="E62" s="84"/>
      <c r="F62" s="86"/>
      <c r="G62" s="86"/>
      <c r="H62" s="86"/>
      <c r="I62" s="86"/>
      <c r="J62" s="86"/>
      <c r="K62" s="86"/>
      <c r="L62" s="86"/>
      <c r="M62" s="92">
        <v>1</v>
      </c>
    </row>
    <row r="63" spans="1:13">
      <c r="B63" s="114" t="s">
        <v>15</v>
      </c>
      <c r="C63" s="120" t="s">
        <v>141</v>
      </c>
      <c r="D63" s="31"/>
      <c r="E63" s="31"/>
      <c r="F63" s="87"/>
      <c r="G63" s="87"/>
      <c r="H63" s="87"/>
      <c r="I63" s="87"/>
      <c r="J63" s="87"/>
      <c r="K63" s="87"/>
      <c r="L63" s="87"/>
      <c r="M63" s="92">
        <v>1</v>
      </c>
    </row>
    <row r="64" spans="1:13">
      <c r="B64" s="114">
        <v>2210</v>
      </c>
      <c r="C64" s="125" t="s">
        <v>47</v>
      </c>
      <c r="D64" s="31">
        <v>412916</v>
      </c>
      <c r="E64" s="31">
        <v>843755</v>
      </c>
      <c r="F64" s="87">
        <v>476755</v>
      </c>
      <c r="G64" s="87">
        <v>872603</v>
      </c>
      <c r="H64" s="87">
        <v>582340</v>
      </c>
      <c r="I64" s="87">
        <v>872603</v>
      </c>
      <c r="J64" s="87">
        <v>1606174</v>
      </c>
      <c r="K64" s="87">
        <v>976732</v>
      </c>
      <c r="L64" s="87">
        <v>2582906</v>
      </c>
      <c r="M64" s="92">
        <v>1</v>
      </c>
    </row>
    <row r="65" spans="1:13">
      <c r="A65" s="108"/>
      <c r="B65" s="131">
        <v>2211</v>
      </c>
      <c r="C65" s="89" t="s">
        <v>142</v>
      </c>
      <c r="D65" s="84">
        <v>167012</v>
      </c>
      <c r="E65" s="55">
        <v>0</v>
      </c>
      <c r="F65" s="86">
        <v>145009</v>
      </c>
      <c r="G65" s="55">
        <v>0</v>
      </c>
      <c r="H65" s="86">
        <v>166709</v>
      </c>
      <c r="I65" s="55">
        <v>0</v>
      </c>
      <c r="J65" s="86">
        <v>171400</v>
      </c>
      <c r="K65" s="55">
        <v>0</v>
      </c>
      <c r="L65" s="86">
        <v>171400</v>
      </c>
      <c r="M65" s="92">
        <v>1</v>
      </c>
    </row>
    <row r="66" spans="1:13">
      <c r="A66" s="108" t="s">
        <v>14</v>
      </c>
      <c r="B66" s="131" t="s">
        <v>15</v>
      </c>
      <c r="C66" s="132" t="s">
        <v>141</v>
      </c>
      <c r="D66" s="83">
        <f t="shared" ref="D66:I66" si="7">SUM(D64:D65)</f>
        <v>579928</v>
      </c>
      <c r="E66" s="83">
        <f t="shared" si="7"/>
        <v>843755</v>
      </c>
      <c r="F66" s="126">
        <f t="shared" si="7"/>
        <v>621764</v>
      </c>
      <c r="G66" s="126">
        <f t="shared" si="7"/>
        <v>872603</v>
      </c>
      <c r="H66" s="126">
        <f t="shared" si="7"/>
        <v>749049</v>
      </c>
      <c r="I66" s="126">
        <f t="shared" si="7"/>
        <v>872603</v>
      </c>
      <c r="J66" s="126">
        <f>SUM(J64:J65)</f>
        <v>1777574</v>
      </c>
      <c r="K66" s="126">
        <f>SUM(K64:K65)</f>
        <v>976732</v>
      </c>
      <c r="L66" s="126">
        <f>SUM(J66:K66)</f>
        <v>2754306</v>
      </c>
      <c r="M66" s="92">
        <v>1</v>
      </c>
    </row>
    <row r="67" spans="1:13">
      <c r="A67" s="108"/>
      <c r="B67" s="109"/>
      <c r="C67" s="132"/>
      <c r="D67" s="84"/>
      <c r="E67" s="84"/>
      <c r="F67" s="86"/>
      <c r="G67" s="86"/>
      <c r="H67" s="86"/>
      <c r="I67" s="86"/>
      <c r="J67" s="86"/>
      <c r="K67" s="86"/>
      <c r="L67" s="86"/>
      <c r="M67" s="92">
        <v>1</v>
      </c>
    </row>
    <row r="68" spans="1:13" ht="27.95" customHeight="1">
      <c r="A68" s="108"/>
      <c r="B68" s="131" t="s">
        <v>20</v>
      </c>
      <c r="C68" s="132" t="s">
        <v>143</v>
      </c>
      <c r="D68" s="31"/>
      <c r="E68" s="31"/>
      <c r="F68" s="87"/>
      <c r="G68" s="87"/>
      <c r="H68" s="87"/>
      <c r="I68" s="87"/>
      <c r="J68" s="87"/>
      <c r="K68" s="87"/>
      <c r="L68" s="87"/>
      <c r="M68" s="92">
        <v>1</v>
      </c>
    </row>
    <row r="69" spans="1:13">
      <c r="B69" s="114">
        <v>2215</v>
      </c>
      <c r="C69" s="125" t="s">
        <v>144</v>
      </c>
      <c r="D69" s="31">
        <v>83093</v>
      </c>
      <c r="E69" s="31">
        <v>107197</v>
      </c>
      <c r="F69" s="87">
        <v>96329</v>
      </c>
      <c r="G69" s="87">
        <v>129107</v>
      </c>
      <c r="H69" s="87">
        <v>96329</v>
      </c>
      <c r="I69" s="87">
        <v>129107</v>
      </c>
      <c r="J69" s="87">
        <v>211960</v>
      </c>
      <c r="K69" s="87">
        <v>139732</v>
      </c>
      <c r="L69" s="87">
        <v>351692</v>
      </c>
      <c r="M69" s="92">
        <v>1</v>
      </c>
    </row>
    <row r="70" spans="1:13">
      <c r="B70" s="114">
        <v>2216</v>
      </c>
      <c r="C70" s="125" t="s">
        <v>49</v>
      </c>
      <c r="D70" s="31">
        <v>1022682</v>
      </c>
      <c r="E70" s="31">
        <v>40814</v>
      </c>
      <c r="F70" s="87">
        <v>1489200</v>
      </c>
      <c r="G70" s="87">
        <v>57947</v>
      </c>
      <c r="H70" s="87">
        <v>1489200</v>
      </c>
      <c r="I70" s="87">
        <v>57947</v>
      </c>
      <c r="J70" s="87">
        <v>1902926</v>
      </c>
      <c r="K70" s="87">
        <v>52389</v>
      </c>
      <c r="L70" s="87">
        <v>1955315</v>
      </c>
      <c r="M70" s="92">
        <v>1</v>
      </c>
    </row>
    <row r="71" spans="1:13">
      <c r="B71" s="114">
        <v>2217</v>
      </c>
      <c r="C71" s="125" t="s">
        <v>50</v>
      </c>
      <c r="D71" s="31">
        <v>150225</v>
      </c>
      <c r="E71" s="31">
        <v>54058</v>
      </c>
      <c r="F71" s="87">
        <v>361401</v>
      </c>
      <c r="G71" s="87">
        <v>60400</v>
      </c>
      <c r="H71" s="87">
        <v>361401</v>
      </c>
      <c r="I71" s="87">
        <v>60400</v>
      </c>
      <c r="J71" s="87">
        <v>333673</v>
      </c>
      <c r="K71" s="87">
        <v>79158</v>
      </c>
      <c r="L71" s="87">
        <v>412831</v>
      </c>
      <c r="M71" s="92">
        <v>1</v>
      </c>
    </row>
    <row r="72" spans="1:13" ht="27.95" customHeight="1">
      <c r="A72" s="113" t="s">
        <v>14</v>
      </c>
      <c r="B72" s="114" t="s">
        <v>20</v>
      </c>
      <c r="C72" s="120" t="s">
        <v>143</v>
      </c>
      <c r="D72" s="83">
        <f t="shared" ref="D72:I72" si="8">SUM(D69:D71)</f>
        <v>1256000</v>
      </c>
      <c r="E72" s="83">
        <f t="shared" si="8"/>
        <v>202069</v>
      </c>
      <c r="F72" s="126">
        <f t="shared" si="8"/>
        <v>1946930</v>
      </c>
      <c r="G72" s="126">
        <f t="shared" si="8"/>
        <v>247454</v>
      </c>
      <c r="H72" s="126">
        <f t="shared" si="8"/>
        <v>1946930</v>
      </c>
      <c r="I72" s="126">
        <f t="shared" si="8"/>
        <v>247454</v>
      </c>
      <c r="J72" s="126">
        <f>SUM(J69:J71)</f>
        <v>2448559</v>
      </c>
      <c r="K72" s="126">
        <f>SUM(K69:K71)</f>
        <v>271279</v>
      </c>
      <c r="L72" s="126">
        <f>SUM(J72:K72)</f>
        <v>2719838</v>
      </c>
      <c r="M72" s="92">
        <v>1</v>
      </c>
    </row>
    <row r="73" spans="1:13">
      <c r="C73" s="120"/>
      <c r="D73" s="84"/>
      <c r="E73" s="84"/>
      <c r="F73" s="86"/>
      <c r="G73" s="86"/>
      <c r="H73" s="86"/>
      <c r="I73" s="86"/>
      <c r="J73" s="86"/>
      <c r="K73" s="86"/>
      <c r="L73" s="86"/>
      <c r="M73" s="92">
        <v>1</v>
      </c>
    </row>
    <row r="74" spans="1:13">
      <c r="B74" s="114" t="s">
        <v>126</v>
      </c>
      <c r="C74" s="120" t="s">
        <v>145</v>
      </c>
      <c r="D74" s="31"/>
      <c r="E74" s="31"/>
      <c r="F74" s="87"/>
      <c r="G74" s="87"/>
      <c r="H74" s="87"/>
      <c r="I74" s="87"/>
      <c r="J74" s="87"/>
      <c r="K74" s="87"/>
      <c r="L74" s="87"/>
      <c r="M74" s="92">
        <v>1</v>
      </c>
    </row>
    <row r="75" spans="1:13">
      <c r="B75" s="114">
        <v>2220</v>
      </c>
      <c r="C75" s="125" t="s">
        <v>51</v>
      </c>
      <c r="D75" s="85">
        <v>81731</v>
      </c>
      <c r="E75" s="85">
        <v>33127</v>
      </c>
      <c r="F75" s="130">
        <v>104099</v>
      </c>
      <c r="G75" s="130">
        <v>37850</v>
      </c>
      <c r="H75" s="130">
        <v>104099</v>
      </c>
      <c r="I75" s="130">
        <v>37850</v>
      </c>
      <c r="J75" s="130">
        <v>65700</v>
      </c>
      <c r="K75" s="130">
        <v>40597</v>
      </c>
      <c r="L75" s="130">
        <v>106297</v>
      </c>
      <c r="M75" s="92">
        <v>1</v>
      </c>
    </row>
    <row r="76" spans="1:13">
      <c r="A76" s="113" t="s">
        <v>14</v>
      </c>
      <c r="B76" s="114" t="s">
        <v>126</v>
      </c>
      <c r="C76" s="120" t="s">
        <v>145</v>
      </c>
      <c r="D76" s="83">
        <f t="shared" ref="D76:L76" si="9">D75</f>
        <v>81731</v>
      </c>
      <c r="E76" s="83">
        <f t="shared" si="9"/>
        <v>33127</v>
      </c>
      <c r="F76" s="126">
        <f t="shared" si="9"/>
        <v>104099</v>
      </c>
      <c r="G76" s="126">
        <f t="shared" si="9"/>
        <v>37850</v>
      </c>
      <c r="H76" s="126">
        <f t="shared" si="9"/>
        <v>104099</v>
      </c>
      <c r="I76" s="126">
        <f t="shared" si="9"/>
        <v>37850</v>
      </c>
      <c r="J76" s="126">
        <f t="shared" si="9"/>
        <v>65700</v>
      </c>
      <c r="K76" s="126">
        <f t="shared" si="9"/>
        <v>40597</v>
      </c>
      <c r="L76" s="126">
        <f t="shared" si="9"/>
        <v>106297</v>
      </c>
      <c r="M76" s="92">
        <v>1</v>
      </c>
    </row>
    <row r="77" spans="1:13">
      <c r="C77" s="125"/>
      <c r="D77" s="84"/>
      <c r="E77" s="84"/>
      <c r="F77" s="86"/>
      <c r="G77" s="86"/>
      <c r="H77" s="86"/>
      <c r="I77" s="86"/>
      <c r="J77" s="86"/>
      <c r="K77" s="86"/>
      <c r="L77" s="86"/>
      <c r="M77" s="92">
        <v>1</v>
      </c>
    </row>
    <row r="78" spans="1:13" ht="27.95" customHeight="1">
      <c r="B78" s="114" t="s">
        <v>131</v>
      </c>
      <c r="C78" s="120" t="s">
        <v>146</v>
      </c>
      <c r="D78" s="31"/>
      <c r="E78" s="31"/>
      <c r="F78" s="87"/>
      <c r="G78" s="87"/>
      <c r="H78" s="87"/>
      <c r="I78" s="87"/>
      <c r="J78" s="87"/>
      <c r="K78" s="87"/>
      <c r="L78" s="87"/>
      <c r="M78" s="92">
        <v>1</v>
      </c>
    </row>
    <row r="79" spans="1:13">
      <c r="B79" s="114">
        <v>2225</v>
      </c>
      <c r="C79" s="125" t="s">
        <v>147</v>
      </c>
      <c r="D79" s="31">
        <v>156091</v>
      </c>
      <c r="E79" s="31">
        <v>43777</v>
      </c>
      <c r="F79" s="87">
        <v>286652</v>
      </c>
      <c r="G79" s="87">
        <v>44910</v>
      </c>
      <c r="H79" s="87">
        <v>343161</v>
      </c>
      <c r="I79" s="87">
        <v>44910</v>
      </c>
      <c r="J79" s="87">
        <v>353150</v>
      </c>
      <c r="K79" s="87">
        <v>42504</v>
      </c>
      <c r="L79" s="87">
        <v>395654</v>
      </c>
      <c r="M79" s="92">
        <v>1</v>
      </c>
    </row>
    <row r="80" spans="1:13">
      <c r="C80" s="125" t="s">
        <v>148</v>
      </c>
      <c r="D80" s="85"/>
      <c r="E80" s="85"/>
      <c r="F80" s="130"/>
      <c r="G80" s="130"/>
      <c r="H80" s="130"/>
      <c r="I80" s="130"/>
      <c r="J80" s="130"/>
      <c r="K80" s="130"/>
      <c r="L80" s="130"/>
      <c r="M80" s="92">
        <v>1</v>
      </c>
    </row>
    <row r="81" spans="1:13" ht="27.95" customHeight="1">
      <c r="A81" s="113" t="s">
        <v>14</v>
      </c>
      <c r="B81" s="114" t="s">
        <v>131</v>
      </c>
      <c r="C81" s="120" t="s">
        <v>146</v>
      </c>
      <c r="D81" s="83">
        <f>D79</f>
        <v>156091</v>
      </c>
      <c r="E81" s="83">
        <f t="shared" ref="E81:L81" si="10">E79</f>
        <v>43777</v>
      </c>
      <c r="F81" s="126">
        <f t="shared" si="10"/>
        <v>286652</v>
      </c>
      <c r="G81" s="126">
        <f t="shared" si="10"/>
        <v>44910</v>
      </c>
      <c r="H81" s="126">
        <f t="shared" si="10"/>
        <v>343161</v>
      </c>
      <c r="I81" s="126">
        <f t="shared" si="10"/>
        <v>44910</v>
      </c>
      <c r="J81" s="126">
        <f t="shared" si="10"/>
        <v>353150</v>
      </c>
      <c r="K81" s="126">
        <f t="shared" si="10"/>
        <v>42504</v>
      </c>
      <c r="L81" s="126">
        <f t="shared" si="10"/>
        <v>395654</v>
      </c>
      <c r="M81" s="92">
        <v>1</v>
      </c>
    </row>
    <row r="82" spans="1:13">
      <c r="C82" s="125"/>
      <c r="D82" s="84"/>
      <c r="E82" s="84"/>
      <c r="F82" s="86"/>
      <c r="G82" s="86"/>
      <c r="H82" s="86"/>
      <c r="I82" s="86"/>
      <c r="J82" s="86"/>
      <c r="K82" s="86"/>
      <c r="L82" s="86"/>
      <c r="M82" s="92">
        <v>1</v>
      </c>
    </row>
    <row r="83" spans="1:13">
      <c r="B83" s="114" t="s">
        <v>149</v>
      </c>
      <c r="C83" s="120" t="s">
        <v>150</v>
      </c>
      <c r="D83" s="31"/>
      <c r="E83" s="31"/>
      <c r="F83" s="87"/>
      <c r="G83" s="87"/>
      <c r="H83" s="87"/>
      <c r="I83" s="87"/>
      <c r="J83" s="87"/>
      <c r="K83" s="87"/>
      <c r="L83" s="87"/>
      <c r="M83" s="92">
        <v>1</v>
      </c>
    </row>
    <row r="84" spans="1:13">
      <c r="B84" s="114">
        <v>2230</v>
      </c>
      <c r="C84" s="125" t="s">
        <v>151</v>
      </c>
      <c r="D84" s="85">
        <v>14923</v>
      </c>
      <c r="E84" s="85">
        <v>27103</v>
      </c>
      <c r="F84" s="130">
        <v>47200</v>
      </c>
      <c r="G84" s="130">
        <v>33024</v>
      </c>
      <c r="H84" s="130">
        <v>47200</v>
      </c>
      <c r="I84" s="130">
        <v>33024</v>
      </c>
      <c r="J84" s="130">
        <v>44100</v>
      </c>
      <c r="K84" s="130">
        <v>25645</v>
      </c>
      <c r="L84" s="130">
        <v>69745</v>
      </c>
      <c r="M84" s="92">
        <v>1</v>
      </c>
    </row>
    <row r="85" spans="1:13">
      <c r="A85" s="108" t="s">
        <v>14</v>
      </c>
      <c r="B85" s="131" t="s">
        <v>149</v>
      </c>
      <c r="C85" s="132" t="s">
        <v>150</v>
      </c>
      <c r="D85" s="83">
        <f t="shared" ref="D85:L85" si="11">D84</f>
        <v>14923</v>
      </c>
      <c r="E85" s="83">
        <f t="shared" si="11"/>
        <v>27103</v>
      </c>
      <c r="F85" s="126">
        <f t="shared" si="11"/>
        <v>47200</v>
      </c>
      <c r="G85" s="126">
        <f t="shared" si="11"/>
        <v>33024</v>
      </c>
      <c r="H85" s="126">
        <f t="shared" si="11"/>
        <v>47200</v>
      </c>
      <c r="I85" s="126">
        <f t="shared" si="11"/>
        <v>33024</v>
      </c>
      <c r="J85" s="126">
        <f t="shared" si="11"/>
        <v>44100</v>
      </c>
      <c r="K85" s="126">
        <f t="shared" si="11"/>
        <v>25645</v>
      </c>
      <c r="L85" s="126">
        <f t="shared" si="11"/>
        <v>69745</v>
      </c>
      <c r="M85" s="92">
        <v>1</v>
      </c>
    </row>
    <row r="86" spans="1:13">
      <c r="A86" s="108"/>
      <c r="B86" s="109"/>
      <c r="C86" s="89"/>
      <c r="D86" s="84"/>
      <c r="E86" s="84"/>
      <c r="F86" s="86"/>
      <c r="G86" s="86"/>
      <c r="H86" s="86"/>
      <c r="I86" s="86"/>
      <c r="J86" s="86"/>
      <c r="K86" s="86"/>
      <c r="L86" s="86"/>
      <c r="M86" s="92">
        <v>1</v>
      </c>
    </row>
    <row r="87" spans="1:13">
      <c r="A87" s="108"/>
      <c r="B87" s="131" t="s">
        <v>152</v>
      </c>
      <c r="C87" s="132" t="s">
        <v>153</v>
      </c>
      <c r="D87" s="84"/>
      <c r="E87" s="84"/>
      <c r="F87" s="86"/>
      <c r="G87" s="86"/>
      <c r="H87" s="86"/>
      <c r="I87" s="86"/>
      <c r="J87" s="86"/>
      <c r="K87" s="86"/>
      <c r="L87" s="86"/>
      <c r="M87" s="92">
        <v>1</v>
      </c>
    </row>
    <row r="88" spans="1:13">
      <c r="A88" s="108"/>
      <c r="B88" s="131">
        <v>2235</v>
      </c>
      <c r="C88" s="89" t="s">
        <v>53</v>
      </c>
      <c r="D88" s="84">
        <v>335992</v>
      </c>
      <c r="E88" s="84">
        <v>71218</v>
      </c>
      <c r="F88" s="86">
        <v>460683</v>
      </c>
      <c r="G88" s="86">
        <v>76324</v>
      </c>
      <c r="H88" s="86">
        <v>461809</v>
      </c>
      <c r="I88" s="86">
        <v>76324</v>
      </c>
      <c r="J88" s="86">
        <v>512201</v>
      </c>
      <c r="K88" s="86">
        <v>97028</v>
      </c>
      <c r="L88" s="86">
        <v>609229</v>
      </c>
      <c r="M88" s="92">
        <v>1</v>
      </c>
    </row>
    <row r="89" spans="1:13">
      <c r="A89" s="134"/>
      <c r="B89" s="135">
        <v>2236</v>
      </c>
      <c r="C89" s="136" t="s">
        <v>154</v>
      </c>
      <c r="D89" s="85">
        <v>94987</v>
      </c>
      <c r="E89" s="85">
        <v>10512</v>
      </c>
      <c r="F89" s="130">
        <v>81425</v>
      </c>
      <c r="G89" s="130">
        <v>11072</v>
      </c>
      <c r="H89" s="130">
        <v>81425</v>
      </c>
      <c r="I89" s="130">
        <v>11072</v>
      </c>
      <c r="J89" s="130">
        <v>101968</v>
      </c>
      <c r="K89" s="130">
        <v>12337</v>
      </c>
      <c r="L89" s="130">
        <v>114305</v>
      </c>
      <c r="M89" s="92">
        <v>1</v>
      </c>
    </row>
    <row r="90" spans="1:13">
      <c r="B90" s="114">
        <v>2245</v>
      </c>
      <c r="C90" s="125" t="s">
        <v>155</v>
      </c>
      <c r="D90" s="31">
        <v>872</v>
      </c>
      <c r="E90" s="31">
        <v>261082</v>
      </c>
      <c r="F90" s="31">
        <v>1407</v>
      </c>
      <c r="G90" s="87">
        <v>1038475</v>
      </c>
      <c r="H90" s="31">
        <v>1407</v>
      </c>
      <c r="I90" s="87">
        <v>1038475</v>
      </c>
      <c r="J90" s="68">
        <v>0</v>
      </c>
      <c r="K90" s="87">
        <v>312513</v>
      </c>
      <c r="L90" s="87">
        <v>312513</v>
      </c>
      <c r="M90" s="92">
        <v>1</v>
      </c>
    </row>
    <row r="91" spans="1:13">
      <c r="A91" s="113" t="s">
        <v>14</v>
      </c>
      <c r="B91" s="114" t="s">
        <v>152</v>
      </c>
      <c r="C91" s="120" t="s">
        <v>153</v>
      </c>
      <c r="D91" s="83">
        <f t="shared" ref="D91:I91" si="12">SUM(D88:D90)</f>
        <v>431851</v>
      </c>
      <c r="E91" s="83">
        <f t="shared" si="12"/>
        <v>342812</v>
      </c>
      <c r="F91" s="126">
        <f t="shared" si="12"/>
        <v>543515</v>
      </c>
      <c r="G91" s="126">
        <f t="shared" si="12"/>
        <v>1125871</v>
      </c>
      <c r="H91" s="126">
        <f t="shared" si="12"/>
        <v>544641</v>
      </c>
      <c r="I91" s="126">
        <f t="shared" si="12"/>
        <v>1125871</v>
      </c>
      <c r="J91" s="126">
        <f>SUM(J88:J90)</f>
        <v>614169</v>
      </c>
      <c r="K91" s="126">
        <f>SUM(K88:K90)</f>
        <v>421878</v>
      </c>
      <c r="L91" s="126">
        <f>SUM(J91:K91)</f>
        <v>1036047</v>
      </c>
      <c r="M91" s="92">
        <v>1</v>
      </c>
    </row>
    <row r="92" spans="1:13">
      <c r="C92" s="120"/>
      <c r="D92" s="84"/>
      <c r="E92" s="84"/>
      <c r="F92" s="86"/>
      <c r="G92" s="86"/>
      <c r="H92" s="86"/>
      <c r="I92" s="86"/>
      <c r="J92" s="86"/>
      <c r="K92" s="86"/>
      <c r="L92" s="86"/>
      <c r="M92" s="92">
        <v>1</v>
      </c>
    </row>
    <row r="93" spans="1:13">
      <c r="B93" s="114" t="s">
        <v>156</v>
      </c>
      <c r="C93" s="120" t="s">
        <v>157</v>
      </c>
      <c r="D93" s="31"/>
      <c r="E93" s="31"/>
      <c r="F93" s="87"/>
      <c r="G93" s="87"/>
      <c r="H93" s="87"/>
      <c r="I93" s="87"/>
      <c r="J93" s="87"/>
      <c r="K93" s="87"/>
      <c r="L93" s="87"/>
      <c r="M93" s="92">
        <v>1</v>
      </c>
    </row>
    <row r="94" spans="1:13">
      <c r="B94" s="114">
        <v>2250</v>
      </c>
      <c r="C94" s="125" t="s">
        <v>54</v>
      </c>
      <c r="D94" s="68">
        <v>0</v>
      </c>
      <c r="E94" s="31">
        <v>174356</v>
      </c>
      <c r="F94" s="31">
        <v>180000</v>
      </c>
      <c r="G94" s="31">
        <v>183836</v>
      </c>
      <c r="H94" s="31">
        <v>157800</v>
      </c>
      <c r="I94" s="31">
        <v>183836</v>
      </c>
      <c r="J94" s="31">
        <v>10000</v>
      </c>
      <c r="K94" s="31">
        <v>76243</v>
      </c>
      <c r="L94" s="31">
        <v>86243</v>
      </c>
      <c r="M94" s="92">
        <v>1</v>
      </c>
    </row>
    <row r="95" spans="1:13">
      <c r="A95" s="108"/>
      <c r="B95" s="131">
        <v>2251</v>
      </c>
      <c r="C95" s="89" t="s">
        <v>158</v>
      </c>
      <c r="D95" s="55">
        <v>0</v>
      </c>
      <c r="E95" s="84">
        <v>3832</v>
      </c>
      <c r="F95" s="84">
        <v>1</v>
      </c>
      <c r="G95" s="84">
        <v>3875</v>
      </c>
      <c r="H95" s="84">
        <v>1</v>
      </c>
      <c r="I95" s="84">
        <v>3875</v>
      </c>
      <c r="J95" s="55">
        <v>0</v>
      </c>
      <c r="K95" s="84">
        <v>5349</v>
      </c>
      <c r="L95" s="84">
        <v>5349</v>
      </c>
      <c r="M95" s="92">
        <v>1</v>
      </c>
    </row>
    <row r="96" spans="1:13">
      <c r="A96" s="108" t="s">
        <v>14</v>
      </c>
      <c r="B96" s="131" t="s">
        <v>156</v>
      </c>
      <c r="C96" s="132" t="s">
        <v>157</v>
      </c>
      <c r="D96" s="83" t="s">
        <v>72</v>
      </c>
      <c r="E96" s="83">
        <f t="shared" ref="E96:K96" si="13">SUM(E94:E95)</f>
        <v>178188</v>
      </c>
      <c r="F96" s="83">
        <f t="shared" si="13"/>
        <v>180001</v>
      </c>
      <c r="G96" s="83">
        <f t="shared" si="13"/>
        <v>187711</v>
      </c>
      <c r="H96" s="83">
        <f t="shared" si="13"/>
        <v>157801</v>
      </c>
      <c r="I96" s="83">
        <f t="shared" si="13"/>
        <v>187711</v>
      </c>
      <c r="J96" s="83">
        <f t="shared" si="13"/>
        <v>10000</v>
      </c>
      <c r="K96" s="83">
        <f t="shared" si="13"/>
        <v>81592</v>
      </c>
      <c r="L96" s="83">
        <f>SUM(J96:K96)</f>
        <v>91592</v>
      </c>
      <c r="M96" s="92">
        <v>1</v>
      </c>
    </row>
    <row r="97" spans="1:13">
      <c r="A97" s="108" t="s">
        <v>14</v>
      </c>
      <c r="B97" s="131" t="s">
        <v>27</v>
      </c>
      <c r="C97" s="132" t="s">
        <v>135</v>
      </c>
      <c r="D97" s="83">
        <f t="shared" ref="D97:K97" si="14">D96+D91+D84+D81+D75+D72+D66+D61</f>
        <v>4035002</v>
      </c>
      <c r="E97" s="83">
        <f t="shared" si="14"/>
        <v>5439658</v>
      </c>
      <c r="F97" s="83">
        <f t="shared" si="14"/>
        <v>6069745</v>
      </c>
      <c r="G97" s="83">
        <f t="shared" si="14"/>
        <v>6559010</v>
      </c>
      <c r="H97" s="83">
        <f t="shared" si="14"/>
        <v>6310034</v>
      </c>
      <c r="I97" s="83">
        <f t="shared" si="14"/>
        <v>6559010</v>
      </c>
      <c r="J97" s="83">
        <f t="shared" si="14"/>
        <v>8535418</v>
      </c>
      <c r="K97" s="83">
        <f t="shared" si="14"/>
        <v>6501498</v>
      </c>
      <c r="L97" s="83">
        <f>L96+L91+L84+L81+L75+L72+L66+L61</f>
        <v>15036916</v>
      </c>
      <c r="M97" s="92">
        <v>1</v>
      </c>
    </row>
    <row r="98" spans="1:13">
      <c r="A98" s="108"/>
      <c r="B98" s="131"/>
      <c r="C98" s="132"/>
      <c r="D98" s="84"/>
      <c r="E98" s="84"/>
      <c r="F98" s="86"/>
      <c r="G98" s="86"/>
      <c r="H98" s="86"/>
      <c r="I98" s="86"/>
      <c r="J98" s="86"/>
      <c r="K98" s="86"/>
      <c r="L98" s="86"/>
      <c r="M98" s="92">
        <v>1</v>
      </c>
    </row>
    <row r="99" spans="1:13">
      <c r="A99" s="108"/>
      <c r="B99" s="131" t="s">
        <v>78</v>
      </c>
      <c r="C99" s="132" t="s">
        <v>159</v>
      </c>
      <c r="D99" s="31"/>
      <c r="E99" s="31"/>
      <c r="F99" s="87"/>
      <c r="G99" s="87"/>
      <c r="H99" s="87"/>
      <c r="I99" s="87"/>
      <c r="J99" s="87"/>
      <c r="K99" s="87"/>
      <c r="L99" s="87"/>
      <c r="M99" s="92">
        <v>1</v>
      </c>
    </row>
    <row r="100" spans="1:13">
      <c r="B100" s="114" t="s">
        <v>9</v>
      </c>
      <c r="C100" s="120" t="s">
        <v>160</v>
      </c>
      <c r="D100" s="31"/>
      <c r="E100" s="31"/>
      <c r="F100" s="87"/>
      <c r="G100" s="87"/>
      <c r="H100" s="87"/>
      <c r="I100" s="87"/>
      <c r="J100" s="87"/>
      <c r="K100" s="87"/>
      <c r="L100" s="87"/>
      <c r="M100" s="92">
        <v>1</v>
      </c>
    </row>
    <row r="101" spans="1:13">
      <c r="B101" s="114">
        <v>2401</v>
      </c>
      <c r="C101" s="125" t="s">
        <v>57</v>
      </c>
      <c r="D101" s="31">
        <v>285559</v>
      </c>
      <c r="E101" s="31">
        <v>256619</v>
      </c>
      <c r="F101" s="87">
        <v>254699</v>
      </c>
      <c r="G101" s="87">
        <v>297476</v>
      </c>
      <c r="H101" s="87">
        <v>261453</v>
      </c>
      <c r="I101" s="87">
        <v>297476</v>
      </c>
      <c r="J101" s="87">
        <v>968881</v>
      </c>
      <c r="K101" s="87">
        <v>357915</v>
      </c>
      <c r="L101" s="87">
        <v>1326796</v>
      </c>
      <c r="M101" s="92">
        <v>1</v>
      </c>
    </row>
    <row r="102" spans="1:13">
      <c r="B102" s="114">
        <v>2402</v>
      </c>
      <c r="C102" s="125" t="s">
        <v>161</v>
      </c>
      <c r="D102" s="31">
        <v>8741</v>
      </c>
      <c r="E102" s="31">
        <v>61158</v>
      </c>
      <c r="F102" s="87">
        <v>8320</v>
      </c>
      <c r="G102" s="87">
        <v>64605</v>
      </c>
      <c r="H102" s="87">
        <v>8320</v>
      </c>
      <c r="I102" s="87">
        <v>64605</v>
      </c>
      <c r="J102" s="87">
        <v>229200</v>
      </c>
      <c r="K102" s="87">
        <v>66292</v>
      </c>
      <c r="L102" s="87">
        <v>295492</v>
      </c>
      <c r="M102" s="92">
        <v>1</v>
      </c>
    </row>
    <row r="103" spans="1:13">
      <c r="B103" s="114">
        <v>2403</v>
      </c>
      <c r="C103" s="125" t="s">
        <v>58</v>
      </c>
      <c r="D103" s="31">
        <v>107552</v>
      </c>
      <c r="E103" s="31">
        <v>185195</v>
      </c>
      <c r="F103" s="87">
        <v>142859</v>
      </c>
      <c r="G103" s="87">
        <v>211256</v>
      </c>
      <c r="H103" s="87">
        <v>142859</v>
      </c>
      <c r="I103" s="87">
        <v>211256</v>
      </c>
      <c r="J103" s="87">
        <v>127270</v>
      </c>
      <c r="K103" s="87">
        <v>224338</v>
      </c>
      <c r="L103" s="87">
        <v>351608</v>
      </c>
      <c r="M103" s="92">
        <v>1</v>
      </c>
    </row>
    <row r="104" spans="1:13">
      <c r="B104" s="114">
        <v>2404</v>
      </c>
      <c r="C104" s="125" t="s">
        <v>59</v>
      </c>
      <c r="D104" s="31">
        <v>24943</v>
      </c>
      <c r="E104" s="31">
        <v>5001</v>
      </c>
      <c r="F104" s="87">
        <v>19111</v>
      </c>
      <c r="G104" s="87">
        <v>5524</v>
      </c>
      <c r="H104" s="87">
        <v>19111</v>
      </c>
      <c r="I104" s="87">
        <v>5524</v>
      </c>
      <c r="J104" s="87">
        <v>14200</v>
      </c>
      <c r="K104" s="87">
        <v>6350</v>
      </c>
      <c r="L104" s="87">
        <v>20550</v>
      </c>
      <c r="M104" s="92">
        <v>1</v>
      </c>
    </row>
    <row r="105" spans="1:13">
      <c r="B105" s="114">
        <v>2405</v>
      </c>
      <c r="C105" s="125" t="s">
        <v>60</v>
      </c>
      <c r="D105" s="31">
        <v>6739</v>
      </c>
      <c r="E105" s="31">
        <v>36577</v>
      </c>
      <c r="F105" s="87">
        <v>4034</v>
      </c>
      <c r="G105" s="87">
        <v>39516</v>
      </c>
      <c r="H105" s="87">
        <v>5614</v>
      </c>
      <c r="I105" s="87">
        <v>39516</v>
      </c>
      <c r="J105" s="87">
        <v>6844</v>
      </c>
      <c r="K105" s="87">
        <v>45746</v>
      </c>
      <c r="L105" s="87">
        <v>52590</v>
      </c>
      <c r="M105" s="92">
        <v>1</v>
      </c>
    </row>
    <row r="106" spans="1:13">
      <c r="B106" s="114">
        <v>2406</v>
      </c>
      <c r="C106" s="125" t="s">
        <v>162</v>
      </c>
      <c r="D106" s="31">
        <v>161737</v>
      </c>
      <c r="E106" s="31">
        <v>263783</v>
      </c>
      <c r="F106" s="87">
        <v>1003657</v>
      </c>
      <c r="G106" s="87">
        <v>267204</v>
      </c>
      <c r="H106" s="87">
        <v>1031906</v>
      </c>
      <c r="I106" s="87">
        <v>317904</v>
      </c>
      <c r="J106" s="87">
        <v>1161405</v>
      </c>
      <c r="K106" s="87">
        <v>338590</v>
      </c>
      <c r="L106" s="87">
        <v>1499995</v>
      </c>
      <c r="M106" s="92">
        <v>1</v>
      </c>
    </row>
    <row r="107" spans="1:13">
      <c r="B107" s="114">
        <v>2407</v>
      </c>
      <c r="C107" s="125" t="s">
        <v>92</v>
      </c>
      <c r="D107" s="31">
        <v>3800</v>
      </c>
      <c r="E107" s="31">
        <v>43739</v>
      </c>
      <c r="F107" s="31">
        <v>4000</v>
      </c>
      <c r="G107" s="31">
        <v>43500</v>
      </c>
      <c r="H107" s="31">
        <v>4000</v>
      </c>
      <c r="I107" s="31">
        <v>43500</v>
      </c>
      <c r="J107" s="31">
        <v>4000</v>
      </c>
      <c r="K107" s="31">
        <v>42550</v>
      </c>
      <c r="L107" s="31">
        <v>46550</v>
      </c>
      <c r="M107" s="92">
        <v>1</v>
      </c>
    </row>
    <row r="108" spans="1:13">
      <c r="B108" s="114">
        <v>2408</v>
      </c>
      <c r="C108" s="125" t="s">
        <v>163</v>
      </c>
      <c r="D108" s="31">
        <v>31375</v>
      </c>
      <c r="E108" s="31">
        <v>140678</v>
      </c>
      <c r="F108" s="87">
        <v>93572</v>
      </c>
      <c r="G108" s="87">
        <v>178861</v>
      </c>
      <c r="H108" s="87">
        <v>94100</v>
      </c>
      <c r="I108" s="87">
        <v>178861</v>
      </c>
      <c r="J108" s="87">
        <v>87828</v>
      </c>
      <c r="K108" s="87">
        <v>188041</v>
      </c>
      <c r="L108" s="87">
        <v>275869</v>
      </c>
      <c r="M108" s="92">
        <v>1</v>
      </c>
    </row>
    <row r="109" spans="1:13">
      <c r="B109" s="114">
        <v>2415</v>
      </c>
      <c r="C109" s="125" t="s">
        <v>164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92">
        <v>1</v>
      </c>
    </row>
    <row r="110" spans="1:13">
      <c r="B110" s="114">
        <v>2425</v>
      </c>
      <c r="C110" s="125" t="s">
        <v>64</v>
      </c>
      <c r="D110" s="31">
        <v>31603</v>
      </c>
      <c r="E110" s="31">
        <v>79102</v>
      </c>
      <c r="F110" s="87">
        <v>22531</v>
      </c>
      <c r="G110" s="87">
        <v>90277</v>
      </c>
      <c r="H110" s="87">
        <v>22531</v>
      </c>
      <c r="I110" s="87">
        <v>90277</v>
      </c>
      <c r="J110" s="87">
        <v>13200</v>
      </c>
      <c r="K110" s="87">
        <v>97020</v>
      </c>
      <c r="L110" s="87">
        <v>110220</v>
      </c>
      <c r="M110" s="92">
        <v>1</v>
      </c>
    </row>
    <row r="111" spans="1:13">
      <c r="B111" s="114">
        <v>2435</v>
      </c>
      <c r="C111" s="125" t="s">
        <v>165</v>
      </c>
      <c r="D111" s="31">
        <v>397150</v>
      </c>
      <c r="E111" s="68">
        <v>0</v>
      </c>
      <c r="F111" s="31">
        <v>386801</v>
      </c>
      <c r="G111" s="68">
        <v>0</v>
      </c>
      <c r="H111" s="31">
        <v>386801</v>
      </c>
      <c r="I111" s="68">
        <v>0</v>
      </c>
      <c r="J111" s="31">
        <v>231800</v>
      </c>
      <c r="K111" s="68">
        <v>0</v>
      </c>
      <c r="L111" s="31">
        <v>231800</v>
      </c>
      <c r="M111" s="92">
        <v>1</v>
      </c>
    </row>
    <row r="112" spans="1:13">
      <c r="A112" s="113" t="s">
        <v>14</v>
      </c>
      <c r="B112" s="114" t="s">
        <v>9</v>
      </c>
      <c r="C112" s="120" t="s">
        <v>160</v>
      </c>
      <c r="D112" s="83">
        <f t="shared" ref="D112:I112" si="15">SUM(D101:D111)</f>
        <v>1059199</v>
      </c>
      <c r="E112" s="83">
        <f t="shared" si="15"/>
        <v>1071852</v>
      </c>
      <c r="F112" s="126">
        <f t="shared" si="15"/>
        <v>1939584</v>
      </c>
      <c r="G112" s="126">
        <f t="shared" si="15"/>
        <v>1198219</v>
      </c>
      <c r="H112" s="126">
        <f t="shared" si="15"/>
        <v>1976695</v>
      </c>
      <c r="I112" s="126">
        <f t="shared" si="15"/>
        <v>1248919</v>
      </c>
      <c r="J112" s="126">
        <f>SUM(J101:J111)</f>
        <v>2844628</v>
      </c>
      <c r="K112" s="126">
        <f>SUM(K101:K111)</f>
        <v>1366842</v>
      </c>
      <c r="L112" s="126">
        <f>SUM(J112:K112)</f>
        <v>4211470</v>
      </c>
      <c r="M112" s="92">
        <v>1</v>
      </c>
    </row>
    <row r="113" spans="1:13">
      <c r="C113" s="120"/>
      <c r="D113" s="84"/>
      <c r="E113" s="84"/>
      <c r="F113" s="86"/>
      <c r="G113" s="86"/>
      <c r="H113" s="86"/>
      <c r="I113" s="86"/>
      <c r="J113" s="86"/>
      <c r="K113" s="86"/>
      <c r="L113" s="86"/>
      <c r="M113" s="92">
        <v>1</v>
      </c>
    </row>
    <row r="114" spans="1:13">
      <c r="B114" s="114" t="s">
        <v>15</v>
      </c>
      <c r="C114" s="120" t="s">
        <v>166</v>
      </c>
      <c r="D114" s="31"/>
      <c r="E114" s="31"/>
      <c r="F114" s="87"/>
      <c r="G114" s="87"/>
      <c r="H114" s="87"/>
      <c r="I114" s="87"/>
      <c r="J114" s="87"/>
      <c r="K114" s="87"/>
      <c r="L114" s="87"/>
      <c r="M114" s="92">
        <v>1</v>
      </c>
    </row>
    <row r="115" spans="1:13">
      <c r="B115" s="114">
        <v>2501</v>
      </c>
      <c r="C115" s="125" t="s">
        <v>167</v>
      </c>
      <c r="D115" s="31">
        <v>221464</v>
      </c>
      <c r="E115" s="68">
        <v>0</v>
      </c>
      <c r="F115" s="87">
        <v>211900</v>
      </c>
      <c r="G115" s="68">
        <v>0</v>
      </c>
      <c r="H115" s="87">
        <v>211900</v>
      </c>
      <c r="I115" s="68">
        <v>0</v>
      </c>
      <c r="J115" s="87">
        <v>242040</v>
      </c>
      <c r="K115" s="68">
        <v>0</v>
      </c>
      <c r="L115" s="87">
        <v>242040</v>
      </c>
      <c r="M115" s="92">
        <v>1</v>
      </c>
    </row>
    <row r="116" spans="1:13">
      <c r="B116" s="114">
        <v>2505</v>
      </c>
      <c r="C116" s="125" t="s">
        <v>168</v>
      </c>
      <c r="D116" s="31">
        <v>40000</v>
      </c>
      <c r="E116" s="68">
        <v>0</v>
      </c>
      <c r="F116" s="87">
        <v>61500</v>
      </c>
      <c r="G116" s="68">
        <v>0</v>
      </c>
      <c r="H116" s="87">
        <v>61500</v>
      </c>
      <c r="I116" s="68">
        <v>0</v>
      </c>
      <c r="J116" s="87">
        <v>1419500</v>
      </c>
      <c r="K116" s="68">
        <v>0</v>
      </c>
      <c r="L116" s="87">
        <v>1419500</v>
      </c>
      <c r="M116" s="92">
        <v>1</v>
      </c>
    </row>
    <row r="117" spans="1:13">
      <c r="A117" s="108"/>
      <c r="B117" s="131">
        <v>2506</v>
      </c>
      <c r="C117" s="89" t="s">
        <v>169</v>
      </c>
      <c r="D117" s="84">
        <v>40002</v>
      </c>
      <c r="E117" s="55">
        <v>0</v>
      </c>
      <c r="F117" s="84">
        <v>20000</v>
      </c>
      <c r="G117" s="55">
        <v>0</v>
      </c>
      <c r="H117" s="84">
        <v>20000</v>
      </c>
      <c r="I117" s="55">
        <v>0</v>
      </c>
      <c r="J117" s="84">
        <v>61812</v>
      </c>
      <c r="K117" s="55">
        <v>0</v>
      </c>
      <c r="L117" s="84">
        <v>61812</v>
      </c>
      <c r="M117" s="92">
        <v>1</v>
      </c>
    </row>
    <row r="118" spans="1:13">
      <c r="A118" s="108"/>
      <c r="B118" s="131">
        <v>2515</v>
      </c>
      <c r="C118" s="89" t="s">
        <v>170</v>
      </c>
      <c r="D118" s="84">
        <v>774674</v>
      </c>
      <c r="E118" s="84">
        <v>16789</v>
      </c>
      <c r="F118" s="86">
        <v>593506</v>
      </c>
      <c r="G118" s="86">
        <v>21521</v>
      </c>
      <c r="H118" s="86">
        <v>591006</v>
      </c>
      <c r="I118" s="86">
        <v>21521</v>
      </c>
      <c r="J118" s="86">
        <v>743451</v>
      </c>
      <c r="K118" s="86">
        <v>28925</v>
      </c>
      <c r="L118" s="86">
        <v>772376</v>
      </c>
      <c r="M118" s="92">
        <v>1</v>
      </c>
    </row>
    <row r="119" spans="1:13">
      <c r="A119" s="134" t="s">
        <v>14</v>
      </c>
      <c r="B119" s="135" t="s">
        <v>15</v>
      </c>
      <c r="C119" s="137" t="s">
        <v>166</v>
      </c>
      <c r="D119" s="83">
        <f t="shared" ref="D119:I119" si="16">SUM(D115:D118)</f>
        <v>1076140</v>
      </c>
      <c r="E119" s="83">
        <f t="shared" si="16"/>
        <v>16789</v>
      </c>
      <c r="F119" s="126">
        <f t="shared" si="16"/>
        <v>886906</v>
      </c>
      <c r="G119" s="126">
        <f t="shared" si="16"/>
        <v>21521</v>
      </c>
      <c r="H119" s="126">
        <f t="shared" si="16"/>
        <v>884406</v>
      </c>
      <c r="I119" s="126">
        <f t="shared" si="16"/>
        <v>21521</v>
      </c>
      <c r="J119" s="126">
        <f>SUM(J115:J118)</f>
        <v>2466803</v>
      </c>
      <c r="K119" s="126">
        <f>SUM(K115:K118)</f>
        <v>28925</v>
      </c>
      <c r="L119" s="126">
        <f>SUM(J119:K119)</f>
        <v>2495728</v>
      </c>
      <c r="M119" s="92">
        <v>1</v>
      </c>
    </row>
    <row r="120" spans="1:13">
      <c r="C120" s="120"/>
      <c r="D120" s="84"/>
      <c r="E120" s="84"/>
      <c r="F120" s="86"/>
      <c r="G120" s="86"/>
      <c r="H120" s="86"/>
      <c r="I120" s="86"/>
      <c r="J120" s="86"/>
      <c r="K120" s="86"/>
      <c r="L120" s="86"/>
      <c r="M120" s="92">
        <v>1</v>
      </c>
    </row>
    <row r="121" spans="1:13">
      <c r="B121" s="114" t="s">
        <v>20</v>
      </c>
      <c r="C121" s="120" t="s">
        <v>171</v>
      </c>
      <c r="D121" s="84"/>
      <c r="E121" s="84"/>
      <c r="F121" s="86"/>
      <c r="G121" s="86"/>
      <c r="H121" s="86"/>
      <c r="I121" s="86"/>
      <c r="J121" s="86"/>
      <c r="K121" s="86"/>
      <c r="L121" s="86"/>
      <c r="M121" s="92">
        <v>1</v>
      </c>
    </row>
    <row r="122" spans="1:13">
      <c r="B122" s="114">
        <v>2575</v>
      </c>
      <c r="C122" s="120" t="s">
        <v>172</v>
      </c>
      <c r="D122" s="85">
        <v>10936</v>
      </c>
      <c r="E122" s="129">
        <v>0</v>
      </c>
      <c r="F122" s="130">
        <v>10000</v>
      </c>
      <c r="G122" s="129">
        <v>0</v>
      </c>
      <c r="H122" s="130">
        <v>10000</v>
      </c>
      <c r="I122" s="129">
        <v>0</v>
      </c>
      <c r="J122" s="130">
        <v>20000</v>
      </c>
      <c r="K122" s="129">
        <v>0</v>
      </c>
      <c r="L122" s="130">
        <v>20000</v>
      </c>
      <c r="M122" s="92">
        <v>1</v>
      </c>
    </row>
    <row r="123" spans="1:13">
      <c r="A123" s="113" t="s">
        <v>14</v>
      </c>
      <c r="B123" s="114" t="s">
        <v>20</v>
      </c>
      <c r="C123" s="120" t="s">
        <v>171</v>
      </c>
      <c r="D123" s="83">
        <f t="shared" ref="D123:L123" si="17">D122</f>
        <v>10936</v>
      </c>
      <c r="E123" s="88">
        <f t="shared" si="17"/>
        <v>0</v>
      </c>
      <c r="F123" s="126">
        <f t="shared" si="17"/>
        <v>10000</v>
      </c>
      <c r="G123" s="88">
        <f t="shared" si="17"/>
        <v>0</v>
      </c>
      <c r="H123" s="126">
        <f t="shared" si="17"/>
        <v>10000</v>
      </c>
      <c r="I123" s="88">
        <f t="shared" si="17"/>
        <v>0</v>
      </c>
      <c r="J123" s="126">
        <f t="shared" si="17"/>
        <v>20000</v>
      </c>
      <c r="K123" s="88">
        <f t="shared" si="17"/>
        <v>0</v>
      </c>
      <c r="L123" s="126">
        <f t="shared" si="17"/>
        <v>20000</v>
      </c>
      <c r="M123" s="92">
        <v>1</v>
      </c>
    </row>
    <row r="124" spans="1:13">
      <c r="C124" s="120"/>
      <c r="D124" s="84"/>
      <c r="E124" s="84"/>
      <c r="F124" s="86"/>
      <c r="G124" s="86"/>
      <c r="H124" s="86"/>
      <c r="I124" s="86"/>
      <c r="J124" s="86"/>
      <c r="K124" s="86"/>
      <c r="L124" s="86"/>
      <c r="M124" s="92">
        <v>1</v>
      </c>
    </row>
    <row r="125" spans="1:13">
      <c r="B125" s="114" t="s">
        <v>126</v>
      </c>
      <c r="C125" s="120" t="s">
        <v>173</v>
      </c>
      <c r="D125" s="31"/>
      <c r="E125" s="31"/>
      <c r="F125" s="87"/>
      <c r="G125" s="87"/>
      <c r="H125" s="87"/>
      <c r="I125" s="87"/>
      <c r="J125" s="87"/>
      <c r="K125" s="87"/>
      <c r="L125" s="87"/>
      <c r="M125" s="92">
        <v>1</v>
      </c>
    </row>
    <row r="126" spans="1:13">
      <c r="A126" s="108"/>
      <c r="B126" s="131">
        <v>2702</v>
      </c>
      <c r="C126" s="89" t="s">
        <v>66</v>
      </c>
      <c r="D126" s="84">
        <v>467449</v>
      </c>
      <c r="E126" s="84">
        <v>23236</v>
      </c>
      <c r="F126" s="86">
        <v>1396846</v>
      </c>
      <c r="G126" s="86">
        <v>32605</v>
      </c>
      <c r="H126" s="86">
        <v>1397491</v>
      </c>
      <c r="I126" s="86">
        <v>32605</v>
      </c>
      <c r="J126" s="86">
        <v>1429291</v>
      </c>
      <c r="K126" s="86">
        <v>35340</v>
      </c>
      <c r="L126" s="86">
        <v>1464631</v>
      </c>
      <c r="M126" s="92">
        <v>1</v>
      </c>
    </row>
    <row r="127" spans="1:13">
      <c r="A127" s="108"/>
      <c r="B127" s="131">
        <v>2705</v>
      </c>
      <c r="C127" s="89" t="s">
        <v>174</v>
      </c>
      <c r="D127" s="55">
        <v>0</v>
      </c>
      <c r="E127" s="55">
        <v>0</v>
      </c>
      <c r="F127" s="84">
        <v>20000</v>
      </c>
      <c r="G127" s="55">
        <v>0</v>
      </c>
      <c r="H127" s="84">
        <v>20000</v>
      </c>
      <c r="I127" s="55">
        <v>0</v>
      </c>
      <c r="J127" s="55">
        <v>0</v>
      </c>
      <c r="K127" s="55">
        <v>0</v>
      </c>
      <c r="L127" s="55">
        <v>0</v>
      </c>
      <c r="M127" s="92">
        <v>1</v>
      </c>
    </row>
    <row r="128" spans="1:13">
      <c r="A128" s="108"/>
      <c r="B128" s="131">
        <v>2711</v>
      </c>
      <c r="C128" s="89" t="s">
        <v>175</v>
      </c>
      <c r="D128" s="84">
        <v>60128</v>
      </c>
      <c r="E128" s="84">
        <v>995</v>
      </c>
      <c r="F128" s="84">
        <v>20000</v>
      </c>
      <c r="G128" s="84">
        <v>1000</v>
      </c>
      <c r="H128" s="86">
        <v>20000</v>
      </c>
      <c r="I128" s="84">
        <v>1000</v>
      </c>
      <c r="J128" s="86">
        <v>20000</v>
      </c>
      <c r="K128" s="84">
        <v>1000</v>
      </c>
      <c r="L128" s="86">
        <v>21000</v>
      </c>
      <c r="M128" s="92">
        <v>1</v>
      </c>
    </row>
    <row r="129" spans="1:13">
      <c r="A129" s="108" t="s">
        <v>14</v>
      </c>
      <c r="B129" s="131" t="s">
        <v>126</v>
      </c>
      <c r="C129" s="132" t="s">
        <v>173</v>
      </c>
      <c r="D129" s="83">
        <f t="shared" ref="D129:I129" si="18">SUM(D126:D128)</f>
        <v>527577</v>
      </c>
      <c r="E129" s="83">
        <f t="shared" si="18"/>
        <v>24231</v>
      </c>
      <c r="F129" s="126">
        <f t="shared" si="18"/>
        <v>1436846</v>
      </c>
      <c r="G129" s="126">
        <f t="shared" si="18"/>
        <v>33605</v>
      </c>
      <c r="H129" s="126">
        <f t="shared" si="18"/>
        <v>1437491</v>
      </c>
      <c r="I129" s="126">
        <f t="shared" si="18"/>
        <v>33605</v>
      </c>
      <c r="J129" s="126">
        <f>SUM(J126:J128)</f>
        <v>1449291</v>
      </c>
      <c r="K129" s="126">
        <f>SUM(K126:K128)</f>
        <v>36340</v>
      </c>
      <c r="L129" s="126">
        <f>SUM(J129:K129)</f>
        <v>1485631</v>
      </c>
      <c r="M129" s="92">
        <v>1</v>
      </c>
    </row>
    <row r="130" spans="1:13">
      <c r="A130" s="108"/>
      <c r="B130" s="109"/>
      <c r="C130" s="132"/>
      <c r="D130" s="84"/>
      <c r="E130" s="84"/>
      <c r="F130" s="86"/>
      <c r="G130" s="86"/>
      <c r="H130" s="86"/>
      <c r="I130" s="86"/>
      <c r="J130" s="86"/>
      <c r="K130" s="86"/>
      <c r="L130" s="86"/>
      <c r="M130" s="92">
        <v>1</v>
      </c>
    </row>
    <row r="131" spans="1:13">
      <c r="B131" s="114" t="s">
        <v>131</v>
      </c>
      <c r="C131" s="120" t="s">
        <v>176</v>
      </c>
      <c r="D131" s="31"/>
      <c r="E131" s="31"/>
      <c r="F131" s="87"/>
      <c r="G131" s="87"/>
      <c r="H131" s="87"/>
      <c r="I131" s="87"/>
      <c r="J131" s="87"/>
      <c r="K131" s="87"/>
      <c r="L131" s="87"/>
      <c r="M131" s="92">
        <v>1</v>
      </c>
    </row>
    <row r="132" spans="1:13">
      <c r="B132" s="114">
        <v>2801</v>
      </c>
      <c r="C132" s="125" t="s">
        <v>67</v>
      </c>
      <c r="D132" s="31">
        <v>343618</v>
      </c>
      <c r="E132" s="31">
        <v>719379</v>
      </c>
      <c r="F132" s="87">
        <v>301999</v>
      </c>
      <c r="G132" s="87">
        <v>807755</v>
      </c>
      <c r="H132" s="87">
        <v>301999</v>
      </c>
      <c r="I132" s="87">
        <v>807755</v>
      </c>
      <c r="J132" s="87">
        <v>396100</v>
      </c>
      <c r="K132" s="87">
        <v>935453</v>
      </c>
      <c r="L132" s="87">
        <v>1331553</v>
      </c>
      <c r="M132" s="92">
        <v>1</v>
      </c>
    </row>
    <row r="133" spans="1:13">
      <c r="B133" s="114">
        <v>2810</v>
      </c>
      <c r="C133" s="125" t="s">
        <v>177</v>
      </c>
      <c r="D133" s="31">
        <v>10000</v>
      </c>
      <c r="E133" s="68">
        <v>0</v>
      </c>
      <c r="F133" s="87">
        <v>10800</v>
      </c>
      <c r="G133" s="68">
        <v>0</v>
      </c>
      <c r="H133" s="87">
        <v>10800</v>
      </c>
      <c r="I133" s="68">
        <v>0</v>
      </c>
      <c r="J133" s="87">
        <v>15000</v>
      </c>
      <c r="K133" s="68">
        <v>0</v>
      </c>
      <c r="L133" s="87">
        <v>15000</v>
      </c>
      <c r="M133" s="92">
        <v>1</v>
      </c>
    </row>
    <row r="134" spans="1:13">
      <c r="A134" s="113" t="s">
        <v>14</v>
      </c>
      <c r="B134" s="114" t="s">
        <v>131</v>
      </c>
      <c r="C134" s="120" t="s">
        <v>176</v>
      </c>
      <c r="D134" s="83">
        <f t="shared" ref="D134:K134" si="19">SUM(D132:D133)</f>
        <v>353618</v>
      </c>
      <c r="E134" s="83">
        <f t="shared" si="19"/>
        <v>719379</v>
      </c>
      <c r="F134" s="126">
        <f t="shared" si="19"/>
        <v>312799</v>
      </c>
      <c r="G134" s="126">
        <f t="shared" si="19"/>
        <v>807755</v>
      </c>
      <c r="H134" s="126">
        <f t="shared" si="19"/>
        <v>312799</v>
      </c>
      <c r="I134" s="126">
        <f t="shared" si="19"/>
        <v>807755</v>
      </c>
      <c r="J134" s="126">
        <f t="shared" si="19"/>
        <v>411100</v>
      </c>
      <c r="K134" s="126">
        <f t="shared" si="19"/>
        <v>935453</v>
      </c>
      <c r="L134" s="126">
        <f>SUM(J134:K134)</f>
        <v>1346553</v>
      </c>
      <c r="M134" s="92">
        <v>1</v>
      </c>
    </row>
    <row r="135" spans="1:13">
      <c r="B135" s="114"/>
      <c r="C135" s="120"/>
      <c r="D135" s="84"/>
      <c r="E135" s="84"/>
      <c r="F135" s="86"/>
      <c r="G135" s="86"/>
      <c r="H135" s="86"/>
      <c r="I135" s="86"/>
      <c r="J135" s="86"/>
      <c r="K135" s="86"/>
      <c r="L135" s="86"/>
      <c r="M135" s="92">
        <v>1</v>
      </c>
    </row>
    <row r="136" spans="1:13">
      <c r="B136" s="114" t="s">
        <v>149</v>
      </c>
      <c r="C136" s="120" t="s">
        <v>178</v>
      </c>
      <c r="D136" s="31"/>
      <c r="E136" s="31"/>
      <c r="F136" s="87"/>
      <c r="G136" s="87"/>
      <c r="H136" s="87"/>
      <c r="I136" s="87"/>
      <c r="J136" s="87"/>
      <c r="K136" s="87"/>
      <c r="L136" s="87"/>
      <c r="M136" s="92">
        <v>1</v>
      </c>
    </row>
    <row r="137" spans="1:13">
      <c r="B137" s="114">
        <v>2851</v>
      </c>
      <c r="C137" s="125" t="s">
        <v>68</v>
      </c>
      <c r="D137" s="31">
        <v>84426</v>
      </c>
      <c r="E137" s="31">
        <v>74655</v>
      </c>
      <c r="F137" s="87">
        <v>97464</v>
      </c>
      <c r="G137" s="87">
        <v>74400</v>
      </c>
      <c r="H137" s="87">
        <v>107478</v>
      </c>
      <c r="I137" s="87">
        <v>74400</v>
      </c>
      <c r="J137" s="87">
        <v>221523</v>
      </c>
      <c r="K137" s="87">
        <v>85212</v>
      </c>
      <c r="L137" s="87">
        <v>306735</v>
      </c>
      <c r="M137" s="92">
        <v>1</v>
      </c>
    </row>
    <row r="138" spans="1:13">
      <c r="B138" s="114">
        <v>2852</v>
      </c>
      <c r="C138" s="125" t="s">
        <v>69</v>
      </c>
      <c r="D138" s="31">
        <v>32107</v>
      </c>
      <c r="E138" s="31">
        <v>30150</v>
      </c>
      <c r="F138" s="31">
        <v>66864</v>
      </c>
      <c r="G138" s="31">
        <v>4000</v>
      </c>
      <c r="H138" s="31">
        <v>66864</v>
      </c>
      <c r="I138" s="31">
        <v>4000</v>
      </c>
      <c r="J138" s="31">
        <v>298800</v>
      </c>
      <c r="K138" s="31">
        <v>4000</v>
      </c>
      <c r="L138" s="31">
        <v>302800</v>
      </c>
      <c r="M138" s="92">
        <v>1</v>
      </c>
    </row>
    <row r="139" spans="1:13">
      <c r="B139" s="114">
        <v>2853</v>
      </c>
      <c r="C139" s="125" t="s">
        <v>179</v>
      </c>
      <c r="D139" s="31">
        <v>11126</v>
      </c>
      <c r="E139" s="31">
        <v>20352</v>
      </c>
      <c r="F139" s="87">
        <v>15960</v>
      </c>
      <c r="G139" s="87">
        <v>22772</v>
      </c>
      <c r="H139" s="87">
        <v>15960</v>
      </c>
      <c r="I139" s="87">
        <v>22772</v>
      </c>
      <c r="J139" s="87">
        <v>17160</v>
      </c>
      <c r="K139" s="87">
        <v>25107</v>
      </c>
      <c r="L139" s="87">
        <v>42267</v>
      </c>
      <c r="M139" s="92">
        <v>1</v>
      </c>
    </row>
    <row r="140" spans="1:13">
      <c r="A140" s="113" t="s">
        <v>14</v>
      </c>
      <c r="B140" s="114" t="s">
        <v>149</v>
      </c>
      <c r="C140" s="120" t="s">
        <v>178</v>
      </c>
      <c r="D140" s="83">
        <f t="shared" ref="D140:I140" si="20">SUM(D137:D139)</f>
        <v>127659</v>
      </c>
      <c r="E140" s="83">
        <f t="shared" si="20"/>
        <v>125157</v>
      </c>
      <c r="F140" s="126">
        <f t="shared" si="20"/>
        <v>180288</v>
      </c>
      <c r="G140" s="126">
        <f t="shared" si="20"/>
        <v>101172</v>
      </c>
      <c r="H140" s="126">
        <f t="shared" si="20"/>
        <v>190302</v>
      </c>
      <c r="I140" s="126">
        <f t="shared" si="20"/>
        <v>101172</v>
      </c>
      <c r="J140" s="126">
        <f>SUM(J137:J139)</f>
        <v>537483</v>
      </c>
      <c r="K140" s="126">
        <f>SUM(K137:K139)</f>
        <v>114319</v>
      </c>
      <c r="L140" s="126">
        <f>SUM(J140:K140)</f>
        <v>651802</v>
      </c>
      <c r="M140" s="92">
        <v>1</v>
      </c>
    </row>
    <row r="141" spans="1:13">
      <c r="C141" s="120"/>
      <c r="D141" s="84"/>
      <c r="E141" s="84"/>
      <c r="F141" s="86"/>
      <c r="G141" s="86"/>
      <c r="H141" s="86"/>
      <c r="I141" s="86"/>
      <c r="J141" s="86"/>
      <c r="K141" s="86"/>
      <c r="L141" s="86"/>
      <c r="M141" s="92">
        <v>1</v>
      </c>
    </row>
    <row r="142" spans="1:13">
      <c r="B142" s="114" t="s">
        <v>152</v>
      </c>
      <c r="C142" s="120" t="s">
        <v>180</v>
      </c>
      <c r="D142" s="31"/>
      <c r="E142" s="31"/>
      <c r="F142" s="87"/>
      <c r="G142" s="87"/>
      <c r="H142" s="87"/>
      <c r="I142" s="87"/>
      <c r="J142" s="87"/>
      <c r="K142" s="87"/>
      <c r="L142" s="87"/>
      <c r="M142" s="92">
        <v>1</v>
      </c>
    </row>
    <row r="143" spans="1:13">
      <c r="B143" s="114">
        <v>3054</v>
      </c>
      <c r="C143" s="125" t="s">
        <v>71</v>
      </c>
      <c r="D143" s="31">
        <v>198174</v>
      </c>
      <c r="E143" s="31">
        <v>515747</v>
      </c>
      <c r="F143" s="87">
        <v>220400</v>
      </c>
      <c r="G143" s="87">
        <v>619329</v>
      </c>
      <c r="H143" s="87">
        <v>224200</v>
      </c>
      <c r="I143" s="87">
        <v>619329</v>
      </c>
      <c r="J143" s="87">
        <v>256683</v>
      </c>
      <c r="K143" s="87">
        <v>735352</v>
      </c>
      <c r="L143" s="87">
        <v>992035</v>
      </c>
      <c r="M143" s="92">
        <v>1</v>
      </c>
    </row>
    <row r="144" spans="1:13">
      <c r="B144" s="114">
        <v>3055</v>
      </c>
      <c r="C144" s="125" t="s">
        <v>73</v>
      </c>
      <c r="D144" s="31">
        <v>19279</v>
      </c>
      <c r="E144" s="31">
        <v>339118</v>
      </c>
      <c r="F144" s="87">
        <v>43300</v>
      </c>
      <c r="G144" s="87">
        <v>353363</v>
      </c>
      <c r="H144" s="87">
        <v>43300</v>
      </c>
      <c r="I144" s="87">
        <v>353363</v>
      </c>
      <c r="J144" s="87">
        <v>84200</v>
      </c>
      <c r="K144" s="87">
        <v>413748</v>
      </c>
      <c r="L144" s="87">
        <v>497948</v>
      </c>
      <c r="M144" s="92">
        <v>1</v>
      </c>
    </row>
    <row r="145" spans="1:13">
      <c r="A145" s="113" t="s">
        <v>14</v>
      </c>
      <c r="B145" s="114" t="s">
        <v>152</v>
      </c>
      <c r="C145" s="120" t="s">
        <v>180</v>
      </c>
      <c r="D145" s="83">
        <f t="shared" ref="D145:I145" si="21">SUM(D143:D144)</f>
        <v>217453</v>
      </c>
      <c r="E145" s="83">
        <f t="shared" si="21"/>
        <v>854865</v>
      </c>
      <c r="F145" s="126">
        <f t="shared" si="21"/>
        <v>263700</v>
      </c>
      <c r="G145" s="126">
        <f t="shared" si="21"/>
        <v>972692</v>
      </c>
      <c r="H145" s="126">
        <f t="shared" si="21"/>
        <v>267500</v>
      </c>
      <c r="I145" s="126">
        <f t="shared" si="21"/>
        <v>972692</v>
      </c>
      <c r="J145" s="126">
        <f>SUM(J143:J144)</f>
        <v>340883</v>
      </c>
      <c r="K145" s="126">
        <f>SUM(K143:K144)</f>
        <v>1149100</v>
      </c>
      <c r="L145" s="126">
        <f>SUM(J145:K145)</f>
        <v>1489983</v>
      </c>
      <c r="M145" s="92">
        <v>1</v>
      </c>
    </row>
    <row r="146" spans="1:13">
      <c r="C146" s="120"/>
      <c r="D146" s="84"/>
      <c r="E146" s="84"/>
      <c r="F146" s="86"/>
      <c r="G146" s="86"/>
      <c r="H146" s="86"/>
      <c r="I146" s="86"/>
      <c r="J146" s="86"/>
      <c r="K146" s="86"/>
      <c r="L146" s="86"/>
      <c r="M146" s="92">
        <v>1</v>
      </c>
    </row>
    <row r="147" spans="1:13">
      <c r="B147" s="114" t="s">
        <v>115</v>
      </c>
      <c r="C147" s="120" t="s">
        <v>181</v>
      </c>
      <c r="D147" s="31"/>
      <c r="E147" s="31"/>
      <c r="F147" s="87"/>
      <c r="G147" s="87"/>
      <c r="H147" s="87"/>
      <c r="I147" s="87"/>
      <c r="J147" s="87"/>
      <c r="K147" s="87"/>
      <c r="L147" s="87"/>
      <c r="M147" s="92">
        <v>1</v>
      </c>
    </row>
    <row r="148" spans="1:13">
      <c r="A148" s="108"/>
      <c r="B148" s="131">
        <v>3425</v>
      </c>
      <c r="C148" s="89" t="s">
        <v>182</v>
      </c>
      <c r="D148" s="84">
        <v>15320</v>
      </c>
      <c r="E148" s="55">
        <v>0</v>
      </c>
      <c r="F148" s="86">
        <v>17400</v>
      </c>
      <c r="G148" s="55">
        <v>0</v>
      </c>
      <c r="H148" s="86">
        <v>17400</v>
      </c>
      <c r="I148" s="55">
        <v>0</v>
      </c>
      <c r="J148" s="86">
        <v>69700</v>
      </c>
      <c r="K148" s="55">
        <v>0</v>
      </c>
      <c r="L148" s="86">
        <v>69700</v>
      </c>
      <c r="M148" s="92">
        <v>1</v>
      </c>
    </row>
    <row r="149" spans="1:13">
      <c r="A149" s="108"/>
      <c r="B149" s="131">
        <v>3435</v>
      </c>
      <c r="C149" s="89" t="s">
        <v>183</v>
      </c>
      <c r="D149" s="84">
        <v>722</v>
      </c>
      <c r="E149" s="84">
        <v>120</v>
      </c>
      <c r="F149" s="84">
        <v>9395</v>
      </c>
      <c r="G149" s="55">
        <v>0</v>
      </c>
      <c r="H149" s="84">
        <v>9395</v>
      </c>
      <c r="I149" s="55">
        <v>0</v>
      </c>
      <c r="J149" s="84">
        <v>15600</v>
      </c>
      <c r="K149" s="55">
        <v>0</v>
      </c>
      <c r="L149" s="84">
        <v>15600</v>
      </c>
      <c r="M149" s="92">
        <v>1</v>
      </c>
    </row>
    <row r="150" spans="1:13">
      <c r="A150" s="134" t="s">
        <v>14</v>
      </c>
      <c r="B150" s="135" t="s">
        <v>115</v>
      </c>
      <c r="C150" s="137" t="s">
        <v>181</v>
      </c>
      <c r="D150" s="83">
        <f>SUM(D148:D149)</f>
        <v>16042</v>
      </c>
      <c r="E150" s="83">
        <f>SUM(E148:E149)</f>
        <v>120</v>
      </c>
      <c r="F150" s="126">
        <f>SUM(F148:F149)</f>
        <v>26795</v>
      </c>
      <c r="G150" s="88">
        <f t="shared" ref="G150:L150" si="22">SUM(G148:G149)</f>
        <v>0</v>
      </c>
      <c r="H150" s="126">
        <f t="shared" si="22"/>
        <v>26795</v>
      </c>
      <c r="I150" s="88">
        <f t="shared" si="22"/>
        <v>0</v>
      </c>
      <c r="J150" s="126">
        <f t="shared" si="22"/>
        <v>85300</v>
      </c>
      <c r="K150" s="88">
        <f t="shared" si="22"/>
        <v>0</v>
      </c>
      <c r="L150" s="126">
        <f t="shared" si="22"/>
        <v>85300</v>
      </c>
      <c r="M150" s="92">
        <v>1</v>
      </c>
    </row>
    <row r="151" spans="1:13">
      <c r="C151" s="120"/>
      <c r="D151" s="84"/>
      <c r="E151" s="84"/>
      <c r="F151" s="86"/>
      <c r="G151" s="86"/>
      <c r="H151" s="86"/>
      <c r="I151" s="86"/>
      <c r="J151" s="86"/>
      <c r="K151" s="86"/>
      <c r="L151" s="86"/>
      <c r="M151" s="92">
        <v>1</v>
      </c>
    </row>
    <row r="152" spans="1:13">
      <c r="B152" s="114" t="s">
        <v>184</v>
      </c>
      <c r="C152" s="120" t="s">
        <v>185</v>
      </c>
      <c r="D152" s="31"/>
      <c r="E152" s="31"/>
      <c r="F152" s="87"/>
      <c r="G152" s="87"/>
      <c r="H152" s="87"/>
      <c r="I152" s="87"/>
      <c r="J152" s="87"/>
      <c r="K152" s="87"/>
      <c r="L152" s="87"/>
      <c r="M152" s="92">
        <v>1</v>
      </c>
    </row>
    <row r="153" spans="1:13">
      <c r="B153" s="114">
        <v>3451</v>
      </c>
      <c r="C153" s="125" t="s">
        <v>186</v>
      </c>
      <c r="D153" s="31">
        <v>52243</v>
      </c>
      <c r="E153" s="31">
        <v>5199</v>
      </c>
      <c r="F153" s="87">
        <v>59561</v>
      </c>
      <c r="G153" s="87">
        <v>5700</v>
      </c>
      <c r="H153" s="87">
        <v>60694</v>
      </c>
      <c r="I153" s="87">
        <v>5700</v>
      </c>
      <c r="J153" s="87">
        <v>763475</v>
      </c>
      <c r="K153" s="87">
        <v>6470</v>
      </c>
      <c r="L153" s="87">
        <v>769945</v>
      </c>
      <c r="M153" s="92">
        <v>1</v>
      </c>
    </row>
    <row r="154" spans="1:13">
      <c r="B154" s="114">
        <v>3452</v>
      </c>
      <c r="C154" s="125" t="s">
        <v>74</v>
      </c>
      <c r="D154" s="31">
        <v>115968</v>
      </c>
      <c r="E154" s="31">
        <v>42586</v>
      </c>
      <c r="F154" s="87">
        <v>68880</v>
      </c>
      <c r="G154" s="87">
        <v>50796</v>
      </c>
      <c r="H154" s="87">
        <v>69580</v>
      </c>
      <c r="I154" s="87">
        <v>50796</v>
      </c>
      <c r="J154" s="87">
        <v>162600</v>
      </c>
      <c r="K154" s="87">
        <v>55619</v>
      </c>
      <c r="L154" s="87">
        <v>218219</v>
      </c>
      <c r="M154" s="92">
        <v>1</v>
      </c>
    </row>
    <row r="155" spans="1:13">
      <c r="B155" s="114">
        <v>3454</v>
      </c>
      <c r="C155" s="125" t="s">
        <v>187</v>
      </c>
      <c r="D155" s="31">
        <v>88877</v>
      </c>
      <c r="E155" s="31">
        <v>28043</v>
      </c>
      <c r="F155" s="87">
        <v>48916</v>
      </c>
      <c r="G155" s="87">
        <v>19780</v>
      </c>
      <c r="H155" s="87">
        <v>57518</v>
      </c>
      <c r="I155" s="87">
        <v>19780</v>
      </c>
      <c r="J155" s="87">
        <v>108867</v>
      </c>
      <c r="K155" s="87">
        <v>35434</v>
      </c>
      <c r="L155" s="87">
        <v>144301</v>
      </c>
      <c r="M155" s="92">
        <v>1</v>
      </c>
    </row>
    <row r="156" spans="1:13">
      <c r="B156" s="114">
        <v>3456</v>
      </c>
      <c r="C156" s="125" t="s">
        <v>188</v>
      </c>
      <c r="D156" s="68">
        <v>0</v>
      </c>
      <c r="E156" s="31">
        <v>4744</v>
      </c>
      <c r="F156" s="68">
        <v>0</v>
      </c>
      <c r="G156" s="87">
        <v>5759</v>
      </c>
      <c r="H156" s="68">
        <v>0</v>
      </c>
      <c r="I156" s="87">
        <v>5759</v>
      </c>
      <c r="J156" s="68">
        <v>0</v>
      </c>
      <c r="K156" s="87">
        <v>6218</v>
      </c>
      <c r="L156" s="87">
        <v>6218</v>
      </c>
      <c r="M156" s="92">
        <v>1</v>
      </c>
    </row>
    <row r="157" spans="1:13">
      <c r="B157" s="114">
        <v>3475</v>
      </c>
      <c r="C157" s="125" t="s">
        <v>189</v>
      </c>
      <c r="D157" s="31">
        <v>13493</v>
      </c>
      <c r="E157" s="31">
        <v>8881</v>
      </c>
      <c r="F157" s="87">
        <v>20518</v>
      </c>
      <c r="G157" s="87">
        <v>9176</v>
      </c>
      <c r="H157" s="87">
        <v>20518</v>
      </c>
      <c r="I157" s="87">
        <v>9176</v>
      </c>
      <c r="J157" s="87">
        <v>30140</v>
      </c>
      <c r="K157" s="87">
        <v>10238</v>
      </c>
      <c r="L157" s="87">
        <v>40378</v>
      </c>
      <c r="M157" s="92">
        <v>1</v>
      </c>
    </row>
    <row r="158" spans="1:13">
      <c r="A158" s="108" t="s">
        <v>14</v>
      </c>
      <c r="B158" s="131" t="s">
        <v>184</v>
      </c>
      <c r="C158" s="132" t="s">
        <v>185</v>
      </c>
      <c r="D158" s="83">
        <f t="shared" ref="D158:L158" si="23">SUM(D153:D157)</f>
        <v>270581</v>
      </c>
      <c r="E158" s="83">
        <f t="shared" si="23"/>
        <v>89453</v>
      </c>
      <c r="F158" s="126">
        <f t="shared" si="23"/>
        <v>197875</v>
      </c>
      <c r="G158" s="126">
        <f t="shared" si="23"/>
        <v>91211</v>
      </c>
      <c r="H158" s="126">
        <f t="shared" si="23"/>
        <v>208310</v>
      </c>
      <c r="I158" s="126">
        <f t="shared" si="23"/>
        <v>91211</v>
      </c>
      <c r="J158" s="126">
        <f t="shared" si="23"/>
        <v>1065082</v>
      </c>
      <c r="K158" s="126">
        <f t="shared" si="23"/>
        <v>113979</v>
      </c>
      <c r="L158" s="126">
        <f t="shared" si="23"/>
        <v>1179061</v>
      </c>
      <c r="M158" s="92">
        <v>1</v>
      </c>
    </row>
    <row r="159" spans="1:13">
      <c r="A159" s="108" t="s">
        <v>14</v>
      </c>
      <c r="B159" s="131" t="s">
        <v>78</v>
      </c>
      <c r="C159" s="132" t="s">
        <v>159</v>
      </c>
      <c r="D159" s="83">
        <f t="shared" ref="D159:L159" si="24">D158+D150+D145+D134+D129+D122+D119+D112+D140</f>
        <v>3659205</v>
      </c>
      <c r="E159" s="83">
        <f t="shared" si="24"/>
        <v>2901846</v>
      </c>
      <c r="F159" s="126">
        <f t="shared" si="24"/>
        <v>5254793</v>
      </c>
      <c r="G159" s="126">
        <f t="shared" si="24"/>
        <v>3226175</v>
      </c>
      <c r="H159" s="126">
        <f t="shared" si="24"/>
        <v>5314298</v>
      </c>
      <c r="I159" s="126">
        <f t="shared" si="24"/>
        <v>3276875</v>
      </c>
      <c r="J159" s="126">
        <f t="shared" si="24"/>
        <v>9220570</v>
      </c>
      <c r="K159" s="126">
        <f t="shared" si="24"/>
        <v>3744958</v>
      </c>
      <c r="L159" s="126">
        <f t="shared" si="24"/>
        <v>12965528</v>
      </c>
      <c r="M159" s="92">
        <v>1</v>
      </c>
    </row>
    <row r="160" spans="1:13">
      <c r="A160" s="108"/>
      <c r="B160" s="131"/>
      <c r="C160" s="132"/>
      <c r="D160" s="84"/>
      <c r="E160" s="84"/>
      <c r="F160" s="86"/>
      <c r="G160" s="86"/>
      <c r="H160" s="86"/>
      <c r="I160" s="86"/>
      <c r="J160" s="86"/>
      <c r="K160" s="86"/>
      <c r="L160" s="86"/>
      <c r="M160" s="92">
        <v>1</v>
      </c>
    </row>
    <row r="161" spans="1:13">
      <c r="A161" s="108"/>
      <c r="B161" s="131" t="s">
        <v>190</v>
      </c>
      <c r="C161" s="132" t="s">
        <v>191</v>
      </c>
      <c r="D161" s="84"/>
      <c r="E161" s="84"/>
      <c r="F161" s="86"/>
      <c r="G161" s="86"/>
      <c r="H161" s="86"/>
      <c r="I161" s="86"/>
      <c r="J161" s="86"/>
      <c r="K161" s="86"/>
      <c r="L161" s="86"/>
      <c r="M161" s="92">
        <v>1</v>
      </c>
    </row>
    <row r="162" spans="1:13" ht="27.95" customHeight="1">
      <c r="A162" s="108"/>
      <c r="B162" s="131">
        <v>3604</v>
      </c>
      <c r="C162" s="89" t="s">
        <v>192</v>
      </c>
      <c r="D162" s="55">
        <v>0</v>
      </c>
      <c r="E162" s="84">
        <v>229426</v>
      </c>
      <c r="F162" s="55">
        <v>0</v>
      </c>
      <c r="G162" s="84">
        <v>551084</v>
      </c>
      <c r="H162" s="55">
        <v>0</v>
      </c>
      <c r="I162" s="84">
        <v>551084</v>
      </c>
      <c r="J162" s="55">
        <v>0</v>
      </c>
      <c r="K162" s="86">
        <v>647304</v>
      </c>
      <c r="L162" s="86">
        <v>647304</v>
      </c>
      <c r="M162" s="92">
        <v>1</v>
      </c>
    </row>
    <row r="163" spans="1:13" ht="26.25" thickBot="1">
      <c r="A163" s="93" t="s">
        <v>14</v>
      </c>
      <c r="B163" s="94"/>
      <c r="C163" s="138" t="s">
        <v>193</v>
      </c>
      <c r="D163" s="139">
        <f>+D159+D97+D53+D162</f>
        <v>8134542</v>
      </c>
      <c r="E163" s="139">
        <f t="shared" ref="E163:L163" si="25">+E159+E97+E53+E162</f>
        <v>21988955</v>
      </c>
      <c r="F163" s="140">
        <f t="shared" si="25"/>
        <v>12250877</v>
      </c>
      <c r="G163" s="140">
        <f t="shared" si="25"/>
        <v>27582223</v>
      </c>
      <c r="H163" s="140">
        <f t="shared" si="25"/>
        <v>12569621</v>
      </c>
      <c r="I163" s="140">
        <f t="shared" si="25"/>
        <v>27746685</v>
      </c>
      <c r="J163" s="140">
        <f t="shared" si="25"/>
        <v>18258301</v>
      </c>
      <c r="K163" s="140">
        <f t="shared" si="25"/>
        <v>30131323</v>
      </c>
      <c r="L163" s="140">
        <f t="shared" si="25"/>
        <v>48389624</v>
      </c>
      <c r="M163" s="92">
        <v>1</v>
      </c>
    </row>
    <row r="164" spans="1:13" ht="15.75" hidden="1" thickTop="1">
      <c r="A164" s="108"/>
      <c r="B164" s="109"/>
      <c r="C164" s="132"/>
      <c r="D164" s="84"/>
      <c r="E164" s="84"/>
      <c r="F164" s="86"/>
      <c r="G164" s="86"/>
      <c r="H164" s="86"/>
      <c r="I164" s="86"/>
      <c r="J164" s="86"/>
      <c r="K164" s="86"/>
      <c r="L164" s="86"/>
      <c r="M164" s="92">
        <v>1</v>
      </c>
    </row>
    <row r="165" spans="1:13" ht="16.5" hidden="1" thickTop="1" thickBot="1">
      <c r="A165" s="108"/>
      <c r="B165" s="109"/>
      <c r="C165" s="132"/>
      <c r="D165" s="84"/>
      <c r="E165" s="55"/>
      <c r="F165" s="86"/>
      <c r="G165" s="86"/>
      <c r="H165" s="140"/>
      <c r="I165" s="140"/>
      <c r="J165" s="140"/>
      <c r="K165" s="140"/>
      <c r="L165" s="140"/>
      <c r="M165" s="92">
        <v>1</v>
      </c>
    </row>
    <row r="166" spans="1:13" ht="15.75" hidden="1" thickTop="1">
      <c r="A166" s="108"/>
      <c r="B166" s="109"/>
      <c r="D166" s="84"/>
      <c r="E166" s="55"/>
      <c r="F166" s="84"/>
      <c r="G166" s="84"/>
      <c r="H166" s="84"/>
      <c r="I166" s="84"/>
      <c r="J166" s="84"/>
      <c r="K166" s="84"/>
      <c r="L166" s="84"/>
      <c r="M166" s="92">
        <v>1</v>
      </c>
    </row>
    <row r="167" spans="1:13" ht="15.75" hidden="1" thickTop="1">
      <c r="A167" s="108"/>
      <c r="B167" s="109"/>
      <c r="C167" s="132"/>
      <c r="D167" s="84"/>
      <c r="E167" s="55"/>
      <c r="F167" s="86"/>
      <c r="G167" s="86"/>
      <c r="H167" s="86"/>
      <c r="I167" s="86"/>
      <c r="J167" s="86"/>
      <c r="K167" s="86"/>
      <c r="L167" s="86"/>
      <c r="M167" s="92">
        <v>1</v>
      </c>
    </row>
    <row r="168" spans="1:13" ht="15.75" hidden="1" thickTop="1">
      <c r="A168" s="108"/>
      <c r="B168" s="109"/>
      <c r="C168" s="132"/>
      <c r="D168" s="84"/>
      <c r="E168" s="55"/>
      <c r="F168" s="86"/>
      <c r="G168" s="86"/>
      <c r="H168" s="86"/>
      <c r="I168" s="86"/>
      <c r="J168" s="86"/>
      <c r="K168" s="86"/>
      <c r="L168" s="86"/>
      <c r="M168" s="92">
        <v>1</v>
      </c>
    </row>
    <row r="169" spans="1:13" ht="15.75" thickTop="1">
      <c r="A169" s="108"/>
      <c r="B169" s="109"/>
      <c r="C169" s="132"/>
      <c r="D169" s="84"/>
      <c r="E169" s="55"/>
      <c r="F169" s="86"/>
      <c r="G169" s="86"/>
      <c r="H169" s="86"/>
      <c r="I169" s="86"/>
      <c r="J169" s="86"/>
      <c r="K169" s="86"/>
      <c r="L169" s="86"/>
      <c r="M169" s="92">
        <v>1</v>
      </c>
    </row>
    <row r="170" spans="1:13">
      <c r="A170" s="108"/>
      <c r="B170" s="109"/>
      <c r="C170" s="132"/>
      <c r="D170" s="84"/>
      <c r="E170" s="55"/>
      <c r="F170" s="86"/>
      <c r="G170" s="86"/>
      <c r="H170" s="86"/>
      <c r="I170" s="86"/>
      <c r="J170" s="86"/>
      <c r="K170" s="86"/>
      <c r="L170" s="86"/>
      <c r="M170" s="92">
        <v>1</v>
      </c>
    </row>
  </sheetData>
  <mergeCells count="9"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B1" transitionEvaluation="1" transitionEntry="1"/>
  <dimension ref="A1:S29"/>
  <sheetViews>
    <sheetView tabSelected="1" view="pageBreakPreview" topLeftCell="B1" zoomScale="85" zoomScaleNormal="100" zoomScaleSheetLayoutView="85" workbookViewId="0">
      <selection activeCell="F22" sqref="F22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90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19"/>
      <c r="B1" s="29"/>
      <c r="C1" s="19"/>
      <c r="D1" s="61"/>
      <c r="E1" s="61"/>
      <c r="F1" s="61"/>
      <c r="G1" s="61"/>
    </row>
    <row r="2" spans="1:19">
      <c r="A2" s="152" t="s">
        <v>83</v>
      </c>
      <c r="B2" s="152"/>
      <c r="C2" s="152"/>
      <c r="D2" s="152"/>
      <c r="E2" s="152"/>
      <c r="F2" s="152"/>
      <c r="G2" s="152"/>
    </row>
    <row r="3" spans="1:19" ht="15.75" thickBot="1">
      <c r="A3" s="57"/>
      <c r="B3" s="58"/>
      <c r="C3" s="57"/>
      <c r="D3" s="62"/>
      <c r="E3" s="62"/>
      <c r="F3" s="63"/>
      <c r="G3" s="9" t="s">
        <v>82</v>
      </c>
    </row>
    <row r="4" spans="1:19" ht="15.75" thickTop="1">
      <c r="A4" s="143" t="s">
        <v>2</v>
      </c>
      <c r="B4" s="143"/>
      <c r="C4" s="143"/>
      <c r="D4" s="146" t="s">
        <v>3</v>
      </c>
      <c r="E4" s="146" t="s">
        <v>4</v>
      </c>
      <c r="F4" s="146" t="s">
        <v>5</v>
      </c>
      <c r="G4" s="146" t="s">
        <v>6</v>
      </c>
      <c r="K4" s="5"/>
      <c r="L4" s="5"/>
      <c r="R4" s="5"/>
      <c r="S4" s="5"/>
    </row>
    <row r="5" spans="1:19">
      <c r="A5" s="144"/>
      <c r="B5" s="144"/>
      <c r="C5" s="144"/>
      <c r="D5" s="147"/>
      <c r="E5" s="147"/>
      <c r="F5" s="147"/>
      <c r="G5" s="147"/>
      <c r="K5" s="5"/>
      <c r="L5" s="5"/>
    </row>
    <row r="6" spans="1:19" ht="15.75" thickBot="1">
      <c r="A6" s="145"/>
      <c r="B6" s="145"/>
      <c r="C6" s="145"/>
      <c r="D6" s="148"/>
      <c r="E6" s="148"/>
      <c r="F6" s="148"/>
      <c r="G6" s="148"/>
      <c r="K6" s="5"/>
      <c r="L6" s="5"/>
    </row>
    <row r="7" spans="1:19" ht="15.75" thickTop="1">
      <c r="A7" s="44"/>
      <c r="B7" s="51"/>
      <c r="C7" s="44"/>
      <c r="D7" s="64"/>
      <c r="E7" s="64"/>
      <c r="F7" s="64"/>
      <c r="G7" s="64"/>
    </row>
    <row r="8" spans="1:19" ht="27.95" customHeight="1">
      <c r="A8" s="19"/>
      <c r="B8" s="29"/>
      <c r="C8" s="27" t="s">
        <v>84</v>
      </c>
      <c r="D8" s="61"/>
      <c r="E8" s="61"/>
      <c r="F8" s="61"/>
      <c r="G8" s="61"/>
    </row>
    <row r="9" spans="1:19">
      <c r="A9" s="39"/>
      <c r="B9" s="65">
        <v>2011</v>
      </c>
      <c r="C9" s="24" t="s">
        <v>85</v>
      </c>
      <c r="D9" s="31">
        <v>5631</v>
      </c>
      <c r="E9" s="31">
        <v>5994</v>
      </c>
      <c r="F9" s="31">
        <v>5994</v>
      </c>
      <c r="G9" s="31">
        <v>5994</v>
      </c>
      <c r="H9" s="4">
        <v>1</v>
      </c>
    </row>
    <row r="10" spans="1:19">
      <c r="A10" s="39"/>
      <c r="B10" s="65">
        <v>2012</v>
      </c>
      <c r="C10" s="24" t="s">
        <v>86</v>
      </c>
      <c r="D10" s="66">
        <v>49296</v>
      </c>
      <c r="E10" s="66">
        <v>52873</v>
      </c>
      <c r="F10" s="66">
        <v>52873</v>
      </c>
      <c r="G10" s="66">
        <v>57890</v>
      </c>
      <c r="H10" s="4">
        <v>1</v>
      </c>
    </row>
    <row r="11" spans="1:19">
      <c r="A11" s="39"/>
      <c r="B11" s="65">
        <v>2014</v>
      </c>
      <c r="C11" s="24" t="s">
        <v>87</v>
      </c>
      <c r="D11" s="31">
        <v>77459</v>
      </c>
      <c r="E11" s="31">
        <v>91500</v>
      </c>
      <c r="F11" s="31">
        <v>91500</v>
      </c>
      <c r="G11" s="31">
        <v>105063</v>
      </c>
      <c r="H11" s="4">
        <v>1</v>
      </c>
    </row>
    <row r="12" spans="1:19">
      <c r="A12" s="39"/>
      <c r="B12" s="65">
        <v>2048</v>
      </c>
      <c r="C12" s="24" t="s">
        <v>88</v>
      </c>
      <c r="D12" s="31">
        <v>120000</v>
      </c>
      <c r="E12" s="31">
        <v>120000</v>
      </c>
      <c r="F12" s="31">
        <v>120000</v>
      </c>
      <c r="G12" s="31">
        <v>120000</v>
      </c>
      <c r="H12" s="4">
        <v>1</v>
      </c>
    </row>
    <row r="13" spans="1:19">
      <c r="A13" s="39"/>
      <c r="B13" s="65">
        <v>2049</v>
      </c>
      <c r="C13" s="24" t="s">
        <v>89</v>
      </c>
      <c r="D13" s="31">
        <v>1989230</v>
      </c>
      <c r="E13" s="31">
        <v>2067179</v>
      </c>
      <c r="F13" s="31">
        <v>2067179</v>
      </c>
      <c r="G13" s="31">
        <v>2399027</v>
      </c>
      <c r="H13" s="4">
        <v>1</v>
      </c>
    </row>
    <row r="14" spans="1:19">
      <c r="A14" s="39"/>
      <c r="B14" s="65">
        <v>2051</v>
      </c>
      <c r="C14" s="24" t="s">
        <v>36</v>
      </c>
      <c r="D14" s="66">
        <v>23347</v>
      </c>
      <c r="E14" s="66">
        <v>27028</v>
      </c>
      <c r="F14" s="66">
        <v>27028</v>
      </c>
      <c r="G14" s="66">
        <v>30584</v>
      </c>
      <c r="H14" s="4">
        <v>1</v>
      </c>
    </row>
    <row r="15" spans="1:19" ht="27.95" customHeight="1">
      <c r="A15" s="39"/>
      <c r="B15" s="65">
        <v>2059</v>
      </c>
      <c r="C15" s="24" t="s">
        <v>40</v>
      </c>
      <c r="D15" s="31">
        <v>1383</v>
      </c>
      <c r="E15" s="66">
        <v>2030</v>
      </c>
      <c r="F15" s="66">
        <v>2030</v>
      </c>
      <c r="G15" s="66">
        <v>2030</v>
      </c>
      <c r="H15" s="4">
        <v>1</v>
      </c>
    </row>
    <row r="16" spans="1:19">
      <c r="A16" s="39"/>
      <c r="B16" s="65">
        <v>2070</v>
      </c>
      <c r="C16" s="67" t="s">
        <v>41</v>
      </c>
      <c r="D16" s="68">
        <v>0</v>
      </c>
      <c r="E16" s="68">
        <v>0</v>
      </c>
      <c r="F16" s="68">
        <v>0</v>
      </c>
      <c r="G16" s="66">
        <v>21864</v>
      </c>
      <c r="H16" s="4">
        <v>1</v>
      </c>
    </row>
    <row r="17" spans="1:11">
      <c r="A17" s="39"/>
      <c r="B17" s="65">
        <v>2071</v>
      </c>
      <c r="C17" s="24" t="s">
        <v>90</v>
      </c>
      <c r="D17" s="31">
        <v>2888</v>
      </c>
      <c r="E17" s="66">
        <v>11207</v>
      </c>
      <c r="F17" s="66">
        <v>11207</v>
      </c>
      <c r="G17" s="66">
        <v>9660</v>
      </c>
      <c r="H17" s="4">
        <v>1</v>
      </c>
    </row>
    <row r="18" spans="1:11">
      <c r="A18" s="39"/>
      <c r="B18" s="65">
        <v>2075</v>
      </c>
      <c r="C18" s="69" t="s">
        <v>91</v>
      </c>
      <c r="D18" s="66">
        <v>20000</v>
      </c>
      <c r="E18" s="66">
        <v>20000</v>
      </c>
      <c r="F18" s="66">
        <v>20000</v>
      </c>
      <c r="G18" s="66">
        <v>20000</v>
      </c>
      <c r="H18" s="71">
        <v>1</v>
      </c>
      <c r="I18" s="70"/>
      <c r="J18" s="70"/>
      <c r="K18" s="70"/>
    </row>
    <row r="19" spans="1:11">
      <c r="A19" s="39"/>
      <c r="B19" s="65">
        <v>2406</v>
      </c>
      <c r="C19" s="72" t="s">
        <v>61</v>
      </c>
      <c r="D19" s="31">
        <v>1375</v>
      </c>
      <c r="E19" s="31">
        <v>1500</v>
      </c>
      <c r="F19" s="31">
        <v>1500</v>
      </c>
      <c r="G19" s="66">
        <v>1500</v>
      </c>
      <c r="H19" s="71">
        <v>1</v>
      </c>
      <c r="I19" s="70"/>
      <c r="J19" s="70"/>
      <c r="K19" s="70"/>
    </row>
    <row r="20" spans="1:11">
      <c r="A20" s="39"/>
      <c r="B20" s="73">
        <v>2407</v>
      </c>
      <c r="C20" s="69" t="s">
        <v>92</v>
      </c>
      <c r="D20" s="31">
        <v>1339</v>
      </c>
      <c r="E20" s="31">
        <v>1100</v>
      </c>
      <c r="F20" s="31">
        <v>1100</v>
      </c>
      <c r="G20" s="66">
        <v>150</v>
      </c>
      <c r="H20" s="71">
        <v>1</v>
      </c>
      <c r="I20" s="70"/>
      <c r="J20" s="70"/>
      <c r="K20" s="70"/>
    </row>
    <row r="21" spans="1:11" ht="27.95" customHeight="1">
      <c r="A21" s="39" t="s">
        <v>14</v>
      </c>
      <c r="B21" s="74"/>
      <c r="C21" s="27" t="s">
        <v>84</v>
      </c>
      <c r="D21" s="75">
        <f>SUM(D9:D20)</f>
        <v>2291948</v>
      </c>
      <c r="E21" s="75">
        <f t="shared" ref="E21:G21" si="0">SUM(E9:E20)</f>
        <v>2400411</v>
      </c>
      <c r="F21" s="75">
        <f t="shared" si="0"/>
        <v>2400411</v>
      </c>
      <c r="G21" s="75">
        <f t="shared" si="0"/>
        <v>2773762</v>
      </c>
      <c r="H21" s="76">
        <v>1</v>
      </c>
    </row>
    <row r="22" spans="1:11">
      <c r="A22" s="39"/>
      <c r="B22" s="74"/>
      <c r="C22" s="27"/>
      <c r="D22" s="77"/>
      <c r="E22" s="77"/>
      <c r="F22" s="77"/>
      <c r="G22" s="77"/>
      <c r="H22" s="76">
        <v>1</v>
      </c>
    </row>
    <row r="23" spans="1:11" ht="27.95" customHeight="1">
      <c r="A23" s="39"/>
      <c r="B23" s="74"/>
      <c r="C23" s="27" t="s">
        <v>93</v>
      </c>
      <c r="D23" s="77"/>
      <c r="E23" s="77"/>
      <c r="F23" s="77"/>
      <c r="G23" s="77"/>
      <c r="H23" s="4">
        <v>1</v>
      </c>
    </row>
    <row r="24" spans="1:11">
      <c r="A24" s="39"/>
      <c r="B24" s="65">
        <v>6003</v>
      </c>
      <c r="C24" s="24" t="s">
        <v>94</v>
      </c>
      <c r="D24" s="66">
        <v>615760</v>
      </c>
      <c r="E24" s="66">
        <v>660650</v>
      </c>
      <c r="F24" s="66">
        <v>660650</v>
      </c>
      <c r="G24" s="66">
        <v>786393</v>
      </c>
      <c r="H24" s="4">
        <v>1</v>
      </c>
    </row>
    <row r="25" spans="1:11">
      <c r="A25" s="39"/>
      <c r="B25" s="65">
        <v>6004</v>
      </c>
      <c r="C25" s="24" t="s">
        <v>95</v>
      </c>
      <c r="D25" s="66">
        <v>95415</v>
      </c>
      <c r="E25" s="66">
        <v>107267</v>
      </c>
      <c r="F25" s="66">
        <v>107267</v>
      </c>
      <c r="G25" s="66">
        <v>103605</v>
      </c>
      <c r="H25" s="4">
        <v>1</v>
      </c>
    </row>
    <row r="26" spans="1:11" ht="27.95" customHeight="1">
      <c r="A26" s="39" t="s">
        <v>14</v>
      </c>
      <c r="B26" s="74"/>
      <c r="C26" s="27" t="s">
        <v>96</v>
      </c>
      <c r="D26" s="75">
        <f>D25+D24</f>
        <v>711175</v>
      </c>
      <c r="E26" s="75">
        <f>E25+E24</f>
        <v>767917</v>
      </c>
      <c r="F26" s="75">
        <f>F25+F24</f>
        <v>767917</v>
      </c>
      <c r="G26" s="75">
        <f>G25+G24</f>
        <v>889998</v>
      </c>
      <c r="H26" s="4">
        <v>1</v>
      </c>
    </row>
    <row r="27" spans="1:11">
      <c r="A27" s="39"/>
      <c r="B27" s="74"/>
      <c r="C27" s="27"/>
      <c r="D27" s="78"/>
      <c r="E27" s="78"/>
      <c r="F27" s="78"/>
      <c r="G27" s="78"/>
      <c r="H27" s="4">
        <v>1</v>
      </c>
    </row>
    <row r="28" spans="1:11" ht="27.95" customHeight="1" thickBot="1">
      <c r="A28" s="79" t="s">
        <v>14</v>
      </c>
      <c r="B28" s="80"/>
      <c r="C28" s="59" t="s">
        <v>97</v>
      </c>
      <c r="D28" s="81">
        <f>D26+D21</f>
        <v>3003123</v>
      </c>
      <c r="E28" s="81">
        <f>E26+E21</f>
        <v>3168328</v>
      </c>
      <c r="F28" s="81">
        <f>F26+F21</f>
        <v>3168328</v>
      </c>
      <c r="G28" s="81">
        <f>G26+G21</f>
        <v>3663760</v>
      </c>
      <c r="H28" s="33">
        <v>1</v>
      </c>
    </row>
    <row r="29" spans="1:11" ht="15.75" thickTop="1">
      <c r="A29" s="39"/>
      <c r="B29" s="74"/>
      <c r="C29" s="39"/>
      <c r="D29" s="82"/>
      <c r="E29" s="82"/>
      <c r="F29" s="82"/>
      <c r="G29" s="82"/>
      <c r="H29" s="4">
        <v>1</v>
      </c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2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Revenue Account Receipts</vt:lpstr>
      <vt:lpstr>Revenue Account Disbursements</vt:lpstr>
      <vt:lpstr>Disbursements Charged</vt:lpstr>
      <vt:lpstr>'Disbursements Charged'!Print_Area</vt:lpstr>
      <vt:lpstr>'Revenue Account Disbursements'!Print_Area</vt:lpstr>
      <vt:lpstr>'Revenue Account Receipts'!Print_Area</vt:lpstr>
      <vt:lpstr>'Revenue Account Disbursements'!Print_Area_MI</vt:lpstr>
      <vt:lpstr>'Revenue Account Receipts'!Print_Area_MI</vt:lpstr>
      <vt:lpstr>'Revenue Account Disbursements'!Print_Titles</vt:lpstr>
      <vt:lpstr>'Revenue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2014-06-17T07:35:30Z</cp:lastPrinted>
  <dcterms:created xsi:type="dcterms:W3CDTF">2014-06-16T10:42:33Z</dcterms:created>
  <dcterms:modified xsi:type="dcterms:W3CDTF">2014-06-17T10:13:45Z</dcterms:modified>
</cp:coreProperties>
</file>