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9440" windowHeight="7230"/>
  </bookViews>
  <sheets>
    <sheet name="Consolidated" sheetId="1" r:id="rId1"/>
  </sheets>
  <externalReferences>
    <externalReference r:id="rId2"/>
    <externalReference r:id="rId3"/>
    <externalReference r:id="rId4"/>
  </externalReferences>
  <definedNames>
    <definedName name="\l" localSheetId="0">Consolidated!#REF!</definedName>
    <definedName name="\s" localSheetId="0">Consolidated!#REF!</definedName>
    <definedName name="__123Graph_D" hidden="1">[1]dem18!#REF!</definedName>
    <definedName name="_xlnm._FilterDatabase" localSheetId="0" hidden="1">Consolidated!$A$8:$H$156</definedName>
    <definedName name="_rec1">[2]Dem1!#REF!</definedName>
    <definedName name="_Regression_Int" localSheetId="0" hidden="1">1</definedName>
    <definedName name="A" localSheetId="0">Consolidated!#REF!</definedName>
    <definedName name="ahcap">[3]dem2!$D$563:$L$563</definedName>
    <definedName name="censusrec">[2]Dem1!$D$253:$L$253</definedName>
    <definedName name="charged">[2]Dem1!$E$7:$G$7</definedName>
    <definedName name="da">[2]Dem1!$D$130:$L$130</definedName>
    <definedName name="ee">[2]Dem1!$D$359:$L$359</definedName>
    <definedName name="fishcap">[3]dem2!$D$574:$L$574</definedName>
    <definedName name="Fishrev">[3]dem2!$D$492:$L$492</definedName>
    <definedName name="fwl">[2]Dem1!$D$313:$L$313</definedName>
    <definedName name="fwlcap">[2]Dem1!$D$387:$L$387</definedName>
    <definedName name="fwlrec">[2]Dem1!$D$393:$L$393</definedName>
    <definedName name="housing">#REF!</definedName>
    <definedName name="housingcap">#REF!</definedName>
    <definedName name="justice">[2]Dem1!$D$103:$L$103</definedName>
    <definedName name="justicerec">#REF!</definedName>
    <definedName name="lr">[2]Dem1!$D$63:$L$63</definedName>
    <definedName name="lrrec">[2]Dem1!#REF!</definedName>
    <definedName name="nc">[2]Dem1!$D$221:$L$221</definedName>
    <definedName name="ncfund">[2]Dem1!#REF!</definedName>
    <definedName name="ncrec">[2]Dem1!$D$250:$L$250</definedName>
    <definedName name="ncrec1">[2]Dem1!#REF!</definedName>
    <definedName name="np">[2]Dem1!$K$389</definedName>
    <definedName name="Nutrition">[3]dem2!$D$315:$L$315</definedName>
    <definedName name="oges">#REF!</definedName>
    <definedName name="pension">[2]Dem1!$D$114:$L$114</definedName>
    <definedName name="_xlnm.Print_Area" localSheetId="0">Consolidated!$A$1:$I$155</definedName>
    <definedName name="Print_Area_MI" localSheetId="0">Consolidated!$D$2:$H$156</definedName>
    <definedName name="_xlnm.Print_Titles" localSheetId="0">Consolidated!$4:$7</definedName>
    <definedName name="pw">#REF!</definedName>
    <definedName name="pwcap">[2]Dem1!#REF!</definedName>
    <definedName name="rec">[2]Dem1!#REF!</definedName>
    <definedName name="reform">[2]Dem1!$D$237:$L$237</definedName>
    <definedName name="scst">[3]dem2!$D$162:$L$162</definedName>
    <definedName name="sgs">[2]Dem1!#REF!</definedName>
    <definedName name="SocialSecurity">[3]dem2!$D$290:$L$290</definedName>
    <definedName name="socialwelfare">[3]dem2!$D$356:$L$356</definedName>
    <definedName name="spfrd">[2]Dem1!$D$327:$L$327</definedName>
    <definedName name="sss">[2]Dem1!#REF!</definedName>
    <definedName name="swc">[2]Dem1!$D$76:$L$76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[3]dem2!$D$348:$L$348</definedName>
    <definedName name="Z_03164568_8DCF_450F_A01A_A3C80A14CA49_.wvu.FilterData" localSheetId="0" hidden="1">Consolidated!#REF!</definedName>
    <definedName name="Z_11FD1431_802F_4CFD_97ED_05C17FC7D269_.wvu.Cols" localSheetId="0" hidden="1">Consolidated!$A:$A,Consolidated!$C:$C,Consolidated!$E:$G</definedName>
    <definedName name="Z_11FD1431_802F_4CFD_97ED_05C17FC7D269_.wvu.FilterData" localSheetId="0" hidden="1">Consolidated!#REF!</definedName>
    <definedName name="Z_11FD1431_802F_4CFD_97ED_05C17FC7D269_.wvu.PrintArea" localSheetId="0" hidden="1">Consolidated!$A$156:$H$156</definedName>
    <definedName name="Z_11FD1431_802F_4CFD_97ED_05C17FC7D269_.wvu.PrintTitles" localSheetId="0" hidden="1">Consolidated!#REF!</definedName>
    <definedName name="Z_239EE218_578E_4317_BEED_14D5D7089E27_.wvu.PrintArea" localSheetId="0" hidden="1">Consolidated!$A$2:$H$156</definedName>
    <definedName name="Z_239EE218_578E_4317_BEED_14D5D7089E27_.wvu.PrintTitles" localSheetId="0" hidden="1">Consolidated!#REF!</definedName>
    <definedName name="Z_2F00F269_6FB3_4CD5_8C65_83115243E5E3_.wvu.FilterData" localSheetId="0" hidden="1">Consolidated!#REF!</definedName>
    <definedName name="Z_302A3EA3_AE96_11D5_A646_0050BA3D7AFD_.wvu.PrintArea" localSheetId="0" hidden="1">Consolidated!$A$2:$H$156</definedName>
    <definedName name="Z_302A3EA3_AE96_11D5_A646_0050BA3D7AFD_.wvu.PrintTitles" localSheetId="0" hidden="1">Consolidated!#REF!</definedName>
    <definedName name="Z_36DBA021_0ECB_11D4_8064_004005726899_.wvu.PrintTitles" localSheetId="0" hidden="1">Consolidated!#REF!</definedName>
    <definedName name="Z_36EEA6C1_2547_466F_BDC2_E22725C64733_.wvu.Cols" localSheetId="0" hidden="1">Consolidated!$A:$A,Consolidated!$C:$C,Consolidated!$E:$G</definedName>
    <definedName name="Z_36EEA6C1_2547_466F_BDC2_E22725C64733_.wvu.FilterData" localSheetId="0" hidden="1">Consolidated!#REF!</definedName>
    <definedName name="Z_36EEA6C1_2547_466F_BDC2_E22725C64733_.wvu.PrintArea" localSheetId="0" hidden="1">Consolidated!$A$156:$H$156</definedName>
    <definedName name="Z_36EEA6C1_2547_466F_BDC2_E22725C64733_.wvu.PrintTitles" localSheetId="0" hidden="1">Consolidated!#REF!</definedName>
    <definedName name="Z_7DB28DCE_97DD_4F6D_93F7_C8A48D05C8DC_.wvu.PrintArea" localSheetId="0" hidden="1">Consolidated!#REF!</definedName>
    <definedName name="Z_7DB28DCE_97DD_4F6D_93F7_C8A48D05C8DC_.wvu.PrintTitles" localSheetId="0" hidden="1">Consolidated!#REF!</definedName>
    <definedName name="Z_7DB28DCE_97DD_4F6D_93F7_C8A48D05C8DC_.wvu.Rows" localSheetId="0" hidden="1">Consolidated!#REF!,Consolidated!#REF!</definedName>
    <definedName name="Z_81CAF764_1081_4DBD_B262_43D95F710737_.wvu.FilterData" localSheetId="0" hidden="1">Consolidated!#REF!</definedName>
    <definedName name="Z_93EBE921_AE91_11D5_8685_004005726899_.wvu.PrintArea" localSheetId="0" hidden="1">Consolidated!$A$2:$H$156</definedName>
    <definedName name="Z_93EBE921_AE91_11D5_8685_004005726899_.wvu.PrintTitles" localSheetId="0" hidden="1">Consolidated!#REF!</definedName>
    <definedName name="Z_941D15E9_BBAC_479D_A0CA_DD325FC9DC83_.wvu.FilterData" localSheetId="0" hidden="1">Consolidated!#REF!</definedName>
    <definedName name="Z_94DA79C1_0FDE_11D5_9579_000021DAEEA2_.wvu.PrintTitles" localSheetId="0" hidden="1">Consolidated!#REF!</definedName>
    <definedName name="Z_A542A272_A45F_4CD7_9139_C6F77F728D31_.wvu.FilterData" localSheetId="0" hidden="1">Consolidated!#REF!</definedName>
    <definedName name="Z_C868F8C3_16D7_11D5_A68D_81D6213F5331_.wvu.PrintTitles" localSheetId="0" hidden="1">Consolidated!#REF!</definedName>
    <definedName name="Z_C8D39FD5_C883_4478_8A1F_C18168946C2F_.wvu.FilterData" localSheetId="0" hidden="1">Consolidated!#REF!</definedName>
    <definedName name="Z_DD42F915_0981_4827_A896_EC3FB7E37965_.wvu.Cols" localSheetId="0" hidden="1">Consolidated!$A:$A,Consolidated!$C:$C,Consolidated!$E:$G</definedName>
    <definedName name="Z_DD42F915_0981_4827_A896_EC3FB7E37965_.wvu.FilterData" localSheetId="0" hidden="1">Consolidated!#REF!</definedName>
    <definedName name="Z_DD42F915_0981_4827_A896_EC3FB7E37965_.wvu.PrintArea" localSheetId="0" hidden="1">Consolidated!$A$156:$H$156</definedName>
    <definedName name="Z_DD42F915_0981_4827_A896_EC3FB7E37965_.wvu.PrintTitles" localSheetId="0" hidden="1">Consolidated!#REF!</definedName>
    <definedName name="Z_E5DF37BD_125C_11D5_8DC4_D0F5D88B3549_.wvu.PrintTitles" localSheetId="0" hidden="1">Consolidated!#REF!</definedName>
    <definedName name="Z_E65C283C_48EB_4733_B75D_9A6645B26648_.wvu.FilterData" localSheetId="0" hidden="1">Consolidated!#REF!</definedName>
    <definedName name="Z_E65C283C_48EB_4733_B75D_9A6645B26648_.wvu.PrintArea" localSheetId="0" hidden="1">Consolidated!#REF!</definedName>
    <definedName name="Z_E65C283C_48EB_4733_B75D_9A6645B26648_.wvu.PrintTitles" localSheetId="0" hidden="1">Consolidated!#REF!</definedName>
    <definedName name="Z_EF54EEE2_0DEC_4DA5_ADD6_1A14F1EF9E64_.wvu.FilterData" localSheetId="0" hidden="1">Consolidated!#REF!</definedName>
    <definedName name="Z_F2F2B1E0_7D19_43DE_8F94_297F3BF3254C_.wvu.FilterData" localSheetId="0" hidden="1">Consolidated!#REF!</definedName>
    <definedName name="Z_F2F2B1E0_7D19_43DE_8F94_297F3BF3254C_.wvu.PrintArea" localSheetId="0" hidden="1">Consolidated!#REF!</definedName>
    <definedName name="Z_F2F2B1E0_7D19_43DE_8F94_297F3BF3254C_.wvu.PrintTitles" localSheetId="0" hidden="1">Consolidated!#REF!</definedName>
    <definedName name="Z_F8ADACC1_164E_11D6_B603_000021DAEEA2_.wvu.PrintArea" localSheetId="0" hidden="1">Consolidated!$A$2:$H$156</definedName>
    <definedName name="Z_F8ADACC1_164E_11D6_B603_000021DAEEA2_.wvu.PrintTitles" localSheetId="0" hidden="1">Consolidated!#REF!</definedName>
    <definedName name="Z_FFD26549_2DF3_4609_A508_50EBAA0E4729_.wvu.FilterData" localSheetId="0" hidden="1">Consolidated!#REF!</definedName>
  </definedNames>
  <calcPr calcId="125725"/>
</workbook>
</file>

<file path=xl/calcChain.xml><?xml version="1.0" encoding="utf-8"?>
<calcChain xmlns="http://schemas.openxmlformats.org/spreadsheetml/2006/main">
  <c r="H97" i="1"/>
  <c r="E147"/>
  <c r="G147"/>
  <c r="F147"/>
  <c r="G109"/>
  <c r="E109"/>
  <c r="H109"/>
  <c r="F109"/>
  <c r="F103"/>
  <c r="E103"/>
  <c r="G103" l="1"/>
  <c r="H143"/>
  <c r="E125"/>
  <c r="G133"/>
  <c r="G116"/>
  <c r="F116"/>
  <c r="G125"/>
  <c r="E133"/>
  <c r="E97"/>
  <c r="E104" s="1"/>
  <c r="H133"/>
  <c r="E52"/>
  <c r="E16"/>
  <c r="H16"/>
  <c r="H103"/>
  <c r="H104" s="1"/>
  <c r="H125"/>
  <c r="F22"/>
  <c r="H116"/>
  <c r="E64"/>
  <c r="G143"/>
  <c r="F16"/>
  <c r="F39"/>
  <c r="E84"/>
  <c r="F97"/>
  <c r="F104" s="1"/>
  <c r="F133"/>
  <c r="F143"/>
  <c r="G22"/>
  <c r="E32"/>
  <c r="G64"/>
  <c r="G84"/>
  <c r="E39"/>
  <c r="E22"/>
  <c r="E116"/>
  <c r="E143"/>
  <c r="G97"/>
  <c r="H39"/>
  <c r="G52"/>
  <c r="F32"/>
  <c r="F33" s="1"/>
  <c r="H84"/>
  <c r="H22"/>
  <c r="F84"/>
  <c r="F125"/>
  <c r="F52"/>
  <c r="H64"/>
  <c r="H147"/>
  <c r="G16"/>
  <c r="H52"/>
  <c r="G148" l="1"/>
  <c r="G104"/>
  <c r="E85"/>
  <c r="E86" s="1"/>
  <c r="E148"/>
  <c r="F148"/>
  <c r="E33"/>
  <c r="F64"/>
  <c r="F85" s="1"/>
  <c r="F86" s="1"/>
  <c r="F87" s="1"/>
  <c r="H148"/>
  <c r="E91"/>
  <c r="G39"/>
  <c r="H85"/>
  <c r="H86" s="1"/>
  <c r="G85"/>
  <c r="F91"/>
  <c r="G32"/>
  <c r="H32"/>
  <c r="H33" s="1"/>
  <c r="E87" l="1"/>
  <c r="E92" s="1"/>
  <c r="E105" s="1"/>
  <c r="E149" s="1"/>
  <c r="E154" s="1"/>
  <c r="F92"/>
  <c r="F105" s="1"/>
  <c r="F149" s="1"/>
  <c r="F154" s="1"/>
  <c r="H87"/>
  <c r="G33"/>
  <c r="G86"/>
  <c r="G91"/>
  <c r="H91"/>
  <c r="H92" l="1"/>
  <c r="H105" s="1"/>
  <c r="H149" s="1"/>
  <c r="H154" s="1"/>
  <c r="G87"/>
  <c r="G92" s="1"/>
  <c r="G105" l="1"/>
  <c r="G149" s="1"/>
  <c r="G154" s="1"/>
</calcChain>
</file>

<file path=xl/sharedStrings.xml><?xml version="1.0" encoding="utf-8"?>
<sst xmlns="http://schemas.openxmlformats.org/spreadsheetml/2006/main" count="359" uniqueCount="153">
  <si>
    <t>GENERAL ABSTRACT OF RECEIPTS FOR THE YEAR 2014-15</t>
  </si>
  <si>
    <t xml:space="preserve"> (In Thousands of Rupees)</t>
  </si>
  <si>
    <t>Sectional and Major Head
Classification of Government Transactions</t>
  </si>
  <si>
    <t>Actuals 
2012-13</t>
  </si>
  <si>
    <t>Budget Estimate 2013-14</t>
  </si>
  <si>
    <t>Revised 
Estimate 
2013-14</t>
  </si>
  <si>
    <t>Budget Estimate 2014-15</t>
  </si>
  <si>
    <t>C O N S O L I D A T E D    F U N D</t>
  </si>
  <si>
    <t>REVENUE  RECEIPTS</t>
  </si>
  <si>
    <t>(A)</t>
  </si>
  <si>
    <t>TAX REVENUE</t>
  </si>
  <si>
    <t>(a)</t>
  </si>
  <si>
    <t>Taxes on Income and Expenditure</t>
  </si>
  <si>
    <t>Corporation Tax</t>
  </si>
  <si>
    <t>0021</t>
  </si>
  <si>
    <t>Taxes on Income other than 
Corporation Tax</t>
  </si>
  <si>
    <t>Other Taxes on Income and Expenditure</t>
  </si>
  <si>
    <t>Total</t>
  </si>
  <si>
    <t>(b)</t>
  </si>
  <si>
    <t>Taxes on Property and Capital 
Transactions</t>
  </si>
  <si>
    <t>Land Revenue</t>
  </si>
  <si>
    <t>0030</t>
  </si>
  <si>
    <t>Stamps and Registration</t>
  </si>
  <si>
    <t>Taxes on Wealth</t>
  </si>
  <si>
    <t>(c)</t>
  </si>
  <si>
    <t>Taxes on Commodities and Services</t>
  </si>
  <si>
    <t>Customs</t>
  </si>
  <si>
    <t>Union Excise Duties</t>
  </si>
  <si>
    <t>0039</t>
  </si>
  <si>
    <t>State Excise</t>
  </si>
  <si>
    <t>0040</t>
  </si>
  <si>
    <t>Taxes on Sales,  Trade etc.</t>
  </si>
  <si>
    <t>0041</t>
  </si>
  <si>
    <t>Taxes on Vehicles</t>
  </si>
  <si>
    <t>Service Tax</t>
  </si>
  <si>
    <t>0045</t>
  </si>
  <si>
    <t>Other Taxes and Duties on Commodities and Services</t>
  </si>
  <si>
    <t>(B)</t>
  </si>
  <si>
    <t>NON-TAX REVENUE</t>
  </si>
  <si>
    <t>Interest Receipts</t>
  </si>
  <si>
    <t>0049</t>
  </si>
  <si>
    <t>0050</t>
  </si>
  <si>
    <t>Dividends and Profits</t>
  </si>
  <si>
    <t>Other Non Tax Revenue</t>
  </si>
  <si>
    <t>(i)</t>
  </si>
  <si>
    <t>General Services</t>
  </si>
  <si>
    <t>0051</t>
  </si>
  <si>
    <t>Public Service Commission</t>
  </si>
  <si>
    <t>0055</t>
  </si>
  <si>
    <t>Police</t>
  </si>
  <si>
    <t>0056</t>
  </si>
  <si>
    <t>Jails</t>
  </si>
  <si>
    <t>0058</t>
  </si>
  <si>
    <t>Stationery and Printing</t>
  </si>
  <si>
    <t>0059</t>
  </si>
  <si>
    <t>Public Works</t>
  </si>
  <si>
    <t>Other Administrative Services</t>
  </si>
  <si>
    <t>0071</t>
  </si>
  <si>
    <t>Contributions and Recoveries towards</t>
  </si>
  <si>
    <t>Pension and Other Retirement Benefits</t>
  </si>
  <si>
    <t>0075</t>
  </si>
  <si>
    <t>Misc. General Services</t>
  </si>
  <si>
    <t>(ii)</t>
  </si>
  <si>
    <t>Social Services</t>
  </si>
  <si>
    <t>Education, Sports, Art and Culture</t>
  </si>
  <si>
    <t>Medical and Public Health</t>
  </si>
  <si>
    <t>Water Supply and Sanitation</t>
  </si>
  <si>
    <t>Housing</t>
  </si>
  <si>
    <t>Urban Development</t>
  </si>
  <si>
    <t>Information and Publicity</t>
  </si>
  <si>
    <t>Labour and Employment</t>
  </si>
  <si>
    <t>Social Security and Welfare</t>
  </si>
  <si>
    <t>Other Social Services</t>
  </si>
  <si>
    <t>(iii)</t>
  </si>
  <si>
    <t>Economic Services</t>
  </si>
  <si>
    <t>Crop Husbandry</t>
  </si>
  <si>
    <t>Animal Husbandry</t>
  </si>
  <si>
    <t>Dairy Development</t>
  </si>
  <si>
    <t>Fisheries</t>
  </si>
  <si>
    <t>Forestry and Wild Life</t>
  </si>
  <si>
    <t>Plantation</t>
  </si>
  <si>
    <t>Food Storage and Warehousing</t>
  </si>
  <si>
    <t>Co-operation</t>
  </si>
  <si>
    <t>Other Rural Development Programme</t>
  </si>
  <si>
    <t>Minor Irrigation</t>
  </si>
  <si>
    <t>Power</t>
  </si>
  <si>
    <t>Village and Small Industries</t>
  </si>
  <si>
    <t>Industries</t>
  </si>
  <si>
    <t>Road Transport</t>
  </si>
  <si>
    <t>Tourism</t>
  </si>
  <si>
    <t>Other General Economic Services</t>
  </si>
  <si>
    <t>Other Non-Tax Revenue</t>
  </si>
  <si>
    <t>TOTAL REVENUE (A + B)</t>
  </si>
  <si>
    <t>(C)</t>
  </si>
  <si>
    <t>GRANTS-IN-AID AND 
CONTRIBUTIONS</t>
  </si>
  <si>
    <t>Grants -in- aid from Central Government</t>
  </si>
  <si>
    <t>REVENUE RECEIPTS</t>
  </si>
  <si>
    <t>(E)</t>
  </si>
  <si>
    <t>PUBLIC DEBT</t>
  </si>
  <si>
    <t>Internal Debt of the State Government</t>
  </si>
  <si>
    <t>Loans and Advances from the Central Government</t>
  </si>
  <si>
    <t>(F)</t>
  </si>
  <si>
    <t>LOANS AND ADVANCES  
 (Recoveries)</t>
  </si>
  <si>
    <t>Loans for Medical and Public Health</t>
  </si>
  <si>
    <t>Loans for Co-operation</t>
  </si>
  <si>
    <t>Loans to Government Servants etc.</t>
  </si>
  <si>
    <t>LOANS AND ADVANCES 
(Recoveries)</t>
  </si>
  <si>
    <t>CAPITAL RECEIPTS</t>
  </si>
  <si>
    <t>CONSOLIDATED FUND OF SIKKIM - RECEIPTS</t>
  </si>
  <si>
    <t>CONTINGENCY   FUND</t>
  </si>
  <si>
    <t>Contingency Fund</t>
  </si>
  <si>
    <t>CONTINGENCY FUND</t>
  </si>
  <si>
    <t>PUBLIC    ACCOUNT</t>
  </si>
  <si>
    <t>(I)</t>
  </si>
  <si>
    <t>SMALL SAVINGS, PROVIDENT 
FUNDS ETC.</t>
  </si>
  <si>
    <t>Provident Funds</t>
  </si>
  <si>
    <t>State Provident Funds</t>
  </si>
  <si>
    <t>Insurance and Pension Funds</t>
  </si>
  <si>
    <t>(J)</t>
  </si>
  <si>
    <t>RESERVE FUNDS</t>
  </si>
  <si>
    <t xml:space="preserve"> (a)</t>
  </si>
  <si>
    <t>Reserve Fund Bearing Interest</t>
  </si>
  <si>
    <t>General and Other Reserve fund</t>
  </si>
  <si>
    <t>Reserve Funds</t>
  </si>
  <si>
    <t>Sinking Funds</t>
  </si>
  <si>
    <t>(K)</t>
  </si>
  <si>
    <t>DEPOSITS AND ADVANCES</t>
  </si>
  <si>
    <t>Deposit Bearing Interest</t>
  </si>
  <si>
    <t>Other Deposits</t>
  </si>
  <si>
    <t>Deposit Not Bearing Interest</t>
  </si>
  <si>
    <t>Civil Deposits</t>
  </si>
  <si>
    <t>(L)</t>
  </si>
  <si>
    <t>SUSPENSE AND MISCELLANEOUS</t>
  </si>
  <si>
    <t>Suspense</t>
  </si>
  <si>
    <t>Suspense Accounts</t>
  </si>
  <si>
    <t>Cheques and Bills</t>
  </si>
  <si>
    <t>Departmental Balance</t>
  </si>
  <si>
    <t>Permanent Cash Imprest</t>
  </si>
  <si>
    <t>Cash Balance Investment Accounts</t>
  </si>
  <si>
    <t>Miscellaneous Govt. Accounts</t>
  </si>
  <si>
    <t>-</t>
  </si>
  <si>
    <t>(M)</t>
  </si>
  <si>
    <t>REMITTANCES</t>
  </si>
  <si>
    <t>Cash Remittances and Adjustments Between Officers Rendering Accounts to the same Accounts Officer</t>
  </si>
  <si>
    <t>PUBLIC ACCOUNT</t>
  </si>
  <si>
    <t>TOTAL STATE RECEIPTS</t>
  </si>
  <si>
    <t>(N)</t>
  </si>
  <si>
    <t>CASH BALANCE</t>
  </si>
  <si>
    <t>Cash Balance</t>
  </si>
  <si>
    <t>OPENING BALANCE</t>
  </si>
  <si>
    <t>GRAND TOTAL</t>
  </si>
  <si>
    <t>R</t>
  </si>
  <si>
    <t>Non-Ferrous, Mining and Metallurgical
Industries</t>
  </si>
</sst>
</file>

<file path=xl/styles.xml><?xml version="1.0" encoding="utf-8"?>
<styleSheet xmlns="http://schemas.openxmlformats.org/spreadsheetml/2006/main">
  <numFmts count="4">
    <numFmt numFmtId="164" formatCode="0_)"/>
    <numFmt numFmtId="165" formatCode="0;[Red]0"/>
    <numFmt numFmtId="166" formatCode="00##"/>
    <numFmt numFmtId="167" formatCode="_-* #,##0.00\ _k_r_-;\-* #,##0.00\ _k_r_-;_-* &quot;-&quot;??\ _k_r_-;_-@_-"/>
  </numFmts>
  <fonts count="8">
    <font>
      <sz val="10"/>
      <name val="Courier"/>
      <family val="3"/>
    </font>
    <font>
      <sz val="10"/>
      <name val="Courier"/>
      <family val="3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7" fontId="7" fillId="0" borderId="0" applyFont="0" applyFill="0" applyBorder="0" applyAlignment="0" applyProtection="0"/>
    <xf numFmtId="164" fontId="1" fillId="0" borderId="0"/>
  </cellStyleXfs>
  <cellXfs count="86">
    <xf numFmtId="0" fontId="0" fillId="0" borderId="0" xfId="0"/>
    <xf numFmtId="0" fontId="3" fillId="0" borderId="0" xfId="2" applyNumberFormat="1" applyFont="1" applyFill="1" applyBorder="1" applyAlignment="1" applyProtection="1">
      <alignment vertical="center"/>
    </xf>
    <xf numFmtId="0" fontId="3" fillId="0" borderId="0" xfId="2" applyNumberFormat="1" applyFont="1" applyFill="1" applyAlignment="1" applyProtection="1">
      <alignment vertical="center" wrapText="1"/>
    </xf>
    <xf numFmtId="0" fontId="4" fillId="0" borderId="0" xfId="2" applyNumberFormat="1" applyFont="1" applyFill="1" applyBorder="1" applyAlignment="1" applyProtection="1">
      <alignment horizontal="left" vertical="top" wrapText="1"/>
    </xf>
    <xf numFmtId="49" fontId="4" fillId="0" borderId="0" xfId="2" applyNumberFormat="1" applyFont="1" applyFill="1" applyBorder="1" applyAlignment="1" applyProtection="1">
      <alignment horizontal="right" vertical="top" wrapText="1"/>
    </xf>
    <xf numFmtId="0" fontId="2" fillId="0" borderId="0" xfId="2" applyNumberFormat="1" applyFont="1" applyFill="1" applyBorder="1" applyAlignment="1" applyProtection="1">
      <alignment horizontal="center" vertical="top" wrapText="1"/>
    </xf>
    <xf numFmtId="165" fontId="4" fillId="0" borderId="0" xfId="2" applyNumberFormat="1" applyFont="1" applyFill="1" applyBorder="1" applyAlignment="1" applyProtection="1">
      <alignment horizontal="center" wrapText="1"/>
    </xf>
    <xf numFmtId="0" fontId="4" fillId="0" borderId="0" xfId="2" applyNumberFormat="1" applyFont="1" applyFill="1" applyBorder="1" applyAlignment="1" applyProtection="1">
      <alignment horizontal="center" wrapText="1"/>
    </xf>
    <xf numFmtId="0" fontId="3" fillId="0" borderId="1" xfId="2" applyNumberFormat="1" applyFont="1" applyFill="1" applyBorder="1" applyAlignment="1" applyProtection="1">
      <alignment horizontal="left" vertical="top" wrapText="1"/>
    </xf>
    <xf numFmtId="49" fontId="3" fillId="0" borderId="1" xfId="2" applyNumberFormat="1" applyFont="1" applyFill="1" applyBorder="1" applyAlignment="1" applyProtection="1">
      <alignment horizontal="right" vertical="top" wrapText="1"/>
    </xf>
    <xf numFmtId="0" fontId="5" fillId="0" borderId="1" xfId="2" applyNumberFormat="1" applyFont="1" applyFill="1" applyBorder="1" applyAlignment="1" applyProtection="1">
      <alignment horizontal="right" vertical="top" wrapText="1"/>
    </xf>
    <xf numFmtId="165" fontId="3" fillId="0" borderId="1" xfId="2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left" vertical="top" wrapText="1"/>
    </xf>
    <xf numFmtId="49" fontId="3" fillId="0" borderId="0" xfId="2" applyNumberFormat="1" applyFont="1" applyFill="1" applyAlignment="1" applyProtection="1">
      <alignment horizontal="right" vertical="top" wrapText="1"/>
    </xf>
    <xf numFmtId="0" fontId="5" fillId="0" borderId="0" xfId="2" applyNumberFormat="1" applyFont="1" applyFill="1" applyAlignment="1" applyProtection="1">
      <alignment horizontal="right" vertical="top" wrapText="1"/>
    </xf>
    <xf numFmtId="0" fontId="3" fillId="0" borderId="0" xfId="2" applyNumberFormat="1" applyFont="1" applyFill="1" applyBorder="1" applyAlignment="1" applyProtection="1">
      <alignment horizontal="left" vertical="top" wrapText="1"/>
    </xf>
    <xf numFmtId="165" fontId="3" fillId="0" borderId="0" xfId="2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horizontal="right" wrapText="1"/>
    </xf>
    <xf numFmtId="0" fontId="4" fillId="0" borderId="0" xfId="2" applyNumberFormat="1" applyFont="1" applyFill="1" applyAlignment="1" applyProtection="1">
      <alignment horizontal="left" vertical="top" wrapText="1"/>
    </xf>
    <xf numFmtId="49" fontId="4" fillId="0" borderId="0" xfId="2" applyNumberFormat="1" applyFont="1" applyFill="1" applyAlignment="1" applyProtection="1">
      <alignment horizontal="right" vertical="top" wrapText="1"/>
    </xf>
    <xf numFmtId="0" fontId="2" fillId="0" borderId="0" xfId="2" applyNumberFormat="1" applyFont="1" applyFill="1" applyAlignment="1" applyProtection="1">
      <alignment horizontal="center" vertical="top" wrapText="1"/>
    </xf>
    <xf numFmtId="165" fontId="4" fillId="0" borderId="0" xfId="2" applyNumberFormat="1" applyFont="1" applyFill="1" applyAlignment="1" applyProtection="1">
      <alignment horizontal="center" wrapText="1"/>
    </xf>
    <xf numFmtId="0" fontId="4" fillId="0" borderId="0" xfId="2" applyNumberFormat="1" applyFont="1" applyFill="1" applyAlignment="1" applyProtection="1">
      <alignment horizontal="center" wrapText="1"/>
    </xf>
    <xf numFmtId="0" fontId="4" fillId="0" borderId="0" xfId="2" applyNumberFormat="1" applyFont="1" applyFill="1" applyAlignment="1" applyProtection="1">
      <alignment horizontal="right" vertical="top" wrapText="1"/>
    </xf>
    <xf numFmtId="0" fontId="2" fillId="0" borderId="0" xfId="2" applyNumberFormat="1" applyFont="1" applyFill="1" applyAlignment="1" applyProtection="1">
      <alignment horizontal="right" vertical="top" wrapText="1"/>
    </xf>
    <xf numFmtId="165" fontId="3" fillId="0" borderId="0" xfId="2" applyNumberFormat="1" applyFont="1" applyFill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 vertical="top" wrapText="1"/>
    </xf>
    <xf numFmtId="166" fontId="4" fillId="0" borderId="0" xfId="2" applyNumberFormat="1" applyFont="1" applyFill="1" applyAlignment="1" applyProtection="1">
      <alignment horizontal="right" vertical="top" wrapText="1"/>
    </xf>
    <xf numFmtId="166" fontId="2" fillId="0" borderId="0" xfId="2" applyNumberFormat="1" applyFont="1" applyFill="1" applyAlignment="1" applyProtection="1">
      <alignment horizontal="right" vertical="top" wrapText="1"/>
    </xf>
    <xf numFmtId="165" fontId="3" fillId="0" borderId="3" xfId="2" applyNumberFormat="1" applyFont="1" applyFill="1" applyBorder="1" applyAlignment="1" applyProtection="1">
      <alignment horizontal="right" wrapText="1"/>
    </xf>
    <xf numFmtId="0" fontId="3" fillId="0" borderId="3" xfId="2" applyNumberFormat="1" applyFont="1" applyFill="1" applyBorder="1" applyAlignment="1" applyProtection="1">
      <alignment horizontal="right" wrapText="1"/>
    </xf>
    <xf numFmtId="165" fontId="3" fillId="0" borderId="4" xfId="2" applyNumberFormat="1" applyFont="1" applyFill="1" applyBorder="1" applyAlignment="1" applyProtection="1">
      <alignment horizontal="right" wrapText="1"/>
    </xf>
    <xf numFmtId="0" fontId="3" fillId="0" borderId="4" xfId="2" applyNumberFormat="1" applyFont="1" applyFill="1" applyBorder="1" applyAlignment="1" applyProtection="1">
      <alignment horizontal="right" wrapText="1"/>
    </xf>
    <xf numFmtId="166" fontId="4" fillId="0" borderId="0" xfId="2" applyNumberFormat="1" applyFont="1" applyFill="1" applyBorder="1" applyAlignment="1" applyProtection="1">
      <alignment horizontal="right" vertical="top" wrapText="1"/>
    </xf>
    <xf numFmtId="166" fontId="2" fillId="0" borderId="0" xfId="2" applyNumberFormat="1" applyFont="1" applyFill="1" applyBorder="1" applyAlignment="1" applyProtection="1">
      <alignment horizontal="right" vertical="top" wrapText="1"/>
    </xf>
    <xf numFmtId="0" fontId="3" fillId="0" borderId="0" xfId="1" applyNumberFormat="1" applyFont="1" applyFill="1" applyAlignment="1" applyProtection="1">
      <alignment horizontal="right" wrapText="1"/>
    </xf>
    <xf numFmtId="0" fontId="4" fillId="0" borderId="0" xfId="2" applyNumberFormat="1" applyFont="1" applyFill="1" applyBorder="1" applyAlignment="1" applyProtection="1">
      <alignment horizontal="right" vertical="top" wrapText="1"/>
    </xf>
    <xf numFmtId="0" fontId="2" fillId="0" borderId="0" xfId="2" applyNumberFormat="1" applyFont="1" applyFill="1" applyBorder="1" applyAlignment="1" applyProtection="1">
      <alignment horizontal="right" vertical="top" wrapText="1"/>
    </xf>
    <xf numFmtId="0" fontId="3" fillId="0" borderId="3" xfId="2" applyNumberFormat="1" applyFont="1" applyFill="1" applyBorder="1" applyAlignment="1" applyProtection="1">
      <alignment horizontal="left" vertical="top" wrapText="1"/>
    </xf>
    <xf numFmtId="166" fontId="4" fillId="0" borderId="3" xfId="2" applyNumberFormat="1" applyFont="1" applyFill="1" applyBorder="1" applyAlignment="1" applyProtection="1">
      <alignment horizontal="right" vertical="top" wrapText="1"/>
    </xf>
    <xf numFmtId="166" fontId="2" fillId="0" borderId="3" xfId="2" applyNumberFormat="1" applyFont="1" applyFill="1" applyBorder="1" applyAlignment="1" applyProtection="1">
      <alignment horizontal="right" vertical="top" wrapText="1"/>
    </xf>
    <xf numFmtId="0" fontId="3" fillId="0" borderId="0" xfId="2" applyNumberFormat="1" applyFont="1" applyFill="1" applyBorder="1" applyAlignment="1" applyProtection="1">
      <alignment horizontal="right" vertical="top" wrapText="1"/>
    </xf>
    <xf numFmtId="0" fontId="5" fillId="0" borderId="0" xfId="2" applyNumberFormat="1" applyFont="1" applyFill="1" applyBorder="1" applyAlignment="1" applyProtection="1">
      <alignment horizontal="right" vertical="top" wrapText="1"/>
    </xf>
    <xf numFmtId="167" fontId="3" fillId="0" borderId="0" xfId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vertical="top" wrapText="1"/>
    </xf>
    <xf numFmtId="165" fontId="3" fillId="0" borderId="5" xfId="2" applyNumberFormat="1" applyFont="1" applyFill="1" applyBorder="1" applyAlignment="1" applyProtection="1">
      <alignment horizontal="right" wrapText="1"/>
    </xf>
    <xf numFmtId="0" fontId="3" fillId="0" borderId="5" xfId="2" applyNumberFormat="1" applyFont="1" applyFill="1" applyBorder="1" applyAlignment="1" applyProtection="1">
      <alignment horizontal="right" wrapText="1"/>
    </xf>
    <xf numFmtId="0" fontId="4" fillId="0" borderId="3" xfId="2" applyNumberFormat="1" applyFont="1" applyFill="1" applyBorder="1" applyAlignment="1" applyProtection="1">
      <alignment horizontal="right" vertical="top" wrapText="1"/>
    </xf>
    <xf numFmtId="0" fontId="2" fillId="0" borderId="3" xfId="2" applyNumberFormat="1" applyFont="1" applyFill="1" applyBorder="1" applyAlignment="1" applyProtection="1">
      <alignment horizontal="right" vertical="top" wrapText="1"/>
    </xf>
    <xf numFmtId="0" fontId="4" fillId="0" borderId="3" xfId="2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Alignment="1" applyProtection="1">
      <alignment horizontal="right" vertical="top" wrapText="1"/>
    </xf>
    <xf numFmtId="0" fontId="2" fillId="0" borderId="0" xfId="0" applyNumberFormat="1" applyFont="1" applyFill="1" applyAlignment="1" applyProtection="1">
      <alignment horizontal="right" vertical="top" wrapText="1"/>
    </xf>
    <xf numFmtId="0" fontId="4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1" applyNumberFormat="1" applyFont="1" applyFill="1" applyBorder="1" applyAlignment="1" applyProtection="1">
      <alignment horizontal="right" wrapText="1"/>
    </xf>
    <xf numFmtId="167" fontId="3" fillId="0" borderId="0" xfId="2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49" fontId="3" fillId="0" borderId="3" xfId="2" applyNumberFormat="1" applyFont="1" applyFill="1" applyBorder="1" applyAlignment="1" applyProtection="1">
      <alignment horizontal="right" vertical="top" wrapText="1"/>
    </xf>
    <xf numFmtId="0" fontId="5" fillId="0" borderId="3" xfId="2" applyNumberFormat="1" applyFont="1" applyFill="1" applyBorder="1" applyAlignment="1" applyProtection="1">
      <alignment horizontal="right" vertical="top" wrapText="1"/>
    </xf>
    <xf numFmtId="167" fontId="3" fillId="0" borderId="4" xfId="1" applyFont="1" applyFill="1" applyBorder="1" applyAlignment="1" applyProtection="1">
      <alignment horizontal="right" wrapText="1"/>
    </xf>
    <xf numFmtId="167" fontId="3" fillId="0" borderId="4" xfId="2" applyNumberFormat="1" applyFont="1" applyFill="1" applyBorder="1" applyAlignment="1" applyProtection="1">
      <alignment horizontal="right" wrapText="1"/>
    </xf>
    <xf numFmtId="0" fontId="3" fillId="0" borderId="4" xfId="1" applyNumberFormat="1" applyFont="1" applyFill="1" applyBorder="1" applyAlignment="1" applyProtection="1">
      <alignment horizontal="right" wrapText="1"/>
    </xf>
    <xf numFmtId="165" fontId="3" fillId="0" borderId="0" xfId="1" applyNumberFormat="1" applyFont="1" applyFill="1" applyAlignment="1" applyProtection="1">
      <alignment horizontal="right" wrapText="1"/>
    </xf>
    <xf numFmtId="0" fontId="4" fillId="0" borderId="3" xfId="0" applyNumberFormat="1" applyFont="1" applyFill="1" applyBorder="1" applyAlignment="1" applyProtection="1">
      <alignment horizontal="right" vertical="top" wrapText="1"/>
    </xf>
    <xf numFmtId="0" fontId="2" fillId="0" borderId="3" xfId="0" applyNumberFormat="1" applyFont="1" applyFill="1" applyBorder="1" applyAlignment="1" applyProtection="1">
      <alignment horizontal="right" vertical="top" wrapText="1"/>
    </xf>
    <xf numFmtId="167" fontId="3" fillId="0" borderId="0" xfId="1" applyFont="1" applyFill="1" applyAlignment="1" applyProtection="1">
      <alignment horizontal="right" wrapText="1"/>
    </xf>
    <xf numFmtId="0" fontId="3" fillId="0" borderId="1" xfId="2" applyNumberFormat="1" applyFont="1" applyFill="1" applyBorder="1" applyAlignment="1" applyProtection="1">
      <alignment horizontal="right" vertical="top" wrapText="1"/>
    </xf>
    <xf numFmtId="0" fontId="4" fillId="0" borderId="1" xfId="2" applyNumberFormat="1" applyFont="1" applyFill="1" applyBorder="1" applyAlignment="1" applyProtection="1">
      <alignment horizontal="left" vertical="top" wrapText="1"/>
    </xf>
    <xf numFmtId="165" fontId="3" fillId="0" borderId="6" xfId="2" applyNumberFormat="1" applyFont="1" applyFill="1" applyBorder="1" applyAlignment="1" applyProtection="1">
      <alignment horizontal="right" wrapText="1"/>
    </xf>
    <xf numFmtId="0" fontId="3" fillId="0" borderId="6" xfId="2" applyNumberFormat="1" applyFont="1" applyFill="1" applyBorder="1" applyAlignment="1" applyProtection="1">
      <alignment horizontal="right" wrapText="1"/>
    </xf>
    <xf numFmtId="0" fontId="3" fillId="0" borderId="1" xfId="2" applyNumberFormat="1" applyFont="1" applyFill="1" applyBorder="1" applyAlignment="1" applyProtection="1">
      <alignment horizontal="right" wrapText="1"/>
    </xf>
    <xf numFmtId="49" fontId="3" fillId="0" borderId="0" xfId="2" applyNumberFormat="1" applyFont="1" applyFill="1" applyBorder="1" applyAlignment="1" applyProtection="1">
      <alignment horizontal="right" vertical="top" wrapText="1"/>
    </xf>
    <xf numFmtId="0" fontId="5" fillId="0" borderId="0" xfId="2" applyNumberFormat="1" applyFont="1" applyFill="1" applyBorder="1" applyAlignment="1" applyProtection="1">
      <alignment vertical="center"/>
    </xf>
    <xf numFmtId="0" fontId="2" fillId="0" borderId="0" xfId="2" applyNumberFormat="1" applyFont="1" applyFill="1" applyBorder="1" applyAlignment="1" applyProtection="1">
      <alignment horizontal="center" vertical="center" wrapText="1"/>
    </xf>
    <xf numFmtId="0" fontId="2" fillId="0" borderId="0" xfId="2" applyNumberFormat="1" applyFont="1" applyFill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165" fontId="3" fillId="0" borderId="2" xfId="2" applyNumberFormat="1" applyFont="1" applyFill="1" applyBorder="1" applyAlignment="1" applyProtection="1">
      <alignment horizontal="center" vertical="center" wrapText="1"/>
    </xf>
    <xf numFmtId="165" fontId="3" fillId="0" borderId="0" xfId="2" applyNumberFormat="1" applyFont="1" applyFill="1" applyAlignment="1" applyProtection="1">
      <alignment horizontal="center" vertical="center" wrapText="1"/>
    </xf>
    <xf numFmtId="165" fontId="3" fillId="0" borderId="1" xfId="2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center" vertical="center"/>
    </xf>
    <xf numFmtId="0" fontId="3" fillId="0" borderId="1" xfId="2" applyNumberFormat="1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Normal_RECEIP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156</xdr:row>
      <xdr:rowOff>0</xdr:rowOff>
    </xdr:from>
    <xdr:to>
      <xdr:col>7</xdr:col>
      <xdr:colOff>76200</xdr:colOff>
      <xdr:row>157</xdr:row>
      <xdr:rowOff>13251</xdr:rowOff>
    </xdr:to>
    <xdr:sp macro="" textlink="">
      <xdr:nvSpPr>
        <xdr:cNvPr id="2" name="Text Box 2589"/>
        <xdr:cNvSpPr txBox="1">
          <a:spLocks noChangeArrowheads="1"/>
        </xdr:cNvSpPr>
      </xdr:nvSpPr>
      <xdr:spPr bwMode="auto">
        <a:xfrm>
          <a:off x="5267325" y="323373750"/>
          <a:ext cx="76200" cy="203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 codeName="Sheet61">
    <pageSetUpPr autoPageBreaks="0" fitToPage="1"/>
  </sheetPr>
  <dimension ref="A2:I156"/>
  <sheetViews>
    <sheetView tabSelected="1" view="pageBreakPreview" zoomScaleSheetLayoutView="100" workbookViewId="0">
      <selection activeCell="A156" sqref="A156"/>
    </sheetView>
  </sheetViews>
  <sheetFormatPr defaultColWidth="9" defaultRowHeight="15"/>
  <cols>
    <col min="1" max="1" width="5.125" style="12" customWidth="1"/>
    <col min="2" max="2" width="6.125" style="13" customWidth="1"/>
    <col min="3" max="3" width="8.875" style="14" hidden="1" customWidth="1"/>
    <col min="4" max="4" width="31.25" style="12" customWidth="1"/>
    <col min="5" max="5" width="8.875" style="25" customWidth="1"/>
    <col min="6" max="8" width="8.875" style="26" customWidth="1"/>
    <col min="9" max="9" width="7.25" style="1" hidden="1" customWidth="1"/>
    <col min="10" max="16384" width="9" style="2"/>
  </cols>
  <sheetData>
    <row r="2" spans="1:9" ht="14.25">
      <c r="A2" s="74" t="s">
        <v>0</v>
      </c>
      <c r="B2" s="74"/>
      <c r="C2" s="74"/>
      <c r="D2" s="74"/>
      <c r="E2" s="74"/>
      <c r="F2" s="74"/>
      <c r="G2" s="74"/>
      <c r="H2" s="74"/>
    </row>
    <row r="3" spans="1:9" ht="14.25">
      <c r="A3" s="3"/>
      <c r="B3" s="4"/>
      <c r="C3" s="5"/>
      <c r="D3" s="3"/>
      <c r="E3" s="6"/>
      <c r="F3" s="7"/>
      <c r="G3" s="7"/>
      <c r="H3" s="7"/>
    </row>
    <row r="4" spans="1:9" ht="15.75" thickBot="1">
      <c r="A4" s="8"/>
      <c r="B4" s="9"/>
      <c r="C4" s="10"/>
      <c r="D4" s="8"/>
      <c r="E4" s="11"/>
      <c r="F4" s="76" t="s">
        <v>1</v>
      </c>
      <c r="G4" s="76"/>
      <c r="H4" s="76"/>
    </row>
    <row r="5" spans="1:9" ht="15" customHeight="1" thickTop="1">
      <c r="A5" s="77" t="s">
        <v>2</v>
      </c>
      <c r="B5" s="77"/>
      <c r="C5" s="77"/>
      <c r="D5" s="77"/>
      <c r="E5" s="80" t="s">
        <v>3</v>
      </c>
      <c r="F5" s="77" t="s">
        <v>4</v>
      </c>
      <c r="G5" s="77" t="s">
        <v>5</v>
      </c>
      <c r="H5" s="77" t="s">
        <v>6</v>
      </c>
    </row>
    <row r="6" spans="1:9" ht="15" customHeight="1">
      <c r="A6" s="78"/>
      <c r="B6" s="78"/>
      <c r="C6" s="78"/>
      <c r="D6" s="78"/>
      <c r="E6" s="81"/>
      <c r="F6" s="83"/>
      <c r="G6" s="84"/>
      <c r="H6" s="83"/>
    </row>
    <row r="7" spans="1:9" ht="15" customHeight="1" thickBot="1">
      <c r="A7" s="79"/>
      <c r="B7" s="79"/>
      <c r="C7" s="79"/>
      <c r="D7" s="79"/>
      <c r="E7" s="82"/>
      <c r="F7" s="79"/>
      <c r="G7" s="85"/>
      <c r="H7" s="79"/>
    </row>
    <row r="8" spans="1:9" ht="15.75" thickTop="1">
      <c r="D8" s="15"/>
      <c r="E8" s="16"/>
      <c r="F8" s="17"/>
      <c r="G8" s="17"/>
      <c r="H8" s="17"/>
    </row>
    <row r="9" spans="1:9" ht="14.25">
      <c r="A9" s="74" t="s">
        <v>7</v>
      </c>
      <c r="B9" s="74"/>
      <c r="C9" s="74"/>
      <c r="D9" s="74"/>
      <c r="E9" s="74"/>
      <c r="F9" s="74"/>
      <c r="G9" s="74"/>
      <c r="H9" s="74"/>
    </row>
    <row r="10" spans="1:9" ht="14.25">
      <c r="A10" s="18"/>
      <c r="B10" s="19"/>
      <c r="C10" s="20"/>
      <c r="D10" s="18" t="s">
        <v>8</v>
      </c>
      <c r="E10" s="21"/>
      <c r="F10" s="22"/>
      <c r="G10" s="22"/>
      <c r="H10" s="22"/>
    </row>
    <row r="11" spans="1:9" ht="14.25">
      <c r="B11" s="23" t="s">
        <v>9</v>
      </c>
      <c r="C11" s="24" t="s">
        <v>9</v>
      </c>
      <c r="D11" s="18" t="s">
        <v>10</v>
      </c>
    </row>
    <row r="12" spans="1:9">
      <c r="B12" s="27" t="s">
        <v>11</v>
      </c>
      <c r="C12" s="14" t="s">
        <v>11</v>
      </c>
      <c r="D12" s="12" t="s">
        <v>12</v>
      </c>
    </row>
    <row r="13" spans="1:9">
      <c r="B13" s="28">
        <v>20</v>
      </c>
      <c r="C13" s="29">
        <v>20</v>
      </c>
      <c r="D13" s="12" t="s">
        <v>13</v>
      </c>
      <c r="E13" s="16">
        <v>2508700</v>
      </c>
      <c r="F13" s="17">
        <v>2877900</v>
      </c>
      <c r="G13" s="17">
        <v>2877900</v>
      </c>
      <c r="H13" s="17">
        <v>3309000</v>
      </c>
      <c r="I13" s="73" t="s">
        <v>151</v>
      </c>
    </row>
    <row r="14" spans="1:9" ht="27.95" customHeight="1">
      <c r="B14" s="23" t="s">
        <v>14</v>
      </c>
      <c r="C14" s="24" t="s">
        <v>14</v>
      </c>
      <c r="D14" s="12" t="s">
        <v>15</v>
      </c>
      <c r="E14" s="16">
        <v>1503571</v>
      </c>
      <c r="F14" s="17">
        <v>1781456</v>
      </c>
      <c r="G14" s="17">
        <v>1781456</v>
      </c>
      <c r="H14" s="17">
        <v>2048671.9999999998</v>
      </c>
      <c r="I14" s="73" t="s">
        <v>151</v>
      </c>
    </row>
    <row r="15" spans="1:9">
      <c r="B15" s="28">
        <v>28</v>
      </c>
      <c r="C15" s="29">
        <v>28</v>
      </c>
      <c r="D15" s="12" t="s">
        <v>16</v>
      </c>
      <c r="E15" s="30">
        <v>65602</v>
      </c>
      <c r="F15" s="31">
        <v>70000</v>
      </c>
      <c r="G15" s="31">
        <v>70000</v>
      </c>
      <c r="H15" s="31">
        <v>80000</v>
      </c>
      <c r="I15" s="73" t="s">
        <v>151</v>
      </c>
    </row>
    <row r="16" spans="1:9">
      <c r="A16" s="12" t="s">
        <v>17</v>
      </c>
      <c r="B16" s="27" t="s">
        <v>11</v>
      </c>
      <c r="C16" s="14" t="s">
        <v>11</v>
      </c>
      <c r="D16" s="12" t="s">
        <v>12</v>
      </c>
      <c r="E16" s="32">
        <f>SUM(E13:E15)</f>
        <v>4077873</v>
      </c>
      <c r="F16" s="33">
        <f>SUM(F13:F15)</f>
        <v>4729356</v>
      </c>
      <c r="G16" s="33">
        <f>SUM(G13:G15)</f>
        <v>4729356</v>
      </c>
      <c r="H16" s="33">
        <f>SUM(H13:H15)</f>
        <v>5437672</v>
      </c>
      <c r="I16" s="73" t="s">
        <v>151</v>
      </c>
    </row>
    <row r="17" spans="1:9">
      <c r="B17" s="27"/>
      <c r="E17" s="16"/>
      <c r="F17" s="17"/>
      <c r="G17" s="17"/>
      <c r="H17" s="17"/>
      <c r="I17" s="73" t="s">
        <v>151</v>
      </c>
    </row>
    <row r="18" spans="1:9" ht="25.5">
      <c r="B18" s="27" t="s">
        <v>18</v>
      </c>
      <c r="C18" s="14" t="s">
        <v>18</v>
      </c>
      <c r="D18" s="12" t="s">
        <v>19</v>
      </c>
      <c r="I18" s="73" t="s">
        <v>151</v>
      </c>
    </row>
    <row r="19" spans="1:9">
      <c r="B19" s="28">
        <v>29</v>
      </c>
      <c r="C19" s="29">
        <v>29</v>
      </c>
      <c r="D19" s="12" t="s">
        <v>20</v>
      </c>
      <c r="E19" s="25">
        <v>56575</v>
      </c>
      <c r="F19" s="26">
        <v>65615</v>
      </c>
      <c r="G19" s="26">
        <v>65616</v>
      </c>
      <c r="H19" s="26">
        <v>68896</v>
      </c>
      <c r="I19" s="73" t="s">
        <v>151</v>
      </c>
    </row>
    <row r="20" spans="1:9">
      <c r="B20" s="23" t="s">
        <v>21</v>
      </c>
      <c r="C20" s="24" t="s">
        <v>21</v>
      </c>
      <c r="D20" s="12" t="s">
        <v>22</v>
      </c>
      <c r="E20" s="25">
        <v>53475</v>
      </c>
      <c r="F20" s="26">
        <v>79120</v>
      </c>
      <c r="G20" s="26">
        <v>74120</v>
      </c>
      <c r="H20" s="26">
        <v>77046</v>
      </c>
      <c r="I20" s="73" t="s">
        <v>151</v>
      </c>
    </row>
    <row r="21" spans="1:9">
      <c r="B21" s="34">
        <v>32</v>
      </c>
      <c r="C21" s="35">
        <v>32</v>
      </c>
      <c r="D21" s="12" t="s">
        <v>23</v>
      </c>
      <c r="E21" s="25">
        <v>4300</v>
      </c>
      <c r="F21" s="36">
        <v>7200</v>
      </c>
      <c r="G21" s="26">
        <v>7200</v>
      </c>
      <c r="H21" s="26">
        <v>8280</v>
      </c>
      <c r="I21" s="73" t="s">
        <v>151</v>
      </c>
    </row>
    <row r="22" spans="1:9" ht="25.5">
      <c r="A22" s="12" t="s">
        <v>17</v>
      </c>
      <c r="B22" s="27" t="s">
        <v>18</v>
      </c>
      <c r="C22" s="14" t="s">
        <v>18</v>
      </c>
      <c r="D22" s="12" t="s">
        <v>19</v>
      </c>
      <c r="E22" s="32">
        <f>SUM(E19:E21)</f>
        <v>114350</v>
      </c>
      <c r="F22" s="33">
        <f>SUM(F19:F21)</f>
        <v>151935</v>
      </c>
      <c r="G22" s="33">
        <f>SUM(G19:G21)</f>
        <v>146936</v>
      </c>
      <c r="H22" s="33">
        <f>SUM(H19:H21)</f>
        <v>154222</v>
      </c>
      <c r="I22" s="73" t="s">
        <v>151</v>
      </c>
    </row>
    <row r="23" spans="1:9">
      <c r="B23" s="27"/>
      <c r="E23" s="16"/>
      <c r="F23" s="17"/>
      <c r="G23" s="17"/>
      <c r="H23" s="17"/>
      <c r="I23" s="73" t="s">
        <v>151</v>
      </c>
    </row>
    <row r="24" spans="1:9">
      <c r="B24" s="27" t="s">
        <v>24</v>
      </c>
      <c r="C24" s="14" t="s">
        <v>24</v>
      </c>
      <c r="D24" s="12" t="s">
        <v>25</v>
      </c>
      <c r="I24" s="73" t="s">
        <v>151</v>
      </c>
    </row>
    <row r="25" spans="1:9">
      <c r="B25" s="28">
        <v>37</v>
      </c>
      <c r="C25" s="29">
        <v>37</v>
      </c>
      <c r="D25" s="12" t="s">
        <v>26</v>
      </c>
      <c r="E25" s="16">
        <v>1160500</v>
      </c>
      <c r="F25" s="17">
        <v>1343500</v>
      </c>
      <c r="G25" s="17">
        <v>1343500</v>
      </c>
      <c r="H25" s="17">
        <v>1545000</v>
      </c>
      <c r="I25" s="73" t="s">
        <v>151</v>
      </c>
    </row>
    <row r="26" spans="1:9">
      <c r="B26" s="28">
        <v>38</v>
      </c>
      <c r="C26" s="29">
        <v>38</v>
      </c>
      <c r="D26" s="12" t="s">
        <v>27</v>
      </c>
      <c r="E26" s="16">
        <v>788600</v>
      </c>
      <c r="F26" s="17">
        <v>945900</v>
      </c>
      <c r="G26" s="17">
        <v>945900</v>
      </c>
      <c r="H26" s="17">
        <v>1087000</v>
      </c>
      <c r="I26" s="73" t="s">
        <v>151</v>
      </c>
    </row>
    <row r="27" spans="1:9">
      <c r="B27" s="23" t="s">
        <v>28</v>
      </c>
      <c r="C27" s="24" t="s">
        <v>28</v>
      </c>
      <c r="D27" s="12" t="s">
        <v>29</v>
      </c>
      <c r="E27" s="25">
        <v>1111244</v>
      </c>
      <c r="F27" s="26">
        <v>1090000</v>
      </c>
      <c r="G27" s="26">
        <v>1090000</v>
      </c>
      <c r="H27" s="26">
        <v>1209300</v>
      </c>
      <c r="I27" s="73" t="s">
        <v>151</v>
      </c>
    </row>
    <row r="28" spans="1:9">
      <c r="A28" s="15"/>
      <c r="B28" s="37" t="s">
        <v>30</v>
      </c>
      <c r="C28" s="38" t="s">
        <v>30</v>
      </c>
      <c r="D28" s="15" t="s">
        <v>31</v>
      </c>
      <c r="E28" s="16">
        <v>2270838</v>
      </c>
      <c r="F28" s="17">
        <v>2250000</v>
      </c>
      <c r="G28" s="17">
        <v>2350000</v>
      </c>
      <c r="H28" s="17">
        <v>2594470</v>
      </c>
      <c r="I28" s="73" t="s">
        <v>151</v>
      </c>
    </row>
    <row r="29" spans="1:9">
      <c r="A29" s="15"/>
      <c r="B29" s="37" t="s">
        <v>32</v>
      </c>
      <c r="C29" s="38" t="s">
        <v>32</v>
      </c>
      <c r="D29" s="15" t="s">
        <v>33</v>
      </c>
      <c r="E29" s="16">
        <v>163822</v>
      </c>
      <c r="F29" s="17">
        <v>168000</v>
      </c>
      <c r="G29" s="17">
        <v>168000</v>
      </c>
      <c r="H29" s="17">
        <v>188160</v>
      </c>
      <c r="I29" s="73" t="s">
        <v>151</v>
      </c>
    </row>
    <row r="30" spans="1:9">
      <c r="A30" s="39"/>
      <c r="B30" s="40">
        <v>44</v>
      </c>
      <c r="C30" s="41">
        <v>44</v>
      </c>
      <c r="D30" s="39" t="s">
        <v>34</v>
      </c>
      <c r="E30" s="30">
        <v>1020800</v>
      </c>
      <c r="F30" s="31">
        <v>1359600</v>
      </c>
      <c r="G30" s="31">
        <v>1359600</v>
      </c>
      <c r="H30" s="31">
        <v>1563539.9999999998</v>
      </c>
      <c r="I30" s="73" t="s">
        <v>151</v>
      </c>
    </row>
    <row r="31" spans="1:9" ht="27.95" customHeight="1">
      <c r="B31" s="23" t="s">
        <v>35</v>
      </c>
      <c r="C31" s="24" t="s">
        <v>35</v>
      </c>
      <c r="D31" s="12" t="s">
        <v>36</v>
      </c>
      <c r="E31" s="25">
        <v>631571</v>
      </c>
      <c r="F31" s="26">
        <v>533971</v>
      </c>
      <c r="G31" s="26">
        <v>672801</v>
      </c>
      <c r="H31" s="26">
        <v>756001</v>
      </c>
      <c r="I31" s="73" t="s">
        <v>151</v>
      </c>
    </row>
    <row r="32" spans="1:9">
      <c r="A32" s="15" t="s">
        <v>17</v>
      </c>
      <c r="B32" s="42" t="s">
        <v>24</v>
      </c>
      <c r="C32" s="43" t="s">
        <v>24</v>
      </c>
      <c r="D32" s="15" t="s">
        <v>25</v>
      </c>
      <c r="E32" s="32">
        <f>SUM(E25:E31)</f>
        <v>7147375</v>
      </c>
      <c r="F32" s="33">
        <f>SUM(F25:F31)</f>
        <v>7690971</v>
      </c>
      <c r="G32" s="33">
        <f>SUM(G25:G31)</f>
        <v>7929801</v>
      </c>
      <c r="H32" s="33">
        <f>SUM(H25:H31)</f>
        <v>8943471</v>
      </c>
      <c r="I32" s="73" t="s">
        <v>151</v>
      </c>
    </row>
    <row r="33" spans="1:9">
      <c r="A33" s="15" t="s">
        <v>17</v>
      </c>
      <c r="B33" s="37" t="s">
        <v>9</v>
      </c>
      <c r="C33" s="38" t="s">
        <v>9</v>
      </c>
      <c r="D33" s="3" t="s">
        <v>10</v>
      </c>
      <c r="E33" s="30">
        <f>E32+E22+E16</f>
        <v>11339598</v>
      </c>
      <c r="F33" s="30">
        <f t="shared" ref="F33:H33" si="0">F32+F22+F16</f>
        <v>12572262</v>
      </c>
      <c r="G33" s="30">
        <f t="shared" si="0"/>
        <v>12806093</v>
      </c>
      <c r="H33" s="30">
        <f t="shared" si="0"/>
        <v>14535365</v>
      </c>
      <c r="I33" s="73" t="s">
        <v>151</v>
      </c>
    </row>
    <row r="34" spans="1:9">
      <c r="A34" s="15"/>
      <c r="B34" s="37"/>
      <c r="C34" s="38"/>
      <c r="D34" s="3"/>
      <c r="E34" s="16"/>
      <c r="F34" s="17"/>
      <c r="G34" s="17"/>
      <c r="H34" s="17"/>
      <c r="I34" s="73" t="s">
        <v>151</v>
      </c>
    </row>
    <row r="35" spans="1:9">
      <c r="A35" s="15"/>
      <c r="B35" s="37" t="s">
        <v>37</v>
      </c>
      <c r="C35" s="38" t="s">
        <v>37</v>
      </c>
      <c r="D35" s="3" t="s">
        <v>38</v>
      </c>
      <c r="E35" s="16"/>
      <c r="F35" s="17"/>
      <c r="G35" s="17"/>
      <c r="H35" s="17"/>
      <c r="I35" s="73" t="s">
        <v>151</v>
      </c>
    </row>
    <row r="36" spans="1:9">
      <c r="A36" s="15"/>
      <c r="B36" s="42" t="s">
        <v>18</v>
      </c>
      <c r="C36" s="43" t="s">
        <v>18</v>
      </c>
      <c r="D36" s="15" t="s">
        <v>39</v>
      </c>
      <c r="I36" s="73" t="s">
        <v>151</v>
      </c>
    </row>
    <row r="37" spans="1:9">
      <c r="A37" s="15"/>
      <c r="B37" s="37" t="s">
        <v>40</v>
      </c>
      <c r="C37" s="38" t="s">
        <v>40</v>
      </c>
      <c r="D37" s="15" t="s">
        <v>39</v>
      </c>
      <c r="E37" s="16">
        <v>460002</v>
      </c>
      <c r="F37" s="17">
        <v>288500</v>
      </c>
      <c r="G37" s="17">
        <v>418500</v>
      </c>
      <c r="H37" s="17">
        <v>310500</v>
      </c>
      <c r="I37" s="73" t="s">
        <v>151</v>
      </c>
    </row>
    <row r="38" spans="1:9">
      <c r="A38" s="15"/>
      <c r="B38" s="37" t="s">
        <v>41</v>
      </c>
      <c r="C38" s="38" t="s">
        <v>41</v>
      </c>
      <c r="D38" s="15" t="s">
        <v>42</v>
      </c>
      <c r="E38" s="16">
        <v>15320</v>
      </c>
      <c r="F38" s="17">
        <v>10000</v>
      </c>
      <c r="G38" s="17">
        <v>10000</v>
      </c>
      <c r="H38" s="17">
        <v>15000</v>
      </c>
      <c r="I38" s="73" t="s">
        <v>151</v>
      </c>
    </row>
    <row r="39" spans="1:9">
      <c r="A39" s="15" t="s">
        <v>17</v>
      </c>
      <c r="B39" s="42" t="s">
        <v>18</v>
      </c>
      <c r="C39" s="43" t="s">
        <v>18</v>
      </c>
      <c r="D39" s="15" t="s">
        <v>39</v>
      </c>
      <c r="E39" s="32">
        <f>SUM(E37:E38)</f>
        <v>475322</v>
      </c>
      <c r="F39" s="33">
        <f>SUM(F37:F38)</f>
        <v>298500</v>
      </c>
      <c r="G39" s="33">
        <f>SUM(G37:G38)</f>
        <v>428500</v>
      </c>
      <c r="H39" s="33">
        <f>SUM(H37:H38)</f>
        <v>325500</v>
      </c>
      <c r="I39" s="73" t="s">
        <v>151</v>
      </c>
    </row>
    <row r="40" spans="1:9" ht="9" customHeight="1">
      <c r="A40" s="15"/>
      <c r="B40" s="42"/>
      <c r="C40" s="43"/>
      <c r="D40" s="3"/>
      <c r="E40" s="16"/>
      <c r="F40" s="17"/>
      <c r="G40" s="17"/>
      <c r="H40" s="17"/>
      <c r="I40" s="73" t="s">
        <v>151</v>
      </c>
    </row>
    <row r="41" spans="1:9">
      <c r="B41" s="27" t="s">
        <v>24</v>
      </c>
      <c r="C41" s="14" t="s">
        <v>24</v>
      </c>
      <c r="D41" s="12" t="s">
        <v>43</v>
      </c>
      <c r="I41" s="73" t="s">
        <v>151</v>
      </c>
    </row>
    <row r="42" spans="1:9">
      <c r="B42" s="27" t="s">
        <v>44</v>
      </c>
      <c r="C42" s="14" t="s">
        <v>44</v>
      </c>
      <c r="D42" s="12" t="s">
        <v>45</v>
      </c>
      <c r="I42" s="73" t="s">
        <v>151</v>
      </c>
    </row>
    <row r="43" spans="1:9">
      <c r="B43" s="23" t="s">
        <v>46</v>
      </c>
      <c r="C43" s="24" t="s">
        <v>46</v>
      </c>
      <c r="D43" s="12" t="s">
        <v>47</v>
      </c>
      <c r="E43" s="25">
        <v>1289</v>
      </c>
      <c r="F43" s="26">
        <v>800</v>
      </c>
      <c r="G43" s="26">
        <v>800</v>
      </c>
      <c r="H43" s="26">
        <v>100</v>
      </c>
      <c r="I43" s="73" t="s">
        <v>151</v>
      </c>
    </row>
    <row r="44" spans="1:9">
      <c r="B44" s="23" t="s">
        <v>48</v>
      </c>
      <c r="C44" s="24" t="s">
        <v>48</v>
      </c>
      <c r="D44" s="12" t="s">
        <v>49</v>
      </c>
      <c r="E44" s="25">
        <v>492275</v>
      </c>
      <c r="F44" s="26">
        <v>502931</v>
      </c>
      <c r="G44" s="26">
        <v>502931</v>
      </c>
      <c r="H44" s="26">
        <v>553228</v>
      </c>
      <c r="I44" s="73" t="s">
        <v>151</v>
      </c>
    </row>
    <row r="45" spans="1:9">
      <c r="B45" s="23" t="s">
        <v>50</v>
      </c>
      <c r="C45" s="24" t="s">
        <v>50</v>
      </c>
      <c r="D45" s="12" t="s">
        <v>51</v>
      </c>
      <c r="E45" s="36">
        <v>21</v>
      </c>
      <c r="F45" s="36">
        <v>300</v>
      </c>
      <c r="G45" s="36">
        <v>20</v>
      </c>
      <c r="H45" s="26">
        <v>20</v>
      </c>
      <c r="I45" s="73" t="s">
        <v>151</v>
      </c>
    </row>
    <row r="46" spans="1:9">
      <c r="B46" s="23" t="s">
        <v>52</v>
      </c>
      <c r="C46" s="24" t="s">
        <v>52</v>
      </c>
      <c r="D46" s="12" t="s">
        <v>53</v>
      </c>
      <c r="E46" s="25">
        <v>20834</v>
      </c>
      <c r="F46" s="26">
        <v>18120</v>
      </c>
      <c r="G46" s="26">
        <v>19155</v>
      </c>
      <c r="H46" s="26">
        <v>18956</v>
      </c>
      <c r="I46" s="73" t="s">
        <v>151</v>
      </c>
    </row>
    <row r="47" spans="1:9">
      <c r="B47" s="23" t="s">
        <v>54</v>
      </c>
      <c r="C47" s="24" t="s">
        <v>54</v>
      </c>
      <c r="D47" s="12" t="s">
        <v>55</v>
      </c>
      <c r="E47" s="25">
        <v>47035</v>
      </c>
      <c r="F47" s="26">
        <v>44567</v>
      </c>
      <c r="G47" s="26">
        <v>44747</v>
      </c>
      <c r="H47" s="26">
        <v>56796</v>
      </c>
      <c r="I47" s="73" t="s">
        <v>151</v>
      </c>
    </row>
    <row r="48" spans="1:9">
      <c r="B48" s="28">
        <v>70</v>
      </c>
      <c r="C48" s="29">
        <v>70</v>
      </c>
      <c r="D48" s="12" t="s">
        <v>56</v>
      </c>
      <c r="E48" s="25">
        <v>96410</v>
      </c>
      <c r="F48" s="26">
        <v>42932</v>
      </c>
      <c r="G48" s="26">
        <v>35932</v>
      </c>
      <c r="H48" s="26">
        <v>102481</v>
      </c>
      <c r="I48" s="73" t="s">
        <v>151</v>
      </c>
    </row>
    <row r="49" spans="1:9">
      <c r="B49" s="23" t="s">
        <v>57</v>
      </c>
      <c r="C49" s="24" t="s">
        <v>57</v>
      </c>
      <c r="D49" s="12" t="s">
        <v>58</v>
      </c>
      <c r="I49" s="73" t="s">
        <v>151</v>
      </c>
    </row>
    <row r="50" spans="1:9">
      <c r="B50" s="27"/>
      <c r="D50" s="15" t="s">
        <v>59</v>
      </c>
      <c r="E50" s="16">
        <v>47170</v>
      </c>
      <c r="F50" s="17">
        <v>49501</v>
      </c>
      <c r="G50" s="17">
        <v>49501</v>
      </c>
      <c r="H50" s="17">
        <v>50001</v>
      </c>
      <c r="I50" s="73" t="s">
        <v>151</v>
      </c>
    </row>
    <row r="51" spans="1:9">
      <c r="A51" s="15"/>
      <c r="B51" s="37" t="s">
        <v>60</v>
      </c>
      <c r="C51" s="38" t="s">
        <v>60</v>
      </c>
      <c r="D51" s="15" t="s">
        <v>61</v>
      </c>
      <c r="E51" s="16">
        <v>5463880</v>
      </c>
      <c r="F51" s="17">
        <v>7760350</v>
      </c>
      <c r="G51" s="17">
        <v>7760350</v>
      </c>
      <c r="H51" s="17">
        <v>7872350</v>
      </c>
      <c r="I51" s="73" t="s">
        <v>151</v>
      </c>
    </row>
    <row r="52" spans="1:9">
      <c r="A52" s="15" t="s">
        <v>17</v>
      </c>
      <c r="B52" s="42" t="s">
        <v>44</v>
      </c>
      <c r="C52" s="43" t="s">
        <v>44</v>
      </c>
      <c r="D52" s="15" t="s">
        <v>45</v>
      </c>
      <c r="E52" s="32">
        <f>SUM(E43:E51)</f>
        <v>6168914</v>
      </c>
      <c r="F52" s="33">
        <f>SUM(F41:F51)</f>
        <v>8419501</v>
      </c>
      <c r="G52" s="33">
        <f>SUM(G41:G51)</f>
        <v>8413436</v>
      </c>
      <c r="H52" s="33">
        <f>SUM(H41:H51)</f>
        <v>8653932</v>
      </c>
      <c r="I52" s="73" t="s">
        <v>151</v>
      </c>
    </row>
    <row r="53" spans="1:9" ht="9" customHeight="1">
      <c r="B53" s="27"/>
      <c r="D53" s="15"/>
      <c r="E53" s="16"/>
      <c r="F53" s="17"/>
      <c r="G53" s="17"/>
      <c r="H53" s="17"/>
      <c r="I53" s="73" t="s">
        <v>151</v>
      </c>
    </row>
    <row r="54" spans="1:9">
      <c r="B54" s="27" t="s">
        <v>62</v>
      </c>
      <c r="C54" s="14" t="s">
        <v>62</v>
      </c>
      <c r="D54" s="12" t="s">
        <v>63</v>
      </c>
      <c r="I54" s="73" t="s">
        <v>151</v>
      </c>
    </row>
    <row r="55" spans="1:9">
      <c r="B55" s="28">
        <v>202</v>
      </c>
      <c r="C55" s="29">
        <v>202</v>
      </c>
      <c r="D55" s="12" t="s">
        <v>64</v>
      </c>
      <c r="E55" s="25">
        <v>13720</v>
      </c>
      <c r="F55" s="26">
        <v>16940</v>
      </c>
      <c r="G55" s="26">
        <v>16940</v>
      </c>
      <c r="H55" s="26">
        <v>13410</v>
      </c>
      <c r="I55" s="73" t="s">
        <v>151</v>
      </c>
    </row>
    <row r="56" spans="1:9">
      <c r="A56" s="15"/>
      <c r="B56" s="34">
        <v>210</v>
      </c>
      <c r="C56" s="35">
        <v>210</v>
      </c>
      <c r="D56" s="15" t="s">
        <v>65</v>
      </c>
      <c r="E56" s="16">
        <v>14989</v>
      </c>
      <c r="F56" s="17">
        <v>12700</v>
      </c>
      <c r="G56" s="17">
        <v>21000</v>
      </c>
      <c r="H56" s="17">
        <v>25000</v>
      </c>
      <c r="I56" s="73" t="s">
        <v>151</v>
      </c>
    </row>
    <row r="57" spans="1:9">
      <c r="A57" s="15"/>
      <c r="B57" s="34">
        <v>215</v>
      </c>
      <c r="C57" s="35">
        <v>215</v>
      </c>
      <c r="D57" s="15" t="s">
        <v>66</v>
      </c>
      <c r="E57" s="16">
        <v>27362</v>
      </c>
      <c r="F57" s="17">
        <v>38660</v>
      </c>
      <c r="G57" s="17">
        <v>39760</v>
      </c>
      <c r="H57" s="17">
        <v>39060</v>
      </c>
      <c r="I57" s="73" t="s">
        <v>151</v>
      </c>
    </row>
    <row r="58" spans="1:9">
      <c r="A58" s="39"/>
      <c r="B58" s="40">
        <v>216</v>
      </c>
      <c r="C58" s="41">
        <v>216</v>
      </c>
      <c r="D58" s="39" t="s">
        <v>67</v>
      </c>
      <c r="E58" s="31">
        <v>5073</v>
      </c>
      <c r="F58" s="31">
        <v>5500</v>
      </c>
      <c r="G58" s="31">
        <v>5500</v>
      </c>
      <c r="H58" s="31">
        <v>5500</v>
      </c>
      <c r="I58" s="73" t="s">
        <v>151</v>
      </c>
    </row>
    <row r="59" spans="1:9">
      <c r="B59" s="28">
        <v>217</v>
      </c>
      <c r="C59" s="29">
        <v>217</v>
      </c>
      <c r="D59" s="12" t="s">
        <v>68</v>
      </c>
      <c r="E59" s="25">
        <v>9701</v>
      </c>
      <c r="F59" s="26">
        <v>4885</v>
      </c>
      <c r="G59" s="26">
        <v>4885</v>
      </c>
      <c r="H59" s="26">
        <v>3450</v>
      </c>
      <c r="I59" s="73" t="s">
        <v>151</v>
      </c>
    </row>
    <row r="60" spans="1:9">
      <c r="B60" s="28">
        <v>220</v>
      </c>
      <c r="C60" s="29">
        <v>220</v>
      </c>
      <c r="D60" s="15" t="s">
        <v>69</v>
      </c>
      <c r="E60" s="16">
        <v>3401</v>
      </c>
      <c r="F60" s="17">
        <v>1502</v>
      </c>
      <c r="G60" s="17">
        <v>1502</v>
      </c>
      <c r="H60" s="17">
        <v>1502</v>
      </c>
      <c r="I60" s="73" t="s">
        <v>151</v>
      </c>
    </row>
    <row r="61" spans="1:9">
      <c r="B61" s="28">
        <v>230</v>
      </c>
      <c r="C61" s="29">
        <v>230</v>
      </c>
      <c r="D61" s="12" t="s">
        <v>70</v>
      </c>
      <c r="E61" s="25">
        <v>3774</v>
      </c>
      <c r="F61" s="26">
        <v>1440</v>
      </c>
      <c r="G61" s="26">
        <v>1000</v>
      </c>
      <c r="H61" s="26">
        <v>1000</v>
      </c>
      <c r="I61" s="73" t="s">
        <v>151</v>
      </c>
    </row>
    <row r="62" spans="1:9">
      <c r="A62" s="15"/>
      <c r="B62" s="34">
        <v>235</v>
      </c>
      <c r="C62" s="35">
        <v>235</v>
      </c>
      <c r="D62" s="15" t="s">
        <v>71</v>
      </c>
      <c r="E62" s="16">
        <v>45</v>
      </c>
      <c r="F62" s="17">
        <v>125</v>
      </c>
      <c r="G62" s="17">
        <v>125</v>
      </c>
      <c r="H62" s="17">
        <v>125</v>
      </c>
      <c r="I62" s="73" t="s">
        <v>151</v>
      </c>
    </row>
    <row r="63" spans="1:9">
      <c r="A63" s="15"/>
      <c r="B63" s="34">
        <v>250</v>
      </c>
      <c r="C63" s="35">
        <v>250</v>
      </c>
      <c r="D63" s="15" t="s">
        <v>72</v>
      </c>
      <c r="E63" s="25">
        <v>440</v>
      </c>
      <c r="F63" s="26">
        <v>600</v>
      </c>
      <c r="G63" s="26">
        <v>600</v>
      </c>
      <c r="H63" s="26">
        <v>600</v>
      </c>
      <c r="I63" s="73" t="s">
        <v>151</v>
      </c>
    </row>
    <row r="64" spans="1:9">
      <c r="A64" s="15" t="s">
        <v>17</v>
      </c>
      <c r="B64" s="42" t="s">
        <v>62</v>
      </c>
      <c r="C64" s="43" t="s">
        <v>62</v>
      </c>
      <c r="D64" s="15" t="s">
        <v>63</v>
      </c>
      <c r="E64" s="32">
        <f>SUM(E55:E63)</f>
        <v>78505</v>
      </c>
      <c r="F64" s="33">
        <f>SUM(F55:F63)</f>
        <v>82352</v>
      </c>
      <c r="G64" s="33">
        <f>SUM(G55:G63)</f>
        <v>91312</v>
      </c>
      <c r="H64" s="33">
        <f>SUM(H55:H63)</f>
        <v>89647</v>
      </c>
      <c r="I64" s="73" t="s">
        <v>151</v>
      </c>
    </row>
    <row r="65" spans="1:9" ht="2.25" customHeight="1">
      <c r="A65" s="15"/>
      <c r="B65" s="42"/>
      <c r="C65" s="43"/>
      <c r="D65" s="15"/>
      <c r="E65" s="16"/>
      <c r="F65" s="17"/>
      <c r="G65" s="17"/>
      <c r="H65" s="17"/>
      <c r="I65" s="73" t="s">
        <v>151</v>
      </c>
    </row>
    <row r="66" spans="1:9">
      <c r="A66" s="15"/>
      <c r="B66" s="42" t="s">
        <v>73</v>
      </c>
      <c r="C66" s="43" t="s">
        <v>73</v>
      </c>
      <c r="D66" s="15" t="s">
        <v>74</v>
      </c>
      <c r="I66" s="73" t="s">
        <v>151</v>
      </c>
    </row>
    <row r="67" spans="1:9">
      <c r="A67" s="15"/>
      <c r="B67" s="34">
        <v>401</v>
      </c>
      <c r="C67" s="35">
        <v>401</v>
      </c>
      <c r="D67" s="15" t="s">
        <v>75</v>
      </c>
      <c r="E67" s="16">
        <v>7127</v>
      </c>
      <c r="F67" s="17">
        <v>5300</v>
      </c>
      <c r="G67" s="17">
        <v>8250</v>
      </c>
      <c r="H67" s="17">
        <v>9100</v>
      </c>
      <c r="I67" s="73" t="s">
        <v>151</v>
      </c>
    </row>
    <row r="68" spans="1:9">
      <c r="A68" s="15"/>
      <c r="B68" s="34">
        <v>403</v>
      </c>
      <c r="C68" s="35">
        <v>403</v>
      </c>
      <c r="D68" s="15" t="s">
        <v>76</v>
      </c>
      <c r="E68" s="16">
        <v>7234</v>
      </c>
      <c r="F68" s="17">
        <v>5197</v>
      </c>
      <c r="G68" s="17">
        <v>8000</v>
      </c>
      <c r="H68" s="17">
        <v>9000</v>
      </c>
      <c r="I68" s="73" t="s">
        <v>151</v>
      </c>
    </row>
    <row r="69" spans="1:9">
      <c r="A69" s="15"/>
      <c r="B69" s="34">
        <v>404</v>
      </c>
      <c r="C69" s="35">
        <v>404</v>
      </c>
      <c r="D69" s="15" t="s">
        <v>77</v>
      </c>
      <c r="E69" s="44">
        <v>0</v>
      </c>
      <c r="F69" s="44">
        <v>0</v>
      </c>
      <c r="G69" s="16">
        <v>1</v>
      </c>
      <c r="H69" s="16">
        <v>1</v>
      </c>
      <c r="I69" s="73" t="s">
        <v>151</v>
      </c>
    </row>
    <row r="70" spans="1:9">
      <c r="A70" s="15"/>
      <c r="B70" s="34">
        <v>405</v>
      </c>
      <c r="C70" s="35">
        <v>405</v>
      </c>
      <c r="D70" s="15" t="s">
        <v>78</v>
      </c>
      <c r="E70" s="16">
        <v>262</v>
      </c>
      <c r="F70" s="17">
        <v>250</v>
      </c>
      <c r="G70" s="17">
        <v>800</v>
      </c>
      <c r="H70" s="17">
        <v>800</v>
      </c>
      <c r="I70" s="73" t="s">
        <v>151</v>
      </c>
    </row>
    <row r="71" spans="1:9">
      <c r="A71" s="15"/>
      <c r="B71" s="34">
        <v>406</v>
      </c>
      <c r="C71" s="35">
        <v>406</v>
      </c>
      <c r="D71" s="15" t="s">
        <v>79</v>
      </c>
      <c r="E71" s="25">
        <v>122801</v>
      </c>
      <c r="F71" s="26">
        <v>153500</v>
      </c>
      <c r="G71" s="26">
        <v>145000</v>
      </c>
      <c r="H71" s="26">
        <v>153500</v>
      </c>
      <c r="I71" s="73" t="s">
        <v>151</v>
      </c>
    </row>
    <row r="72" spans="1:9">
      <c r="A72" s="15"/>
      <c r="B72" s="34">
        <v>407</v>
      </c>
      <c r="C72" s="35">
        <v>407</v>
      </c>
      <c r="D72" s="15" t="s">
        <v>80</v>
      </c>
      <c r="E72" s="25">
        <v>39800</v>
      </c>
      <c r="F72" s="26">
        <v>35000</v>
      </c>
      <c r="G72" s="26">
        <v>42000</v>
      </c>
      <c r="H72" s="26">
        <v>50000</v>
      </c>
      <c r="I72" s="73" t="s">
        <v>151</v>
      </c>
    </row>
    <row r="73" spans="1:9">
      <c r="A73" s="15"/>
      <c r="B73" s="34">
        <v>408</v>
      </c>
      <c r="C73" s="35">
        <v>408</v>
      </c>
      <c r="D73" s="15" t="s">
        <v>81</v>
      </c>
      <c r="E73" s="16">
        <v>837</v>
      </c>
      <c r="F73" s="17">
        <v>700</v>
      </c>
      <c r="G73" s="17">
        <v>700</v>
      </c>
      <c r="H73" s="17">
        <v>700</v>
      </c>
      <c r="I73" s="73" t="s">
        <v>151</v>
      </c>
    </row>
    <row r="74" spans="1:9">
      <c r="A74" s="15"/>
      <c r="B74" s="34">
        <v>425</v>
      </c>
      <c r="C74" s="35">
        <v>425</v>
      </c>
      <c r="D74" s="15" t="s">
        <v>82</v>
      </c>
      <c r="E74" s="16">
        <v>6</v>
      </c>
      <c r="F74" s="17">
        <v>16</v>
      </c>
      <c r="G74" s="17">
        <v>16</v>
      </c>
      <c r="H74" s="17">
        <v>16</v>
      </c>
      <c r="I74" s="73" t="s">
        <v>151</v>
      </c>
    </row>
    <row r="75" spans="1:9">
      <c r="A75" s="15"/>
      <c r="B75" s="34">
        <v>515</v>
      </c>
      <c r="C75" s="35">
        <v>515</v>
      </c>
      <c r="D75" s="15" t="s">
        <v>83</v>
      </c>
      <c r="E75" s="25">
        <v>14618</v>
      </c>
      <c r="F75" s="26">
        <v>15000</v>
      </c>
      <c r="G75" s="26">
        <v>15000</v>
      </c>
      <c r="H75" s="26">
        <v>15000</v>
      </c>
      <c r="I75" s="73" t="s">
        <v>151</v>
      </c>
    </row>
    <row r="76" spans="1:9">
      <c r="A76" s="15"/>
      <c r="B76" s="34">
        <v>702</v>
      </c>
      <c r="C76" s="35">
        <v>702</v>
      </c>
      <c r="D76" s="15" t="s">
        <v>84</v>
      </c>
      <c r="E76" s="25">
        <v>2027</v>
      </c>
      <c r="F76" s="26">
        <v>3000</v>
      </c>
      <c r="G76" s="26">
        <v>3000</v>
      </c>
      <c r="H76" s="26">
        <v>3000</v>
      </c>
      <c r="I76" s="73" t="s">
        <v>151</v>
      </c>
    </row>
    <row r="77" spans="1:9">
      <c r="A77" s="15"/>
      <c r="B77" s="34">
        <v>801</v>
      </c>
      <c r="C77" s="35">
        <v>801</v>
      </c>
      <c r="D77" s="15" t="s">
        <v>85</v>
      </c>
      <c r="E77" s="25">
        <v>828957</v>
      </c>
      <c r="F77" s="26">
        <v>1101000</v>
      </c>
      <c r="G77" s="26">
        <v>1101000</v>
      </c>
      <c r="H77" s="26">
        <v>1211000</v>
      </c>
      <c r="I77" s="73" t="s">
        <v>151</v>
      </c>
    </row>
    <row r="78" spans="1:9">
      <c r="A78" s="15"/>
      <c r="B78" s="34">
        <v>851</v>
      </c>
      <c r="C78" s="35">
        <v>851</v>
      </c>
      <c r="D78" s="15" t="s">
        <v>86</v>
      </c>
      <c r="E78" s="16">
        <v>596</v>
      </c>
      <c r="F78" s="17">
        <v>2500</v>
      </c>
      <c r="G78" s="17">
        <v>2500</v>
      </c>
      <c r="H78" s="17">
        <v>2500</v>
      </c>
      <c r="I78" s="73" t="s">
        <v>151</v>
      </c>
    </row>
    <row r="79" spans="1:9">
      <c r="A79" s="15"/>
      <c r="B79" s="34">
        <v>852</v>
      </c>
      <c r="C79" s="35">
        <v>852</v>
      </c>
      <c r="D79" s="15" t="s">
        <v>87</v>
      </c>
      <c r="E79" s="16">
        <v>8478</v>
      </c>
      <c r="F79" s="17">
        <v>4001</v>
      </c>
      <c r="G79" s="17">
        <v>4300</v>
      </c>
      <c r="H79" s="17">
        <v>5800</v>
      </c>
      <c r="I79" s="73" t="s">
        <v>151</v>
      </c>
    </row>
    <row r="80" spans="1:9" ht="27.95" customHeight="1">
      <c r="A80" s="15"/>
      <c r="B80" s="34">
        <v>853</v>
      </c>
      <c r="C80" s="35">
        <v>853</v>
      </c>
      <c r="D80" s="15" t="s">
        <v>152</v>
      </c>
      <c r="E80" s="16">
        <v>1788</v>
      </c>
      <c r="F80" s="17">
        <v>1700</v>
      </c>
      <c r="G80" s="17">
        <v>800</v>
      </c>
      <c r="H80" s="17">
        <v>800</v>
      </c>
      <c r="I80" s="73" t="s">
        <v>151</v>
      </c>
    </row>
    <row r="81" spans="1:9">
      <c r="B81" s="23">
        <v>1055</v>
      </c>
      <c r="C81" s="24">
        <v>1055</v>
      </c>
      <c r="D81" s="12" t="s">
        <v>88</v>
      </c>
      <c r="E81" s="25">
        <v>290105</v>
      </c>
      <c r="F81" s="26">
        <v>360400</v>
      </c>
      <c r="G81" s="26">
        <v>360400</v>
      </c>
      <c r="H81" s="26">
        <v>430000</v>
      </c>
      <c r="I81" s="73" t="s">
        <v>151</v>
      </c>
    </row>
    <row r="82" spans="1:9">
      <c r="B82" s="23">
        <v>1452</v>
      </c>
      <c r="C82" s="24">
        <v>1452</v>
      </c>
      <c r="D82" s="12" t="s">
        <v>89</v>
      </c>
      <c r="E82" s="25">
        <v>21338</v>
      </c>
      <c r="F82" s="26">
        <v>56000</v>
      </c>
      <c r="G82" s="26">
        <v>23897</v>
      </c>
      <c r="H82" s="26">
        <v>28000</v>
      </c>
      <c r="I82" s="73" t="s">
        <v>151</v>
      </c>
    </row>
    <row r="83" spans="1:9">
      <c r="A83" s="15"/>
      <c r="B83" s="37">
        <v>1475</v>
      </c>
      <c r="C83" s="38">
        <v>1475</v>
      </c>
      <c r="D83" s="15" t="s">
        <v>90</v>
      </c>
      <c r="E83" s="16">
        <v>918</v>
      </c>
      <c r="F83" s="17">
        <v>1350</v>
      </c>
      <c r="G83" s="17">
        <v>1350</v>
      </c>
      <c r="H83" s="17">
        <v>900</v>
      </c>
      <c r="I83" s="73" t="s">
        <v>151</v>
      </c>
    </row>
    <row r="84" spans="1:9">
      <c r="A84" s="15" t="s">
        <v>17</v>
      </c>
      <c r="B84" s="42" t="s">
        <v>73</v>
      </c>
      <c r="C84" s="43" t="s">
        <v>73</v>
      </c>
      <c r="D84" s="15" t="s">
        <v>74</v>
      </c>
      <c r="E84" s="32">
        <f>SUM(E76:E83,E67:E75)</f>
        <v>1346892</v>
      </c>
      <c r="F84" s="33">
        <f>SUM(F76:F83,F67:F75)</f>
        <v>1744914</v>
      </c>
      <c r="G84" s="33">
        <f>SUM(G76:G83,G67:G75)</f>
        <v>1717014</v>
      </c>
      <c r="H84" s="33">
        <f>SUM(H76:H83,H67:H75)</f>
        <v>1920117</v>
      </c>
      <c r="I84" s="73" t="s">
        <v>151</v>
      </c>
    </row>
    <row r="85" spans="1:9">
      <c r="A85" s="45" t="s">
        <v>17</v>
      </c>
      <c r="B85" s="42" t="s">
        <v>24</v>
      </c>
      <c r="C85" s="43" t="s">
        <v>24</v>
      </c>
      <c r="D85" s="15" t="s">
        <v>91</v>
      </c>
      <c r="E85" s="46">
        <f>E84+E64+E52</f>
        <v>7594311</v>
      </c>
      <c r="F85" s="17">
        <f>F84+F64+F52</f>
        <v>10246767</v>
      </c>
      <c r="G85" s="47">
        <f>G84+G64+G52</f>
        <v>10221762</v>
      </c>
      <c r="H85" s="47">
        <f>H84+H64+H52</f>
        <v>10663696</v>
      </c>
      <c r="I85" s="73" t="s">
        <v>151</v>
      </c>
    </row>
    <row r="86" spans="1:9">
      <c r="A86" s="39" t="s">
        <v>17</v>
      </c>
      <c r="B86" s="48" t="s">
        <v>37</v>
      </c>
      <c r="C86" s="49" t="s">
        <v>37</v>
      </c>
      <c r="D86" s="50" t="s">
        <v>38</v>
      </c>
      <c r="E86" s="32">
        <f>E85+E39</f>
        <v>8069633</v>
      </c>
      <c r="F86" s="33">
        <f>F85+F39</f>
        <v>10545267</v>
      </c>
      <c r="G86" s="33">
        <f>G85+G39</f>
        <v>10650262</v>
      </c>
      <c r="H86" s="33">
        <f>H85+H39</f>
        <v>10989196</v>
      </c>
      <c r="I86" s="73" t="s">
        <v>151</v>
      </c>
    </row>
    <row r="87" spans="1:9">
      <c r="A87" s="15" t="s">
        <v>17</v>
      </c>
      <c r="B87" s="42"/>
      <c r="C87" s="43"/>
      <c r="D87" s="3" t="s">
        <v>92</v>
      </c>
      <c r="E87" s="30">
        <f>E86+E33</f>
        <v>19409231</v>
      </c>
      <c r="F87" s="31">
        <f>F86+F33</f>
        <v>23117529</v>
      </c>
      <c r="G87" s="31">
        <f>G86+G33</f>
        <v>23456355</v>
      </c>
      <c r="H87" s="31">
        <f>H86+H33</f>
        <v>25524561</v>
      </c>
      <c r="I87" s="73" t="s">
        <v>151</v>
      </c>
    </row>
    <row r="88" spans="1:9">
      <c r="A88" s="15"/>
      <c r="B88" s="42"/>
      <c r="C88" s="43"/>
      <c r="D88" s="3"/>
      <c r="E88" s="16"/>
      <c r="F88" s="17"/>
      <c r="G88" s="17"/>
      <c r="H88" s="17"/>
      <c r="I88" s="73" t="s">
        <v>151</v>
      </c>
    </row>
    <row r="89" spans="1:9" ht="27.95" customHeight="1">
      <c r="B89" s="23" t="s">
        <v>93</v>
      </c>
      <c r="C89" s="24" t="s">
        <v>93</v>
      </c>
      <c r="D89" s="3" t="s">
        <v>94</v>
      </c>
      <c r="I89" s="73" t="s">
        <v>151</v>
      </c>
    </row>
    <row r="90" spans="1:9">
      <c r="B90" s="51">
        <v>1601</v>
      </c>
      <c r="C90" s="52">
        <v>1601</v>
      </c>
      <c r="D90" s="12" t="s">
        <v>95</v>
      </c>
      <c r="E90" s="26">
        <v>18523971</v>
      </c>
      <c r="F90" s="26">
        <v>26841952</v>
      </c>
      <c r="G90" s="26">
        <v>27784636</v>
      </c>
      <c r="H90" s="26">
        <v>35608523</v>
      </c>
      <c r="I90" s="73" t="s">
        <v>151</v>
      </c>
    </row>
    <row r="91" spans="1:9" ht="27.95" customHeight="1">
      <c r="A91" s="15" t="s">
        <v>17</v>
      </c>
      <c r="B91" s="37" t="s">
        <v>93</v>
      </c>
      <c r="C91" s="38" t="s">
        <v>93</v>
      </c>
      <c r="D91" s="3" t="s">
        <v>94</v>
      </c>
      <c r="E91" s="32">
        <f>SUM(E90:E90)</f>
        <v>18523971</v>
      </c>
      <c r="F91" s="33">
        <f>SUM(F90:F90)</f>
        <v>26841952</v>
      </c>
      <c r="G91" s="33">
        <f>SUM(G90:G90)</f>
        <v>27784636</v>
      </c>
      <c r="H91" s="33">
        <f>SUM(H90:H90)</f>
        <v>35608523</v>
      </c>
      <c r="I91" s="73" t="s">
        <v>151</v>
      </c>
    </row>
    <row r="92" spans="1:9">
      <c r="A92" s="15" t="s">
        <v>17</v>
      </c>
      <c r="B92" s="42"/>
      <c r="C92" s="43"/>
      <c r="D92" s="3" t="s">
        <v>96</v>
      </c>
      <c r="E92" s="32">
        <f>E91+E87</f>
        <v>37933202</v>
      </c>
      <c r="F92" s="33">
        <f>F91+F87</f>
        <v>49959481</v>
      </c>
      <c r="G92" s="33">
        <f>G91+G87</f>
        <v>51240991</v>
      </c>
      <c r="H92" s="33">
        <f>H91+H87</f>
        <v>61133084</v>
      </c>
      <c r="I92" s="73" t="s">
        <v>151</v>
      </c>
    </row>
    <row r="93" spans="1:9" ht="14.25">
      <c r="A93" s="18"/>
      <c r="B93" s="23"/>
      <c r="C93" s="24"/>
      <c r="D93" s="18"/>
    </row>
    <row r="94" spans="1:9" ht="14.25">
      <c r="B94" s="23" t="s">
        <v>97</v>
      </c>
      <c r="C94" s="24" t="s">
        <v>97</v>
      </c>
      <c r="D94" s="18" t="s">
        <v>98</v>
      </c>
    </row>
    <row r="95" spans="1:9" ht="14.25">
      <c r="B95" s="51">
        <v>6003</v>
      </c>
      <c r="C95" s="52">
        <v>6003</v>
      </c>
      <c r="D95" s="12" t="s">
        <v>99</v>
      </c>
      <c r="E95" s="26">
        <v>1952233</v>
      </c>
      <c r="F95" s="26">
        <v>3734600</v>
      </c>
      <c r="G95" s="26">
        <v>3734600</v>
      </c>
      <c r="H95" s="26">
        <v>4419597</v>
      </c>
    </row>
    <row r="96" spans="1:9" ht="27.95" customHeight="1">
      <c r="A96" s="15"/>
      <c r="B96" s="53">
        <v>6004</v>
      </c>
      <c r="C96" s="54">
        <v>6004</v>
      </c>
      <c r="D96" s="15" t="s">
        <v>100</v>
      </c>
      <c r="E96" s="17">
        <v>15904</v>
      </c>
      <c r="F96" s="17">
        <v>145000</v>
      </c>
      <c r="G96" s="17">
        <v>145000</v>
      </c>
      <c r="H96" s="17">
        <v>145000</v>
      </c>
    </row>
    <row r="97" spans="1:8" ht="14.25">
      <c r="A97" s="15" t="s">
        <v>17</v>
      </c>
      <c r="B97" s="37" t="s">
        <v>97</v>
      </c>
      <c r="C97" s="38" t="s">
        <v>97</v>
      </c>
      <c r="D97" s="3" t="s">
        <v>98</v>
      </c>
      <c r="E97" s="32">
        <f>SUM(E95:E96)</f>
        <v>1968137</v>
      </c>
      <c r="F97" s="33">
        <f>F96+F95</f>
        <v>3879600</v>
      </c>
      <c r="G97" s="33">
        <f>SUM(G95:G96)</f>
        <v>3879600</v>
      </c>
      <c r="H97" s="33">
        <f>SUM(H95:H96)</f>
        <v>4564597</v>
      </c>
    </row>
    <row r="98" spans="1:8">
      <c r="A98" s="15"/>
      <c r="B98" s="42"/>
      <c r="C98" s="43"/>
      <c r="D98" s="15"/>
      <c r="E98" s="16"/>
      <c r="F98" s="17"/>
      <c r="G98" s="17"/>
      <c r="H98" s="17"/>
    </row>
    <row r="99" spans="1:8" ht="25.5">
      <c r="A99" s="15"/>
      <c r="B99" s="37" t="s">
        <v>101</v>
      </c>
      <c r="C99" s="38" t="s">
        <v>101</v>
      </c>
      <c r="D99" s="3" t="s">
        <v>102</v>
      </c>
    </row>
    <row r="100" spans="1:8" ht="14.25">
      <c r="A100" s="15"/>
      <c r="B100" s="53">
        <v>6210</v>
      </c>
      <c r="C100" s="54">
        <v>6210</v>
      </c>
      <c r="D100" s="15" t="s">
        <v>103</v>
      </c>
      <c r="E100" s="44">
        <v>0</v>
      </c>
      <c r="F100" s="17">
        <v>273</v>
      </c>
      <c r="G100" s="17">
        <v>273</v>
      </c>
      <c r="H100" s="17">
        <v>273</v>
      </c>
    </row>
    <row r="101" spans="1:8" ht="14.25">
      <c r="B101" s="51">
        <v>6425</v>
      </c>
      <c r="C101" s="52">
        <v>6425</v>
      </c>
      <c r="D101" s="12" t="s">
        <v>104</v>
      </c>
      <c r="E101" s="55">
        <v>7500</v>
      </c>
      <c r="F101" s="55">
        <v>7500</v>
      </c>
      <c r="G101" s="17">
        <v>7500</v>
      </c>
      <c r="H101" s="17">
        <v>7500</v>
      </c>
    </row>
    <row r="102" spans="1:8" ht="14.25">
      <c r="B102" s="51">
        <v>7610</v>
      </c>
      <c r="C102" s="52">
        <v>7610</v>
      </c>
      <c r="D102" s="12" t="s">
        <v>105</v>
      </c>
      <c r="E102" s="30">
        <v>1459</v>
      </c>
      <c r="F102" s="31">
        <v>2</v>
      </c>
      <c r="G102" s="31">
        <v>2</v>
      </c>
      <c r="H102" s="31">
        <v>2</v>
      </c>
    </row>
    <row r="103" spans="1:8" ht="27.95" customHeight="1">
      <c r="A103" s="12" t="s">
        <v>17</v>
      </c>
      <c r="B103" s="23" t="s">
        <v>101</v>
      </c>
      <c r="C103" s="24" t="s">
        <v>101</v>
      </c>
      <c r="D103" s="18" t="s">
        <v>106</v>
      </c>
      <c r="E103" s="46">
        <f>SUM(E100:E102)</f>
        <v>8959</v>
      </c>
      <c r="F103" s="47">
        <f>SUM(F100:F102)</f>
        <v>7775</v>
      </c>
      <c r="G103" s="47">
        <f>SUM(G100:G102)</f>
        <v>7775</v>
      </c>
      <c r="H103" s="47">
        <f>SUM(H100:H102)</f>
        <v>7775</v>
      </c>
    </row>
    <row r="104" spans="1:8">
      <c r="A104" s="12" t="s">
        <v>17</v>
      </c>
      <c r="B104" s="27"/>
      <c r="D104" s="18" t="s">
        <v>107</v>
      </c>
      <c r="E104" s="46">
        <f t="shared" ref="E104:F104" si="1">E103+E97</f>
        <v>1977096</v>
      </c>
      <c r="F104" s="46">
        <f t="shared" si="1"/>
        <v>3887375</v>
      </c>
      <c r="G104" s="46">
        <f>G103+G97</f>
        <v>3887375</v>
      </c>
      <c r="H104" s="46">
        <f>H103+H97</f>
        <v>4572372</v>
      </c>
    </row>
    <row r="105" spans="1:8" ht="27.95" customHeight="1">
      <c r="A105" s="15" t="s">
        <v>17</v>
      </c>
      <c r="B105" s="42"/>
      <c r="C105" s="43"/>
      <c r="D105" s="3" t="s">
        <v>108</v>
      </c>
      <c r="E105" s="32">
        <f>E104+E92</f>
        <v>39910298</v>
      </c>
      <c r="F105" s="33">
        <f>F104+F92</f>
        <v>53846856</v>
      </c>
      <c r="G105" s="33">
        <f>G104+G92</f>
        <v>55128366</v>
      </c>
      <c r="H105" s="33">
        <f>H104+H92</f>
        <v>65705456</v>
      </c>
    </row>
    <row r="106" spans="1:8">
      <c r="B106" s="27"/>
      <c r="D106" s="15"/>
      <c r="E106" s="16"/>
      <c r="F106" s="17"/>
      <c r="G106" s="17"/>
      <c r="H106" s="17"/>
    </row>
    <row r="107" spans="1:8" ht="14.25">
      <c r="A107" s="75" t="s">
        <v>109</v>
      </c>
      <c r="B107" s="75"/>
      <c r="C107" s="75"/>
      <c r="D107" s="75"/>
      <c r="E107" s="75"/>
      <c r="F107" s="75"/>
      <c r="G107" s="75"/>
      <c r="H107" s="75"/>
    </row>
    <row r="108" spans="1:8" ht="14.25">
      <c r="A108" s="15"/>
      <c r="B108" s="53">
        <v>8000</v>
      </c>
      <c r="C108" s="54">
        <v>8000</v>
      </c>
      <c r="D108" s="15" t="s">
        <v>110</v>
      </c>
      <c r="E108" s="44">
        <v>0</v>
      </c>
      <c r="F108" s="56">
        <v>0</v>
      </c>
      <c r="G108" s="44">
        <v>0</v>
      </c>
      <c r="H108" s="57">
        <v>10000</v>
      </c>
    </row>
    <row r="109" spans="1:8">
      <c r="A109" s="39" t="s">
        <v>17</v>
      </c>
      <c r="B109" s="58"/>
      <c r="C109" s="59"/>
      <c r="D109" s="50" t="s">
        <v>111</v>
      </c>
      <c r="E109" s="60">
        <f>E108</f>
        <v>0</v>
      </c>
      <c r="F109" s="61">
        <f>F108</f>
        <v>0</v>
      </c>
      <c r="G109" s="60">
        <f>G108</f>
        <v>0</v>
      </c>
      <c r="H109" s="62">
        <f>H108</f>
        <v>10000</v>
      </c>
    </row>
    <row r="110" spans="1:8" ht="2.25" customHeight="1">
      <c r="D110" s="15"/>
      <c r="E110" s="16"/>
      <c r="F110" s="17"/>
      <c r="G110" s="17"/>
      <c r="H110" s="17"/>
    </row>
    <row r="111" spans="1:8" ht="14.25">
      <c r="A111" s="75" t="s">
        <v>112</v>
      </c>
      <c r="B111" s="75"/>
      <c r="C111" s="75"/>
      <c r="D111" s="75"/>
      <c r="E111" s="75"/>
      <c r="F111" s="75"/>
      <c r="G111" s="75"/>
      <c r="H111" s="75"/>
    </row>
    <row r="112" spans="1:8" ht="27.95" customHeight="1">
      <c r="B112" s="23" t="s">
        <v>113</v>
      </c>
      <c r="C112" s="24" t="s">
        <v>113</v>
      </c>
      <c r="D112" s="18" t="s">
        <v>114</v>
      </c>
    </row>
    <row r="113" spans="1:8">
      <c r="A113" s="15"/>
      <c r="B113" s="42" t="s">
        <v>18</v>
      </c>
      <c r="C113" s="43" t="s">
        <v>18</v>
      </c>
      <c r="D113" s="15" t="s">
        <v>115</v>
      </c>
      <c r="E113" s="16"/>
      <c r="F113" s="17"/>
      <c r="G113" s="17"/>
      <c r="H113" s="17"/>
    </row>
    <row r="114" spans="1:8" ht="14.25">
      <c r="A114" s="15"/>
      <c r="B114" s="53">
        <v>8009</v>
      </c>
      <c r="C114" s="54">
        <v>8009</v>
      </c>
      <c r="D114" s="15" t="s">
        <v>116</v>
      </c>
      <c r="E114" s="17">
        <v>2162892</v>
      </c>
      <c r="F114" s="17">
        <v>2000700</v>
      </c>
      <c r="G114" s="17">
        <v>2000700</v>
      </c>
      <c r="H114" s="17">
        <v>2080000</v>
      </c>
    </row>
    <row r="115" spans="1:8" ht="14.25">
      <c r="A115" s="15"/>
      <c r="B115" s="53">
        <v>8011</v>
      </c>
      <c r="C115" s="54">
        <v>8011</v>
      </c>
      <c r="D115" s="15" t="s">
        <v>117</v>
      </c>
      <c r="E115" s="17">
        <v>36292</v>
      </c>
      <c r="F115" s="17">
        <v>41157</v>
      </c>
      <c r="G115" s="17">
        <v>41157</v>
      </c>
      <c r="H115" s="17">
        <v>57863</v>
      </c>
    </row>
    <row r="116" spans="1:8" ht="27.95" customHeight="1">
      <c r="A116" s="15" t="s">
        <v>17</v>
      </c>
      <c r="B116" s="37" t="s">
        <v>113</v>
      </c>
      <c r="C116" s="38" t="s">
        <v>113</v>
      </c>
      <c r="D116" s="18" t="s">
        <v>114</v>
      </c>
      <c r="E116" s="32">
        <f>SUM(E114:E115)</f>
        <v>2199184</v>
      </c>
      <c r="F116" s="33">
        <f>SUM(F114:F115)</f>
        <v>2041857</v>
      </c>
      <c r="G116" s="33">
        <f>SUM(G114:G115)</f>
        <v>2041857</v>
      </c>
      <c r="H116" s="33">
        <f>SUM(H114:H115)</f>
        <v>2137863</v>
      </c>
    </row>
    <row r="117" spans="1:8" ht="14.25">
      <c r="A117" s="15"/>
      <c r="B117" s="37"/>
      <c r="C117" s="38"/>
      <c r="D117" s="3"/>
      <c r="E117" s="16"/>
      <c r="F117" s="17"/>
      <c r="G117" s="17"/>
      <c r="H117" s="17"/>
    </row>
    <row r="118" spans="1:8" ht="14.25">
      <c r="B118" s="23" t="s">
        <v>118</v>
      </c>
      <c r="C118" s="24" t="s">
        <v>118</v>
      </c>
      <c r="D118" s="18" t="s">
        <v>119</v>
      </c>
    </row>
    <row r="119" spans="1:8">
      <c r="B119" s="27" t="s">
        <v>120</v>
      </c>
      <c r="C119" s="14" t="s">
        <v>120</v>
      </c>
      <c r="D119" s="12" t="s">
        <v>121</v>
      </c>
    </row>
    <row r="120" spans="1:8" ht="14.25">
      <c r="B120" s="23">
        <v>8121</v>
      </c>
      <c r="C120" s="24">
        <v>8121</v>
      </c>
      <c r="D120" s="12" t="s">
        <v>122</v>
      </c>
      <c r="E120" s="63">
        <v>957493</v>
      </c>
      <c r="F120" s="63">
        <v>1013869</v>
      </c>
      <c r="G120" s="63">
        <v>1013869</v>
      </c>
      <c r="H120" s="63">
        <v>286681</v>
      </c>
    </row>
    <row r="121" spans="1:8" ht="14.25">
      <c r="B121" s="23"/>
      <c r="C121" s="24"/>
      <c r="D121" s="18"/>
    </row>
    <row r="122" spans="1:8">
      <c r="B122" s="27" t="s">
        <v>18</v>
      </c>
      <c r="C122" s="14" t="s">
        <v>18</v>
      </c>
      <c r="D122" s="12" t="s">
        <v>123</v>
      </c>
    </row>
    <row r="123" spans="1:8" ht="14.25">
      <c r="A123" s="15"/>
      <c r="B123" s="53">
        <v>8222</v>
      </c>
      <c r="C123" s="54">
        <v>8222</v>
      </c>
      <c r="D123" s="15" t="s">
        <v>124</v>
      </c>
      <c r="E123" s="25">
        <v>650022</v>
      </c>
      <c r="F123" s="26">
        <v>120000</v>
      </c>
      <c r="G123" s="26">
        <v>120000</v>
      </c>
      <c r="H123" s="26">
        <v>120000</v>
      </c>
    </row>
    <row r="124" spans="1:8" ht="14.25">
      <c r="A124" s="15"/>
      <c r="B124" s="53">
        <v>8235</v>
      </c>
      <c r="C124" s="54">
        <v>8235</v>
      </c>
      <c r="D124" s="15" t="s">
        <v>122</v>
      </c>
      <c r="E124" s="16">
        <v>330000</v>
      </c>
      <c r="F124" s="17">
        <v>480000</v>
      </c>
      <c r="G124" s="17">
        <v>592012</v>
      </c>
      <c r="H124" s="17">
        <v>700000</v>
      </c>
    </row>
    <row r="125" spans="1:8" ht="14.25">
      <c r="A125" s="15" t="s">
        <v>17</v>
      </c>
      <c r="B125" s="37" t="s">
        <v>118</v>
      </c>
      <c r="C125" s="38" t="s">
        <v>118</v>
      </c>
      <c r="D125" s="3" t="s">
        <v>119</v>
      </c>
      <c r="E125" s="32">
        <f>SUM(E120:E124)</f>
        <v>1937515</v>
      </c>
      <c r="F125" s="32">
        <f>SUM(F120:F124)</f>
        <v>1613869</v>
      </c>
      <c r="G125" s="32">
        <f>SUM(G120:G124)</f>
        <v>1725881</v>
      </c>
      <c r="H125" s="32">
        <f>SUM(H120:H124)</f>
        <v>1106681</v>
      </c>
    </row>
    <row r="126" spans="1:8">
      <c r="A126" s="15"/>
      <c r="B126" s="42"/>
      <c r="C126" s="43"/>
      <c r="D126" s="15"/>
      <c r="E126" s="16"/>
      <c r="F126" s="17"/>
      <c r="G126" s="17"/>
      <c r="H126" s="17"/>
    </row>
    <row r="127" spans="1:8" ht="14.25">
      <c r="A127" s="15"/>
      <c r="B127" s="37" t="s">
        <v>125</v>
      </c>
      <c r="C127" s="38" t="s">
        <v>125</v>
      </c>
      <c r="D127" s="3" t="s">
        <v>126</v>
      </c>
    </row>
    <row r="128" spans="1:8">
      <c r="B128" s="27" t="s">
        <v>11</v>
      </c>
      <c r="C128" s="14" t="s">
        <v>11</v>
      </c>
      <c r="D128" s="12" t="s">
        <v>127</v>
      </c>
    </row>
    <row r="129" spans="1:8" ht="14.25">
      <c r="A129" s="15"/>
      <c r="B129" s="37">
        <v>8342</v>
      </c>
      <c r="C129" s="38">
        <v>8342</v>
      </c>
      <c r="D129" s="15" t="s">
        <v>128</v>
      </c>
      <c r="E129" s="16">
        <v>247905</v>
      </c>
      <c r="F129" s="17">
        <v>289760</v>
      </c>
      <c r="G129" s="17">
        <v>287260</v>
      </c>
      <c r="H129" s="17">
        <v>370000</v>
      </c>
    </row>
    <row r="130" spans="1:8" ht="14.25">
      <c r="B130" s="23"/>
      <c r="C130" s="24"/>
      <c r="D130" s="18"/>
    </row>
    <row r="131" spans="1:8">
      <c r="B131" s="27" t="s">
        <v>18</v>
      </c>
      <c r="C131" s="14" t="s">
        <v>18</v>
      </c>
      <c r="D131" s="12" t="s">
        <v>129</v>
      </c>
    </row>
    <row r="132" spans="1:8" ht="14.25">
      <c r="B132" s="51">
        <v>8443</v>
      </c>
      <c r="C132" s="52">
        <v>8443</v>
      </c>
      <c r="D132" s="12" t="s">
        <v>130</v>
      </c>
      <c r="E132" s="25">
        <v>687984</v>
      </c>
      <c r="F132" s="26">
        <v>382855</v>
      </c>
      <c r="G132" s="26">
        <v>382855</v>
      </c>
      <c r="H132" s="26">
        <v>687984</v>
      </c>
    </row>
    <row r="133" spans="1:8" ht="14.25">
      <c r="A133" s="12" t="s">
        <v>17</v>
      </c>
      <c r="B133" s="23" t="s">
        <v>125</v>
      </c>
      <c r="C133" s="24" t="s">
        <v>125</v>
      </c>
      <c r="D133" s="18" t="s">
        <v>126</v>
      </c>
      <c r="E133" s="32">
        <f>SUM(E132:E132)+E129</f>
        <v>935889</v>
      </c>
      <c r="F133" s="33">
        <f>SUM(F132:F132)+F129</f>
        <v>672615</v>
      </c>
      <c r="G133" s="33">
        <f>SUM(G132:G132)+G129</f>
        <v>670115</v>
      </c>
      <c r="H133" s="33">
        <f>SUM(H132:H132)+H129</f>
        <v>1057984</v>
      </c>
    </row>
    <row r="134" spans="1:8">
      <c r="A134" s="15"/>
      <c r="B134" s="42"/>
      <c r="C134" s="43"/>
      <c r="D134" s="15"/>
      <c r="E134" s="16"/>
      <c r="F134" s="17"/>
      <c r="G134" s="17"/>
      <c r="H134" s="17"/>
    </row>
    <row r="135" spans="1:8" ht="14.25">
      <c r="A135" s="15"/>
      <c r="B135" s="37" t="s">
        <v>131</v>
      </c>
      <c r="C135" s="38" t="s">
        <v>131</v>
      </c>
      <c r="D135" s="3" t="s">
        <v>132</v>
      </c>
      <c r="E135" s="16"/>
      <c r="F135" s="17"/>
      <c r="G135" s="17"/>
      <c r="H135" s="17"/>
    </row>
    <row r="136" spans="1:8">
      <c r="A136" s="15"/>
      <c r="B136" s="42" t="s">
        <v>18</v>
      </c>
      <c r="C136" s="43" t="s">
        <v>18</v>
      </c>
      <c r="D136" s="15" t="s">
        <v>133</v>
      </c>
      <c r="E136" s="16"/>
      <c r="F136" s="17"/>
      <c r="G136" s="17"/>
      <c r="H136" s="17"/>
    </row>
    <row r="137" spans="1:8" ht="14.25">
      <c r="A137" s="39"/>
      <c r="B137" s="64">
        <v>8658</v>
      </c>
      <c r="C137" s="65">
        <v>8658</v>
      </c>
      <c r="D137" s="39" t="s">
        <v>134</v>
      </c>
      <c r="E137" s="30">
        <v>25539</v>
      </c>
      <c r="F137" s="31">
        <v>53642</v>
      </c>
      <c r="G137" s="31">
        <v>53642</v>
      </c>
      <c r="H137" s="31">
        <v>25539</v>
      </c>
    </row>
    <row r="138" spans="1:8" ht="14.25">
      <c r="A138" s="15"/>
      <c r="B138" s="53">
        <v>8670</v>
      </c>
      <c r="C138" s="54">
        <v>8670</v>
      </c>
      <c r="D138" s="15" t="s">
        <v>135</v>
      </c>
      <c r="E138" s="16">
        <v>23795048</v>
      </c>
      <c r="F138" s="17">
        <v>21889025</v>
      </c>
      <c r="G138" s="17">
        <v>21889025</v>
      </c>
      <c r="H138" s="17">
        <v>23795048</v>
      </c>
    </row>
    <row r="139" spans="1:8" ht="14.25">
      <c r="A139" s="15"/>
      <c r="B139" s="53">
        <v>8671</v>
      </c>
      <c r="C139" s="54">
        <v>8671</v>
      </c>
      <c r="D139" s="15" t="s">
        <v>136</v>
      </c>
      <c r="E139" s="16">
        <v>51668</v>
      </c>
      <c r="F139" s="17">
        <v>50202</v>
      </c>
      <c r="G139" s="17">
        <v>50202</v>
      </c>
      <c r="H139" s="17">
        <v>51668</v>
      </c>
    </row>
    <row r="140" spans="1:8" ht="14.25">
      <c r="A140" s="15"/>
      <c r="B140" s="53">
        <v>8672</v>
      </c>
      <c r="C140" s="54">
        <v>8672</v>
      </c>
      <c r="D140" s="15" t="s">
        <v>137</v>
      </c>
      <c r="E140" s="16">
        <v>111</v>
      </c>
      <c r="F140" s="17">
        <v>96</v>
      </c>
      <c r="G140" s="17">
        <v>96</v>
      </c>
      <c r="H140" s="17">
        <v>111</v>
      </c>
    </row>
    <row r="141" spans="1:8" ht="14.25">
      <c r="B141" s="51">
        <v>8673</v>
      </c>
      <c r="C141" s="52">
        <v>8673</v>
      </c>
      <c r="D141" s="12" t="s">
        <v>138</v>
      </c>
      <c r="E141" s="25">
        <v>18170000</v>
      </c>
      <c r="F141" s="26">
        <v>18170000</v>
      </c>
      <c r="G141" s="26">
        <v>16400000</v>
      </c>
      <c r="H141" s="26">
        <v>16400000</v>
      </c>
    </row>
    <row r="142" spans="1:8" ht="14.25">
      <c r="B142" s="23">
        <v>8680</v>
      </c>
      <c r="C142" s="24">
        <v>8680</v>
      </c>
      <c r="D142" s="12" t="s">
        <v>139</v>
      </c>
      <c r="E142" s="66">
        <v>0</v>
      </c>
      <c r="F142" s="26" t="s">
        <v>140</v>
      </c>
      <c r="G142" s="26" t="s">
        <v>140</v>
      </c>
      <c r="H142" s="26" t="s">
        <v>140</v>
      </c>
    </row>
    <row r="143" spans="1:8" ht="14.25">
      <c r="A143" s="15" t="s">
        <v>17</v>
      </c>
      <c r="B143" s="37" t="s">
        <v>131</v>
      </c>
      <c r="C143" s="38" t="s">
        <v>131</v>
      </c>
      <c r="D143" s="3" t="s">
        <v>132</v>
      </c>
      <c r="E143" s="32">
        <f>SUM(E137:E142)</f>
        <v>42042366</v>
      </c>
      <c r="F143" s="33">
        <f>SUM(F137:F141)</f>
        <v>40162965</v>
      </c>
      <c r="G143" s="33">
        <f>SUM(G137:G141)</f>
        <v>38392965</v>
      </c>
      <c r="H143" s="33">
        <f>SUM(H137:H141)</f>
        <v>40272366</v>
      </c>
    </row>
    <row r="144" spans="1:8">
      <c r="A144" s="15"/>
      <c r="B144" s="42"/>
      <c r="C144" s="43"/>
      <c r="D144" s="15"/>
      <c r="E144" s="16"/>
      <c r="F144" s="17"/>
      <c r="G144" s="17"/>
      <c r="H144" s="17"/>
    </row>
    <row r="145" spans="1:8" ht="14.25">
      <c r="B145" s="23" t="s">
        <v>141</v>
      </c>
      <c r="C145" s="24" t="s">
        <v>141</v>
      </c>
      <c r="D145" s="18" t="s">
        <v>142</v>
      </c>
    </row>
    <row r="146" spans="1:8" ht="39.950000000000003" customHeight="1">
      <c r="B146" s="51">
        <v>8782</v>
      </c>
      <c r="C146" s="52">
        <v>8782</v>
      </c>
      <c r="D146" s="12" t="s">
        <v>143</v>
      </c>
      <c r="E146" s="25">
        <v>12401059</v>
      </c>
      <c r="F146" s="26">
        <v>10320734</v>
      </c>
      <c r="G146" s="26">
        <v>10320734</v>
      </c>
      <c r="H146" s="26">
        <v>12361059</v>
      </c>
    </row>
    <row r="147" spans="1:8" ht="14.25">
      <c r="A147" s="12" t="s">
        <v>17</v>
      </c>
      <c r="B147" s="23" t="s">
        <v>141</v>
      </c>
      <c r="C147" s="24" t="s">
        <v>141</v>
      </c>
      <c r="D147" s="18" t="s">
        <v>142</v>
      </c>
      <c r="E147" s="32">
        <f>E146</f>
        <v>12401059</v>
      </c>
      <c r="F147" s="32">
        <f>F146</f>
        <v>10320734</v>
      </c>
      <c r="G147" s="32">
        <f>G146</f>
        <v>10320734</v>
      </c>
      <c r="H147" s="32">
        <f>H146</f>
        <v>12361059</v>
      </c>
    </row>
    <row r="148" spans="1:8">
      <c r="A148" s="12" t="s">
        <v>17</v>
      </c>
      <c r="B148" s="27"/>
      <c r="D148" s="18" t="s">
        <v>144</v>
      </c>
      <c r="E148" s="30">
        <f>E147+E143+E133+E125+E116</f>
        <v>59516013</v>
      </c>
      <c r="F148" s="30">
        <f>F147+F143+F133+F125+F116</f>
        <v>54812040</v>
      </c>
      <c r="G148" s="30">
        <f>G147+G143+G133+G125+G116</f>
        <v>53151552</v>
      </c>
      <c r="H148" s="30">
        <f>H147+H143+H133+H125+H116</f>
        <v>56935953</v>
      </c>
    </row>
    <row r="149" spans="1:8">
      <c r="A149" s="12" t="s">
        <v>17</v>
      </c>
      <c r="B149" s="27"/>
      <c r="D149" s="18" t="s">
        <v>145</v>
      </c>
      <c r="E149" s="32">
        <f>E148+E105+E109</f>
        <v>99426311</v>
      </c>
      <c r="F149" s="33">
        <f>F148+F105+F109</f>
        <v>108658896</v>
      </c>
      <c r="G149" s="33">
        <f>G148+G105+G109</f>
        <v>108279918</v>
      </c>
      <c r="H149" s="33">
        <f>H148+H105+H109</f>
        <v>122651409</v>
      </c>
    </row>
    <row r="150" spans="1:8">
      <c r="B150" s="27"/>
      <c r="E150" s="16"/>
      <c r="F150" s="17"/>
      <c r="G150" s="17"/>
      <c r="H150" s="17"/>
    </row>
    <row r="151" spans="1:8" ht="14.25">
      <c r="B151" s="23" t="s">
        <v>146</v>
      </c>
      <c r="C151" s="24" t="s">
        <v>146</v>
      </c>
      <c r="D151" s="18" t="s">
        <v>147</v>
      </c>
    </row>
    <row r="152" spans="1:8" ht="14.25">
      <c r="B152" s="51">
        <v>8999</v>
      </c>
      <c r="C152" s="52">
        <v>8999</v>
      </c>
      <c r="D152" s="12" t="s">
        <v>148</v>
      </c>
      <c r="E152" s="16"/>
      <c r="F152" s="17"/>
      <c r="G152" s="17"/>
      <c r="H152" s="17"/>
    </row>
    <row r="153" spans="1:8">
      <c r="B153" s="27"/>
      <c r="D153" s="18" t="s">
        <v>149</v>
      </c>
      <c r="E153" s="30">
        <v>1287583</v>
      </c>
      <c r="F153" s="31">
        <v>694369</v>
      </c>
      <c r="G153" s="31">
        <v>653648</v>
      </c>
      <c r="H153" s="31">
        <v>652989</v>
      </c>
    </row>
    <row r="154" spans="1:8" ht="15.75" thickBot="1">
      <c r="A154" s="8"/>
      <c r="B154" s="67"/>
      <c r="C154" s="10"/>
      <c r="D154" s="68" t="s">
        <v>150</v>
      </c>
      <c r="E154" s="69">
        <f>E153+E149</f>
        <v>100713894</v>
      </c>
      <c r="F154" s="70">
        <f>F153+F149</f>
        <v>109353265</v>
      </c>
      <c r="G154" s="70">
        <f>G153+G149</f>
        <v>108933566</v>
      </c>
      <c r="H154" s="71">
        <f>H153+H149</f>
        <v>123304398</v>
      </c>
    </row>
    <row r="155" spans="1:8" ht="15.75" thickTop="1">
      <c r="A155" s="15"/>
      <c r="B155" s="72"/>
      <c r="C155" s="43"/>
      <c r="D155" s="3"/>
      <c r="E155" s="16"/>
      <c r="F155" s="17"/>
      <c r="G155" s="17"/>
      <c r="H155" s="17"/>
    </row>
    <row r="156" spans="1:8" ht="5.0999999999999996" customHeight="1">
      <c r="A156" s="15"/>
      <c r="B156" s="72"/>
      <c r="C156" s="43"/>
      <c r="D156" s="3"/>
      <c r="E156" s="16"/>
      <c r="F156" s="17"/>
      <c r="G156" s="17"/>
      <c r="H156" s="17"/>
    </row>
  </sheetData>
  <autoFilter ref="A8:H156"/>
  <dataConsolidate/>
  <mergeCells count="10">
    <mergeCell ref="A9:H9"/>
    <mergeCell ref="A107:H107"/>
    <mergeCell ref="A111:H111"/>
    <mergeCell ref="A2:H2"/>
    <mergeCell ref="F4:H4"/>
    <mergeCell ref="A5:D7"/>
    <mergeCell ref="E5:E7"/>
    <mergeCell ref="F5:F7"/>
    <mergeCell ref="G5:G7"/>
    <mergeCell ref="H5:H7"/>
  </mergeCells>
  <pageMargins left="1" right="1" top="1" bottom="4.6500000000000004" header="0.511811023622047" footer="4.3"/>
  <pageSetup paperSize="9" fitToHeight="0" orientation="portrait" useFirstPageNumber="1" r:id="rId1"/>
  <headerFooter scaleWithDoc="0">
    <oddFooter>&amp;C&amp;"Times New Roman,Bold"&amp;11&amp;P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Consolidated</vt:lpstr>
      <vt:lpstr>Consolidated!Print_Area</vt:lpstr>
      <vt:lpstr>Consolidated!Print_Area_MI</vt:lpstr>
      <vt:lpstr>Consolidated!Print_Titles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receipt</dc:creator>
  <cp:lastModifiedBy>Siyon</cp:lastModifiedBy>
  <cp:lastPrinted>2014-06-18T10:18:15Z</cp:lastPrinted>
  <dcterms:created xsi:type="dcterms:W3CDTF">2014-06-16T09:36:09Z</dcterms:created>
  <dcterms:modified xsi:type="dcterms:W3CDTF">2014-06-18T10:18:18Z</dcterms:modified>
</cp:coreProperties>
</file>