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4800" yWindow="-390" windowWidth="10590" windowHeight="7620"/>
  </bookViews>
  <sheets>
    <sheet name="dem11" sheetId="4" r:id="rId1"/>
  </sheets>
  <externalReferences>
    <externalReference r:id="rId2"/>
  </externalReferences>
  <definedNames>
    <definedName name="__123Graph_D" hidden="1">#REF!</definedName>
    <definedName name="_xlnm._FilterDatabase" localSheetId="0" hidden="1">'dem11'!$A$21:$L$226</definedName>
    <definedName name="_Regression_Int" localSheetId="0" hidden="1">1</definedName>
    <definedName name="censusrec">#REF!</definedName>
    <definedName name="charged">#REF!</definedName>
    <definedName name="cs" localSheetId="0">'dem11'!$D$146:$L$146</definedName>
    <definedName name="ee">#REF!</definedName>
    <definedName name="fishcap">[1]dem2!$D$657:$L$657</definedName>
    <definedName name="Fishrev">[1]dem2!$D$574:$L$574</definedName>
    <definedName name="fsw" localSheetId="0">'dem11'!$D$110:$L$110</definedName>
    <definedName name="fswcap" localSheetId="0">'dem11'!$D$205:$L$205</definedName>
    <definedName name="fwlcap">#REF!</definedName>
    <definedName name="fwlrec">#REF!</definedName>
    <definedName name="ges" localSheetId="0">'dem11'!$D$222:$L$222</definedName>
    <definedName name="housingcap">#REF!</definedName>
    <definedName name="justice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'dem11'!$K$224</definedName>
    <definedName name="Nutrition">#REF!</definedName>
    <definedName name="oges" localSheetId="0">'dem11'!$D$176:$L$176</definedName>
    <definedName name="pension">#REF!</definedName>
    <definedName name="_xlnm.Print_Area" localSheetId="0">'dem11'!$A$1:$L$229</definedName>
    <definedName name="_xlnm.Print_Titles" localSheetId="0">'dem11'!$18:$21</definedName>
    <definedName name="pwcap">#REF!</definedName>
    <definedName name="rec">#REF!</definedName>
    <definedName name="reform">#REF!</definedName>
    <definedName name="revise" localSheetId="0">'dem11'!#REF!</definedName>
    <definedName name="scst" localSheetId="0">'dem11'!$D$34:$L$34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'dem11'!#REF!</definedName>
    <definedName name="tax">#REF!</definedName>
    <definedName name="udhd">#REF!</definedName>
    <definedName name="urbancap">#REF!</definedName>
    <definedName name="voted" localSheetId="0">'dem11'!$E$16:$G$16</definedName>
    <definedName name="wareCaprec" localSheetId="0">'dem11'!#REF!</definedName>
    <definedName name="warerec" localSheetId="0">'dem11'!#REF!</definedName>
    <definedName name="watercap">#REF!</definedName>
    <definedName name="welfarecap">#REF!</definedName>
    <definedName name="Z_239EE218_578E_4317_BEED_14D5D7089E27_.wvu.Cols" localSheetId="0" hidden="1">'dem11'!#REF!</definedName>
    <definedName name="Z_239EE218_578E_4317_BEED_14D5D7089E27_.wvu.FilterData" localSheetId="0" hidden="1">'dem11'!$B$1:$L$224</definedName>
    <definedName name="Z_239EE218_578E_4317_BEED_14D5D7089E27_.wvu.PrintArea" localSheetId="0" hidden="1">'dem11'!$A$1:$L$224</definedName>
    <definedName name="Z_239EE218_578E_4317_BEED_14D5D7089E27_.wvu.PrintTitles" localSheetId="0" hidden="1">'dem11'!$18:$21</definedName>
    <definedName name="Z_302A3EA3_AE96_11D5_A646_0050BA3D7AFD_.wvu.Cols" localSheetId="0" hidden="1">'dem11'!#REF!</definedName>
    <definedName name="Z_302A3EA3_AE96_11D5_A646_0050BA3D7AFD_.wvu.FilterData" localSheetId="0" hidden="1">'dem11'!$B$1:$L$224</definedName>
    <definedName name="Z_302A3EA3_AE96_11D5_A646_0050BA3D7AFD_.wvu.PrintArea" localSheetId="0" hidden="1">'dem11'!$A$1:$L$224</definedName>
    <definedName name="Z_302A3EA3_AE96_11D5_A646_0050BA3D7AFD_.wvu.PrintTitles" localSheetId="0" hidden="1">'dem11'!$18:$21</definedName>
    <definedName name="Z_36DBA021_0ECB_11D4_8064_004005726899_.wvu.Cols" localSheetId="0" hidden="1">'dem11'!#REF!</definedName>
    <definedName name="Z_36DBA021_0ECB_11D4_8064_004005726899_.wvu.FilterData" localSheetId="0" hidden="1">'dem11'!$C$23:$C$224</definedName>
    <definedName name="Z_36DBA021_0ECB_11D4_8064_004005726899_.wvu.PrintArea" localSheetId="0" hidden="1">'dem11'!$A$1:$L$224</definedName>
    <definedName name="Z_36DBA021_0ECB_11D4_8064_004005726899_.wvu.PrintTitles" localSheetId="0" hidden="1">'dem11'!$18:$21</definedName>
    <definedName name="Z_93EBE921_AE91_11D5_8685_004005726899_.wvu.Cols" localSheetId="0" hidden="1">'dem11'!#REF!</definedName>
    <definedName name="Z_93EBE921_AE91_11D5_8685_004005726899_.wvu.FilterData" localSheetId="0" hidden="1">'dem11'!$C$23:$C$224</definedName>
    <definedName name="Z_93EBE921_AE91_11D5_8685_004005726899_.wvu.PrintArea" localSheetId="0" hidden="1">'dem11'!$A$1:$L$224</definedName>
    <definedName name="Z_93EBE921_AE91_11D5_8685_004005726899_.wvu.PrintTitles" localSheetId="0" hidden="1">'dem11'!$18:$21</definedName>
    <definedName name="Z_94DA79C1_0FDE_11D5_9579_000021DAEEA2_.wvu.Cols" localSheetId="0" hidden="1">'dem11'!#REF!</definedName>
    <definedName name="Z_94DA79C1_0FDE_11D5_9579_000021DAEEA2_.wvu.FilterData" localSheetId="0" hidden="1">'dem11'!$C$23:$C$224</definedName>
    <definedName name="Z_94DA79C1_0FDE_11D5_9579_000021DAEEA2_.wvu.PrintArea" localSheetId="0" hidden="1">'dem11'!$A$1:$L$224</definedName>
    <definedName name="Z_94DA79C1_0FDE_11D5_9579_000021DAEEA2_.wvu.PrintTitles" localSheetId="0" hidden="1">'dem11'!$18:$21</definedName>
    <definedName name="Z_B4CB0999_161F_11D5_8064_004005726899_.wvu.FilterData" localSheetId="0" hidden="1">'dem11'!$C$23:$C$224</definedName>
    <definedName name="Z_C868F8C3_16D7_11D5_A68D_81D6213F5331_.wvu.Cols" localSheetId="0" hidden="1">'dem11'!#REF!</definedName>
    <definedName name="Z_C868F8C3_16D7_11D5_A68D_81D6213F5331_.wvu.FilterData" localSheetId="0" hidden="1">'dem11'!$C$23:$C$224</definedName>
    <definedName name="Z_C868F8C3_16D7_11D5_A68D_81D6213F5331_.wvu.PrintArea" localSheetId="0" hidden="1">'dem11'!$A$1:$L$224</definedName>
    <definedName name="Z_C868F8C3_16D7_11D5_A68D_81D6213F5331_.wvu.PrintTitles" localSheetId="0" hidden="1">'dem11'!$18:$21</definedName>
    <definedName name="Z_E5DF37BD_125C_11D5_8DC4_D0F5D88B3549_.wvu.Cols" localSheetId="0" hidden="1">'dem11'!#REF!</definedName>
    <definedName name="Z_E5DF37BD_125C_11D5_8DC4_D0F5D88B3549_.wvu.FilterData" localSheetId="0" hidden="1">'dem11'!$C$23:$C$224</definedName>
    <definedName name="Z_E5DF37BD_125C_11D5_8DC4_D0F5D88B3549_.wvu.PrintArea" localSheetId="0" hidden="1">'dem11'!$A$1:$L$224</definedName>
    <definedName name="Z_E5DF37BD_125C_11D5_8DC4_D0F5D88B3549_.wvu.PrintTitles" localSheetId="0" hidden="1">'dem11'!$18:$21</definedName>
    <definedName name="Z_F8ADACC1_164E_11D6_B603_000021DAEEA2_.wvu.Cols" localSheetId="0" hidden="1">'dem11'!#REF!</definedName>
    <definedName name="Z_F8ADACC1_164E_11D6_B603_000021DAEEA2_.wvu.FilterData" localSheetId="0" hidden="1">'dem11'!$C$23:$C$224</definedName>
    <definedName name="Z_F8ADACC1_164E_11D6_B603_000021DAEEA2_.wvu.PrintArea" localSheetId="0" hidden="1">'dem11'!$A$1:$L$224</definedName>
    <definedName name="Z_F8ADACC1_164E_11D6_B603_000021DAEEA2_.wvu.PrintTitles" localSheetId="0" hidden="1">'dem11'!$18:$21</definedName>
  </definedNames>
  <calcPr calcId="125725"/>
</workbook>
</file>

<file path=xl/calcChain.xml><?xml version="1.0" encoding="utf-8"?>
<calcChain xmlns="http://schemas.openxmlformats.org/spreadsheetml/2006/main">
  <c r="D220" i="4"/>
  <c r="E220"/>
  <c r="F220"/>
  <c r="G220"/>
  <c r="H220"/>
  <c r="I220"/>
  <c r="J220"/>
  <c r="K220"/>
  <c r="D212"/>
  <c r="D221" s="1"/>
  <c r="E212"/>
  <c r="E221" s="1"/>
  <c r="F212"/>
  <c r="F221" s="1"/>
  <c r="G212"/>
  <c r="G221" s="1"/>
  <c r="H212"/>
  <c r="H221" s="1"/>
  <c r="I212"/>
  <c r="I221" s="1"/>
  <c r="J212"/>
  <c r="J221" s="1"/>
  <c r="K212"/>
  <c r="K221" s="1"/>
  <c r="J201"/>
  <c r="L211" l="1"/>
  <c r="L212" s="1"/>
  <c r="L219"/>
  <c r="L216"/>
  <c r="L201"/>
  <c r="L185"/>
  <c r="L192"/>
  <c r="L189"/>
  <c r="L152"/>
  <c r="L173"/>
  <c r="L172"/>
  <c r="L171"/>
  <c r="L170"/>
  <c r="L169"/>
  <c r="L165"/>
  <c r="L164"/>
  <c r="L163"/>
  <c r="L162"/>
  <c r="L161"/>
  <c r="L157"/>
  <c r="L156"/>
  <c r="L142"/>
  <c r="L141"/>
  <c r="L140"/>
  <c r="L136"/>
  <c r="L135"/>
  <c r="L134"/>
  <c r="L130"/>
  <c r="L129"/>
  <c r="L128"/>
  <c r="L124"/>
  <c r="L123"/>
  <c r="L122"/>
  <c r="L118"/>
  <c r="L117"/>
  <c r="L116"/>
  <c r="L106"/>
  <c r="L100"/>
  <c r="L99"/>
  <c r="L95"/>
  <c r="L94"/>
  <c r="L93"/>
  <c r="L92"/>
  <c r="L86"/>
  <c r="L83"/>
  <c r="L78"/>
  <c r="L77"/>
  <c r="L76"/>
  <c r="L72"/>
  <c r="L71"/>
  <c r="L70"/>
  <c r="L69"/>
  <c r="L65"/>
  <c r="L64"/>
  <c r="L63"/>
  <c r="L62"/>
  <c r="L58"/>
  <c r="L57"/>
  <c r="L56"/>
  <c r="L55"/>
  <c r="L51"/>
  <c r="L50"/>
  <c r="L49"/>
  <c r="L48"/>
  <c r="L44"/>
  <c r="L43"/>
  <c r="L42"/>
  <c r="L41"/>
  <c r="L40"/>
  <c r="L32"/>
  <c r="L27"/>
  <c r="E87"/>
  <c r="F87"/>
  <c r="G87"/>
  <c r="H87"/>
  <c r="I87"/>
  <c r="J87"/>
  <c r="K87"/>
  <c r="D87"/>
  <c r="L220" l="1"/>
  <c r="L221"/>
  <c r="L202"/>
  <c r="L203" s="1"/>
  <c r="L204" s="1"/>
  <c r="L186"/>
  <c r="L87"/>
  <c r="L33"/>
  <c r="E222"/>
  <c r="F222"/>
  <c r="G222"/>
  <c r="H222"/>
  <c r="J222"/>
  <c r="D222"/>
  <c r="E186"/>
  <c r="F186"/>
  <c r="G186"/>
  <c r="H186"/>
  <c r="I186"/>
  <c r="J186"/>
  <c r="K186"/>
  <c r="D186"/>
  <c r="E153"/>
  <c r="F153"/>
  <c r="G153"/>
  <c r="H153"/>
  <c r="I153"/>
  <c r="J153"/>
  <c r="K153"/>
  <c r="L153"/>
  <c r="D153"/>
  <c r="E88"/>
  <c r="F88"/>
  <c r="G88"/>
  <c r="H88"/>
  <c r="I88"/>
  <c r="J88"/>
  <c r="K88"/>
  <c r="D88"/>
  <c r="K222"/>
  <c r="K202"/>
  <c r="K203" s="1"/>
  <c r="K204" s="1"/>
  <c r="K193"/>
  <c r="K174"/>
  <c r="K166"/>
  <c r="K158"/>
  <c r="K143"/>
  <c r="K137"/>
  <c r="K131"/>
  <c r="K125"/>
  <c r="K119"/>
  <c r="K107"/>
  <c r="K108" s="1"/>
  <c r="K101"/>
  <c r="K96"/>
  <c r="K79"/>
  <c r="K73"/>
  <c r="K66"/>
  <c r="K59"/>
  <c r="K52"/>
  <c r="K45"/>
  <c r="K33"/>
  <c r="K28"/>
  <c r="I222"/>
  <c r="I202"/>
  <c r="I203" s="1"/>
  <c r="I204" s="1"/>
  <c r="H202"/>
  <c r="H203" s="1"/>
  <c r="H204" s="1"/>
  <c r="E202"/>
  <c r="E203" s="1"/>
  <c r="E204" s="1"/>
  <c r="G202"/>
  <c r="G203" s="1"/>
  <c r="G204" s="1"/>
  <c r="F202"/>
  <c r="F203" s="1"/>
  <c r="F204" s="1"/>
  <c r="D202"/>
  <c r="D203" s="1"/>
  <c r="D204" s="1"/>
  <c r="G193"/>
  <c r="F193"/>
  <c r="I193"/>
  <c r="H193"/>
  <c r="E193"/>
  <c r="D193"/>
  <c r="I174"/>
  <c r="H174"/>
  <c r="G174"/>
  <c r="F174"/>
  <c r="E174"/>
  <c r="D174"/>
  <c r="I166"/>
  <c r="H166"/>
  <c r="G166"/>
  <c r="G158"/>
  <c r="F166"/>
  <c r="E166"/>
  <c r="E158"/>
  <c r="D166"/>
  <c r="I158"/>
  <c r="H158"/>
  <c r="F158"/>
  <c r="D158"/>
  <c r="I143"/>
  <c r="H143"/>
  <c r="H137"/>
  <c r="H131"/>
  <c r="H125"/>
  <c r="H119"/>
  <c r="G143"/>
  <c r="G137"/>
  <c r="G131"/>
  <c r="G125"/>
  <c r="G119"/>
  <c r="F143"/>
  <c r="F137"/>
  <c r="F131"/>
  <c r="F125"/>
  <c r="F119"/>
  <c r="E143"/>
  <c r="D143"/>
  <c r="D137"/>
  <c r="D131"/>
  <c r="D125"/>
  <c r="D119"/>
  <c r="I137"/>
  <c r="I131"/>
  <c r="I125"/>
  <c r="I119"/>
  <c r="E137"/>
  <c r="E131"/>
  <c r="E125"/>
  <c r="E119"/>
  <c r="I107"/>
  <c r="I108" s="1"/>
  <c r="H107"/>
  <c r="H108" s="1"/>
  <c r="G107"/>
  <c r="G108" s="1"/>
  <c r="F107"/>
  <c r="F108" s="1"/>
  <c r="E107"/>
  <c r="E108" s="1"/>
  <c r="D107"/>
  <c r="D108" s="1"/>
  <c r="I101"/>
  <c r="H101"/>
  <c r="H96"/>
  <c r="G101"/>
  <c r="G96"/>
  <c r="G79"/>
  <c r="G73"/>
  <c r="G59"/>
  <c r="G45"/>
  <c r="G66"/>
  <c r="G52"/>
  <c r="F101"/>
  <c r="F96"/>
  <c r="E101"/>
  <c r="D101"/>
  <c r="I96"/>
  <c r="I79"/>
  <c r="I73"/>
  <c r="I59"/>
  <c r="I45"/>
  <c r="I66"/>
  <c r="I52"/>
  <c r="E96"/>
  <c r="D96"/>
  <c r="H79"/>
  <c r="H73"/>
  <c r="H59"/>
  <c r="H45"/>
  <c r="H66"/>
  <c r="H52"/>
  <c r="F79"/>
  <c r="F73"/>
  <c r="F59"/>
  <c r="F45"/>
  <c r="F66"/>
  <c r="F52"/>
  <c r="E79"/>
  <c r="D79"/>
  <c r="E73"/>
  <c r="D73"/>
  <c r="E66"/>
  <c r="D66"/>
  <c r="E59"/>
  <c r="D59"/>
  <c r="E52"/>
  <c r="D52"/>
  <c r="E45"/>
  <c r="D45"/>
  <c r="I33"/>
  <c r="I28"/>
  <c r="H33"/>
  <c r="H28"/>
  <c r="G33"/>
  <c r="F33"/>
  <c r="F28"/>
  <c r="E33"/>
  <c r="D33"/>
  <c r="D28"/>
  <c r="G28"/>
  <c r="E28"/>
  <c r="J202"/>
  <c r="J203" s="1"/>
  <c r="J204" s="1"/>
  <c r="L28"/>
  <c r="L107"/>
  <c r="L108" s="1"/>
  <c r="J166"/>
  <c r="J158"/>
  <c r="J174"/>
  <c r="J79"/>
  <c r="J73"/>
  <c r="J59"/>
  <c r="J66"/>
  <c r="J52"/>
  <c r="J101"/>
  <c r="J96"/>
  <c r="J107"/>
  <c r="J108" s="1"/>
  <c r="J143"/>
  <c r="J137"/>
  <c r="J131"/>
  <c r="J125"/>
  <c r="J119"/>
  <c r="J33"/>
  <c r="J28"/>
  <c r="J193"/>
  <c r="J45"/>
  <c r="H194" l="1"/>
  <c r="H195" s="1"/>
  <c r="H205" s="1"/>
  <c r="H223" s="1"/>
  <c r="J194"/>
  <c r="J195" s="1"/>
  <c r="J205" s="1"/>
  <c r="J223" s="1"/>
  <c r="F194"/>
  <c r="F195" s="1"/>
  <c r="F205" s="1"/>
  <c r="F223" s="1"/>
  <c r="F34"/>
  <c r="I175"/>
  <c r="I176" s="1"/>
  <c r="K175"/>
  <c r="K176" s="1"/>
  <c r="G102"/>
  <c r="L119"/>
  <c r="G34"/>
  <c r="I102"/>
  <c r="F102"/>
  <c r="F144"/>
  <c r="L96"/>
  <c r="L166"/>
  <c r="D80"/>
  <c r="D34"/>
  <c r="H102"/>
  <c r="L222"/>
  <c r="H34"/>
  <c r="H175"/>
  <c r="H176" s="1"/>
  <c r="F175"/>
  <c r="F176" s="1"/>
  <c r="K144"/>
  <c r="J175"/>
  <c r="J176" s="1"/>
  <c r="E175"/>
  <c r="E176" s="1"/>
  <c r="K194"/>
  <c r="K195" s="1"/>
  <c r="K205" s="1"/>
  <c r="K223" s="1"/>
  <c r="I194"/>
  <c r="I195" s="1"/>
  <c r="I205" s="1"/>
  <c r="I223" s="1"/>
  <c r="G194"/>
  <c r="G195" s="1"/>
  <c r="G205" s="1"/>
  <c r="G223" s="1"/>
  <c r="E194"/>
  <c r="E195" s="1"/>
  <c r="E205" s="1"/>
  <c r="E223" s="1"/>
  <c r="E80"/>
  <c r="F80"/>
  <c r="E144"/>
  <c r="E146" s="1"/>
  <c r="H144"/>
  <c r="D194"/>
  <c r="D195" s="1"/>
  <c r="D205" s="1"/>
  <c r="D223" s="1"/>
  <c r="L88"/>
  <c r="L125"/>
  <c r="L174"/>
  <c r="D175"/>
  <c r="D176" s="1"/>
  <c r="G175"/>
  <c r="G176" s="1"/>
  <c r="D102"/>
  <c r="L66"/>
  <c r="J34"/>
  <c r="J102"/>
  <c r="L45"/>
  <c r="L52"/>
  <c r="L59"/>
  <c r="L73"/>
  <c r="L101"/>
  <c r="L131"/>
  <c r="L137"/>
  <c r="L143"/>
  <c r="L34"/>
  <c r="K34"/>
  <c r="J144"/>
  <c r="J80"/>
  <c r="L79"/>
  <c r="L158"/>
  <c r="L193"/>
  <c r="K80"/>
  <c r="K102"/>
  <c r="E34"/>
  <c r="E102"/>
  <c r="G80"/>
  <c r="D144"/>
  <c r="D146" s="1"/>
  <c r="G144"/>
  <c r="I144"/>
  <c r="I146" s="1"/>
  <c r="I80"/>
  <c r="H80"/>
  <c r="I34"/>
  <c r="J145" l="1"/>
  <c r="J146"/>
  <c r="G145"/>
  <c r="G146"/>
  <c r="K145"/>
  <c r="K146"/>
  <c r="H145"/>
  <c r="H146"/>
  <c r="F145"/>
  <c r="F146"/>
  <c r="F177" s="1"/>
  <c r="F224" s="1"/>
  <c r="F109"/>
  <c r="F110" s="1"/>
  <c r="E145"/>
  <c r="I109"/>
  <c r="I110" s="1"/>
  <c r="I177" s="1"/>
  <c r="I224" s="1"/>
  <c r="G109"/>
  <c r="G110" s="1"/>
  <c r="D145"/>
  <c r="J109"/>
  <c r="J110" s="1"/>
  <c r="L102"/>
  <c r="L144"/>
  <c r="L146" s="1"/>
  <c r="D109"/>
  <c r="D110" s="1"/>
  <c r="D177" s="1"/>
  <c r="D224" s="1"/>
  <c r="E109"/>
  <c r="E110" s="1"/>
  <c r="E177" s="1"/>
  <c r="E224" s="1"/>
  <c r="H109"/>
  <c r="H110" s="1"/>
  <c r="K109"/>
  <c r="K110" s="1"/>
  <c r="L175"/>
  <c r="L176" s="1"/>
  <c r="L194"/>
  <c r="L195" s="1"/>
  <c r="L205" s="1"/>
  <c r="L223" s="1"/>
  <c r="F16" s="1"/>
  <c r="L80"/>
  <c r="I145"/>
  <c r="G177" l="1"/>
  <c r="G224" s="1"/>
  <c r="H177"/>
  <c r="H224" s="1"/>
  <c r="J177"/>
  <c r="J224" s="1"/>
  <c r="K177"/>
  <c r="K224" s="1"/>
  <c r="L145"/>
  <c r="L109"/>
  <c r="L110" s="1"/>
  <c r="L177" s="1"/>
  <c r="E16" s="1"/>
  <c r="G16" s="1"/>
  <c r="L224" l="1"/>
</calcChain>
</file>

<file path=xl/sharedStrings.xml><?xml version="1.0" encoding="utf-8"?>
<sst xmlns="http://schemas.openxmlformats.org/spreadsheetml/2006/main" count="352" uniqueCount="161">
  <si>
    <t>FOOD, CIVIL SUPPLIES &amp; CONSUMER AFFAIRS</t>
  </si>
  <si>
    <t>Civil Supplies</t>
  </si>
  <si>
    <t>Other General Economic Services</t>
  </si>
  <si>
    <t>(a) Capital Account of Agriculture and Allied Activities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</si>
  <si>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</si>
  <si>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</si>
  <si>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</si>
  <si>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</si>
  <si>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</si>
  <si>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</si>
  <si>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</si>
  <si>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</si>
  <si>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</si>
  <si>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</si>
  <si>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Direction and Administration</t>
  </si>
  <si>
    <t>Head Office Establishment</t>
  </si>
  <si>
    <t>00.44.01</t>
  </si>
  <si>
    <t>Salaries</t>
  </si>
  <si>
    <t>00.44.11</t>
  </si>
  <si>
    <t>Travel Expenses</t>
  </si>
  <si>
    <t>00.44.13</t>
  </si>
  <si>
    <t>Office Expenses</t>
  </si>
  <si>
    <t>00.44.14</t>
  </si>
  <si>
    <t>Rent, Rates &amp; Taxes</t>
  </si>
  <si>
    <t>West District</t>
  </si>
  <si>
    <t>00.46.01</t>
  </si>
  <si>
    <t>00.46.11</t>
  </si>
  <si>
    <t>00.46.13</t>
  </si>
  <si>
    <t>00.46.14</t>
  </si>
  <si>
    <t>South District</t>
  </si>
  <si>
    <t>00.48.01</t>
  </si>
  <si>
    <t>00.48.11</t>
  </si>
  <si>
    <t>00.48.13</t>
  </si>
  <si>
    <t>00.48.14</t>
  </si>
  <si>
    <t>Consumers Affairs</t>
  </si>
  <si>
    <t>00.60.01</t>
  </si>
  <si>
    <t>00.60.11</t>
  </si>
  <si>
    <t>00.60.13</t>
  </si>
  <si>
    <t>Training</t>
  </si>
  <si>
    <t>00.00.72</t>
  </si>
  <si>
    <t>Establishment of Food Grain Godowns</t>
  </si>
  <si>
    <t>60.00.01</t>
  </si>
  <si>
    <t>60.00.11</t>
  </si>
  <si>
    <t>60.00.13</t>
  </si>
  <si>
    <t>60.00.51</t>
  </si>
  <si>
    <t>Motor Vehicles</t>
  </si>
  <si>
    <t>National Social Assistance Programme including Annapurna</t>
  </si>
  <si>
    <t>62.00.71</t>
  </si>
  <si>
    <t>Annapurna Scheme</t>
  </si>
  <si>
    <t>Procurement &amp; Supply</t>
  </si>
  <si>
    <t>Food Subsidies</t>
  </si>
  <si>
    <t>Subsidies on Sale of Rice</t>
  </si>
  <si>
    <t>62.00.33</t>
  </si>
  <si>
    <t>Subsidies</t>
  </si>
  <si>
    <t>Regulation of Weight &amp; Measures</t>
  </si>
  <si>
    <t>Establishment</t>
  </si>
  <si>
    <t>CAPITAL SECTION</t>
  </si>
  <si>
    <t>Food</t>
  </si>
  <si>
    <t>Buildings</t>
  </si>
  <si>
    <t>60.00.71</t>
  </si>
  <si>
    <t>Godowns</t>
  </si>
  <si>
    <t>DEMAND NO. 11</t>
  </si>
  <si>
    <t>62.00.72</t>
  </si>
  <si>
    <t>Khadya Suraksha Abhiyan</t>
  </si>
  <si>
    <t>East District</t>
  </si>
  <si>
    <t>00.45.01</t>
  </si>
  <si>
    <t>00.45.11</t>
  </si>
  <si>
    <t>00.45.13</t>
  </si>
  <si>
    <t>00.45.14</t>
  </si>
  <si>
    <t>00.47.01</t>
  </si>
  <si>
    <t>00.47.11</t>
  </si>
  <si>
    <t>00.47.13</t>
  </si>
  <si>
    <t>00.47.14</t>
  </si>
  <si>
    <t>North District</t>
  </si>
  <si>
    <t>60.44.01</t>
  </si>
  <si>
    <t>60.44.11</t>
  </si>
  <si>
    <t>60.44.13</t>
  </si>
  <si>
    <t>60.45.01</t>
  </si>
  <si>
    <t>60.45.11</t>
  </si>
  <si>
    <t>60.45.13</t>
  </si>
  <si>
    <t>60.46.01</t>
  </si>
  <si>
    <t>60.46.11</t>
  </si>
  <si>
    <t>60.46.13</t>
  </si>
  <si>
    <t>60.47.01</t>
  </si>
  <si>
    <t>60.47.11</t>
  </si>
  <si>
    <t>60.47.13</t>
  </si>
  <si>
    <t>60.48.01</t>
  </si>
  <si>
    <t>60.48.11</t>
  </si>
  <si>
    <t>60.48.13</t>
  </si>
  <si>
    <t>Welfare of Scheduled Caste</t>
  </si>
  <si>
    <t>Welfare of Scheduled Tribes</t>
  </si>
  <si>
    <t>01</t>
  </si>
  <si>
    <t>01.102</t>
  </si>
  <si>
    <t>02</t>
  </si>
  <si>
    <t>02.102</t>
  </si>
  <si>
    <t>Rural Godown Programmes</t>
  </si>
  <si>
    <t>II. Details of the estimates and the heads under which this grant will be accounted for:</t>
  </si>
  <si>
    <t>Capital</t>
  </si>
  <si>
    <t>Revenue</t>
  </si>
  <si>
    <t>Capital Outlay on Food, Storage &amp; Warehousing</t>
  </si>
  <si>
    <t>Food, Storage and Warehousing</t>
  </si>
  <si>
    <t>B - Social Services (e) Welfare of Scheduled Castes</t>
  </si>
  <si>
    <t>C - Economic Services (a) Agriculture and Allied Activities</t>
  </si>
  <si>
    <t>C - Capital Accounts of Economic Services</t>
  </si>
  <si>
    <t>Food Storage and Warehousing</t>
  </si>
  <si>
    <t>Tribes &amp; Other Backward Classes</t>
  </si>
  <si>
    <t>North-East Circle</t>
  </si>
  <si>
    <t>South-West Circle</t>
  </si>
  <si>
    <t>00.00.75</t>
  </si>
  <si>
    <t>62.00.01</t>
  </si>
  <si>
    <t>62.00.11</t>
  </si>
  <si>
    <t>62.00.13</t>
  </si>
  <si>
    <t>62.00.52</t>
  </si>
  <si>
    <t>63.00.01</t>
  </si>
  <si>
    <t>63.00.11</t>
  </si>
  <si>
    <t>63.00.13</t>
  </si>
  <si>
    <t>63.00.52</t>
  </si>
  <si>
    <t>Scheduled Tribes and Other Backward Classes</t>
  </si>
  <si>
    <t>Welfare of Scheduled Caste, Scheduled</t>
  </si>
  <si>
    <t>(j ) General Economic Services</t>
  </si>
  <si>
    <t>(j) General Economic Services</t>
  </si>
  <si>
    <t>Economic Development</t>
  </si>
  <si>
    <t>Generating Awareness Amongst the TPDS Beneficiaries (80:20 % CSS)</t>
  </si>
  <si>
    <t>Welfare of Scheduled Caste, 
Scheduled Tribes &amp; Other Backward Classes</t>
  </si>
  <si>
    <t>Sikkim State Consumer Disputes 
Redressal Commission</t>
  </si>
  <si>
    <t>Capital Outlay on Food, Storage and Warehousing</t>
  </si>
  <si>
    <t>63.00.14</t>
  </si>
  <si>
    <t>Rent, Rates and Taxes</t>
  </si>
  <si>
    <t>60.71.53</t>
  </si>
  <si>
    <t>Major Works</t>
  </si>
  <si>
    <t>Construction of Storage Godown at Gyalshing (100% CSS)</t>
  </si>
  <si>
    <t>Storage and Warehousing</t>
  </si>
  <si>
    <t>60.72.53</t>
  </si>
  <si>
    <t>Capital Outlay on other General Economic Services</t>
  </si>
  <si>
    <t>62.00.81</t>
  </si>
  <si>
    <t>Strengthening of Weights &amp; Measures Infrastructure (100% CSS)</t>
  </si>
  <si>
    <t>(j) Capital Outlay on General Economic Services</t>
  </si>
  <si>
    <t>Capital Outlay on Other General Economic Services</t>
  </si>
  <si>
    <t>(In Thousands of Rupees)</t>
  </si>
  <si>
    <t>Machinery &amp; Equipment</t>
  </si>
  <si>
    <t>2012-13</t>
  </si>
  <si>
    <t>Computerization of Food and Civil Supplies and Consumers Affairs Department (NEC)</t>
  </si>
  <si>
    <t>Addl. Storage Facilities for Essential Commodities (State Specific Grant under 13th Finance Commission)</t>
  </si>
  <si>
    <t>00.44.81</t>
  </si>
  <si>
    <t>Construction of Working Standard Laboratory (100% CSS)</t>
  </si>
  <si>
    <t>2013-14</t>
  </si>
  <si>
    <t>Schemes under State Plan</t>
  </si>
  <si>
    <t>60.73.71</t>
  </si>
  <si>
    <t xml:space="preserve">Purchase of land/ building </t>
  </si>
  <si>
    <t>2014-15</t>
  </si>
  <si>
    <t>I. Estimate of the amount required in the year ending 31st March, 2015 to defray the charges in respect of Food, Civil Supplies &amp; Consumer Affairs</t>
  </si>
  <si>
    <t>Rec</t>
  </si>
  <si>
    <t>National Food Security Mission</t>
  </si>
  <si>
    <t>01.00.75</t>
  </si>
  <si>
    <t>01.62.81</t>
  </si>
  <si>
    <t>01.71.53</t>
  </si>
  <si>
    <t>Food, Civil Supplies &amp; Consumer Affairs, 00.911-Deduct Recoveries of Overpayments</t>
  </si>
  <si>
    <t>(*)</t>
  </si>
  <si>
    <t>Note:</t>
  </si>
  <si>
    <t>State share of NEC</t>
  </si>
  <si>
    <t>Generating Awareness Amongst the TPDS Beneficiaries (CSS)</t>
  </si>
</sst>
</file>

<file path=xl/styles.xml><?xml version="1.0" encoding="utf-8"?>
<styleSheet xmlns="http://schemas.openxmlformats.org/spreadsheetml/2006/main">
  <numFmts count="10">
    <numFmt numFmtId="43" formatCode="_(* #,##0.00_);_(* \(#,##0.00\);_(* &quot;-&quot;??_);_(@_)"/>
    <numFmt numFmtId="164" formatCode="0_)"/>
    <numFmt numFmtId="165" formatCode="00#"/>
    <numFmt numFmtId="166" formatCode="0#"/>
    <numFmt numFmtId="167" formatCode="00000#"/>
    <numFmt numFmtId="168" formatCode="00.00#"/>
    <numFmt numFmtId="169" formatCode="0#.###"/>
    <numFmt numFmtId="170" formatCode="00.#0"/>
    <numFmt numFmtId="171" formatCode="00.000"/>
    <numFmt numFmtId="172" formatCode="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4" fontId="2" fillId="0" borderId="0"/>
  </cellStyleXfs>
  <cellXfs count="173">
    <xf numFmtId="0" fontId="0" fillId="0" borderId="0" xfId="0"/>
    <xf numFmtId="0" fontId="3" fillId="0" borderId="0" xfId="2" applyFont="1" applyFill="1" applyBorder="1" applyAlignment="1">
      <alignment horizontal="right" vertical="top" wrapText="1"/>
    </xf>
    <xf numFmtId="0" fontId="3" fillId="0" borderId="0" xfId="2" applyFont="1" applyFill="1"/>
    <xf numFmtId="0" fontId="3" fillId="0" borderId="0" xfId="2" applyFont="1" applyFill="1" applyAlignment="1">
      <alignment horizontal="right" vertical="top" wrapText="1"/>
    </xf>
    <xf numFmtId="0" fontId="3" fillId="0" borderId="0" xfId="4" applyFont="1" applyFill="1" applyAlignment="1" applyProtection="1">
      <alignment horizontal="left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0" fontId="3" fillId="0" borderId="0" xfId="8" applyFont="1" applyFill="1"/>
    <xf numFmtId="0" fontId="3" fillId="0" borderId="0" xfId="8" applyFont="1" applyFill="1" applyAlignment="1">
      <alignment horizontal="right" vertical="top" wrapText="1"/>
    </xf>
    <xf numFmtId="0" fontId="3" fillId="0" borderId="1" xfId="5" applyFont="1" applyFill="1" applyBorder="1"/>
    <xf numFmtId="166" fontId="3" fillId="0" borderId="0" xfId="2" applyNumberFormat="1" applyFont="1" applyFill="1" applyAlignment="1">
      <alignment horizontal="right" vertical="top" wrapText="1"/>
    </xf>
    <xf numFmtId="0" fontId="3" fillId="0" borderId="2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4" fillId="0" borderId="0" xfId="2" applyFont="1" applyFill="1" applyAlignment="1" applyProtection="1">
      <alignment horizontal="left"/>
    </xf>
    <xf numFmtId="0" fontId="4" fillId="0" borderId="0" xfId="2" applyNumberFormat="1" applyFont="1" applyFill="1" applyAlignment="1">
      <alignment horizontal="right" vertical="top" wrapText="1"/>
    </xf>
    <xf numFmtId="0" fontId="4" fillId="0" borderId="0" xfId="2" applyNumberFormat="1" applyFont="1" applyFill="1" applyAlignment="1" applyProtection="1">
      <alignment horizontal="left" vertical="top" wrapText="1"/>
    </xf>
    <xf numFmtId="49" fontId="3" fillId="0" borderId="0" xfId="2" applyNumberFormat="1" applyFont="1" applyFill="1" applyAlignment="1">
      <alignment horizontal="right" vertical="top" wrapText="1"/>
    </xf>
    <xf numFmtId="49" fontId="4" fillId="0" borderId="0" xfId="2" applyNumberFormat="1" applyFont="1" applyFill="1" applyAlignment="1">
      <alignment horizontal="right" vertical="top" wrapText="1"/>
    </xf>
    <xf numFmtId="0" fontId="4" fillId="0" borderId="0" xfId="2" applyFont="1" applyFill="1" applyAlignment="1">
      <alignment horizontal="right" vertical="top" wrapText="1"/>
    </xf>
    <xf numFmtId="0" fontId="3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 applyProtection="1">
      <alignment horizontal="left" vertical="top" wrapText="1"/>
    </xf>
    <xf numFmtId="0" fontId="4" fillId="0" borderId="0" xfId="2" applyFont="1" applyFill="1" applyAlignment="1" applyProtection="1">
      <alignment horizontal="left" vertical="top" wrapText="1"/>
    </xf>
    <xf numFmtId="167" fontId="3" fillId="0" borderId="0" xfId="2" applyNumberFormat="1" applyFont="1" applyFill="1" applyAlignment="1">
      <alignment horizontal="right" vertical="top" wrapText="1"/>
    </xf>
    <xf numFmtId="0" fontId="4" fillId="0" borderId="0" xfId="2" applyFont="1" applyFill="1" applyBorder="1" applyAlignment="1" applyProtection="1">
      <alignment horizontal="left" vertical="top" wrapText="1"/>
    </xf>
    <xf numFmtId="0" fontId="3" fillId="0" borderId="0" xfId="2" applyFont="1" applyFill="1" applyAlignment="1" applyProtection="1">
      <alignment vertical="top" wrapText="1"/>
    </xf>
    <xf numFmtId="0" fontId="3" fillId="0" borderId="0" xfId="2" applyFont="1" applyFill="1" applyBorder="1" applyAlignment="1" applyProtection="1">
      <alignment vertical="top" wrapText="1"/>
    </xf>
    <xf numFmtId="164" fontId="3" fillId="0" borderId="0" xfId="9" applyNumberFormat="1" applyFont="1" applyFill="1" applyAlignment="1" applyProtection="1">
      <alignment horizontal="left" vertical="top" wrapText="1"/>
    </xf>
    <xf numFmtId="164" fontId="3" fillId="0" borderId="0" xfId="9" applyNumberFormat="1" applyFont="1" applyFill="1" applyBorder="1" applyAlignment="1" applyProtection="1">
      <alignment horizontal="left" vertical="top" wrapText="1"/>
    </xf>
    <xf numFmtId="172" fontId="3" fillId="0" borderId="0" xfId="2" applyNumberFormat="1" applyFont="1" applyFill="1" applyAlignment="1">
      <alignment horizontal="right" vertical="top" wrapText="1"/>
    </xf>
    <xf numFmtId="164" fontId="4" fillId="0" borderId="0" xfId="9" applyNumberFormat="1" applyFont="1" applyFill="1" applyAlignment="1" applyProtection="1">
      <alignment horizontal="left" vertical="top" wrapText="1"/>
    </xf>
    <xf numFmtId="0" fontId="3" fillId="0" borderId="0" xfId="8" applyFont="1" applyFill="1" applyAlignment="1" applyProtection="1">
      <alignment horizontal="left" vertical="top" wrapText="1"/>
    </xf>
    <xf numFmtId="0" fontId="3" fillId="0" borderId="0" xfId="8" applyFont="1" applyFill="1" applyBorder="1" applyAlignment="1" applyProtection="1">
      <alignment horizontal="left" vertical="top" wrapText="1"/>
    </xf>
    <xf numFmtId="0" fontId="3" fillId="0" borderId="3" xfId="2" applyFont="1" applyFill="1" applyBorder="1" applyAlignment="1">
      <alignment horizontal="right" vertical="top" wrapText="1"/>
    </xf>
    <xf numFmtId="0" fontId="4" fillId="0" borderId="3" xfId="2" applyFont="1" applyFill="1" applyBorder="1" applyAlignment="1" applyProtection="1">
      <alignment horizontal="left" vertical="top" wrapText="1"/>
    </xf>
    <xf numFmtId="0" fontId="4" fillId="0" borderId="0" xfId="2" applyFont="1" applyFill="1" applyAlignment="1" applyProtection="1">
      <alignment vertical="top" wrapText="1"/>
    </xf>
    <xf numFmtId="0" fontId="4" fillId="0" borderId="0" xfId="2" applyFont="1" applyFill="1" applyBorder="1" applyAlignment="1">
      <alignment horizontal="right" vertical="top" wrapText="1"/>
    </xf>
    <xf numFmtId="168" fontId="4" fillId="0" borderId="0" xfId="2" applyNumberFormat="1" applyFont="1" applyFill="1" applyAlignment="1">
      <alignment horizontal="right" vertical="top" wrapText="1"/>
    </xf>
    <xf numFmtId="170" fontId="3" fillId="0" borderId="0" xfId="2" applyNumberFormat="1" applyFont="1" applyFill="1" applyAlignment="1">
      <alignment horizontal="right" vertical="top" wrapText="1"/>
    </xf>
    <xf numFmtId="170" fontId="3" fillId="0" borderId="0" xfId="2" applyNumberFormat="1" applyFont="1" applyFill="1" applyBorder="1" applyAlignment="1">
      <alignment horizontal="right" vertical="top" wrapText="1"/>
    </xf>
    <xf numFmtId="168" fontId="4" fillId="0" borderId="0" xfId="2" applyNumberFormat="1" applyFont="1" applyFill="1" applyBorder="1" applyAlignment="1">
      <alignment horizontal="right" vertical="top" wrapText="1"/>
    </xf>
    <xf numFmtId="165" fontId="4" fillId="0" borderId="0" xfId="2" applyNumberFormat="1" applyFont="1" applyFill="1" applyAlignment="1">
      <alignment horizontal="right" vertical="top" wrapText="1"/>
    </xf>
    <xf numFmtId="166" fontId="3" fillId="0" borderId="0" xfId="2" applyNumberFormat="1" applyFont="1" applyFill="1" applyBorder="1" applyAlignment="1">
      <alignment horizontal="right" vertical="top" wrapText="1"/>
    </xf>
    <xf numFmtId="171" fontId="4" fillId="0" borderId="0" xfId="2" applyNumberFormat="1" applyFont="1" applyFill="1" applyAlignment="1">
      <alignment horizontal="right" vertical="top" wrapText="1"/>
    </xf>
    <xf numFmtId="164" fontId="4" fillId="0" borderId="0" xfId="9" applyFont="1" applyFill="1" applyAlignment="1">
      <alignment horizontal="right" vertical="top" wrapText="1"/>
    </xf>
    <xf numFmtId="0" fontId="4" fillId="0" borderId="0" xfId="8" applyFont="1" applyFill="1" applyAlignment="1">
      <alignment horizontal="right" vertical="top" wrapText="1"/>
    </xf>
    <xf numFmtId="166" fontId="3" fillId="0" borderId="0" xfId="8" applyNumberFormat="1" applyFont="1" applyFill="1" applyAlignment="1">
      <alignment horizontal="right" vertical="top" wrapText="1"/>
    </xf>
    <xf numFmtId="169" fontId="4" fillId="0" borderId="0" xfId="8" applyNumberFormat="1" applyFont="1" applyFill="1" applyAlignment="1">
      <alignment horizontal="right" vertical="top" wrapText="1"/>
    </xf>
    <xf numFmtId="0" fontId="4" fillId="0" borderId="0" xfId="2" applyFont="1" applyFill="1" applyBorder="1" applyAlignment="1" applyProtection="1">
      <alignment vertical="top" wrapText="1"/>
    </xf>
    <xf numFmtId="164" fontId="4" fillId="0" borderId="0" xfId="2" applyNumberFormat="1" applyFont="1" applyFill="1" applyBorder="1" applyAlignment="1" applyProtection="1">
      <alignment horizontal="left" vertical="top" wrapText="1"/>
    </xf>
    <xf numFmtId="0" fontId="4" fillId="0" borderId="0" xfId="4" applyNumberFormat="1" applyFont="1" applyFill="1" applyAlignment="1">
      <alignment horizontal="center"/>
    </xf>
    <xf numFmtId="0" fontId="3" fillId="0" borderId="0" xfId="4" applyNumberFormat="1" applyFont="1" applyFill="1" applyAlignment="1">
      <alignment horizontal="center"/>
    </xf>
    <xf numFmtId="0" fontId="4" fillId="0" borderId="0" xfId="2" applyNumberFormat="1" applyFont="1" applyFill="1" applyAlignment="1">
      <alignment horizontal="center"/>
    </xf>
    <xf numFmtId="0" fontId="4" fillId="0" borderId="0" xfId="9" applyNumberFormat="1" applyFont="1" applyFill="1" applyAlignment="1">
      <alignment horizontal="center"/>
    </xf>
    <xf numFmtId="0" fontId="4" fillId="0" borderId="0" xfId="8" applyNumberFormat="1" applyFont="1" applyFill="1" applyAlignment="1">
      <alignment horizontal="center"/>
    </xf>
    <xf numFmtId="0" fontId="4" fillId="0" borderId="0" xfId="8" applyFont="1" applyFill="1" applyAlignment="1" applyProtection="1">
      <alignment horizontal="left" vertical="top" wrapText="1"/>
    </xf>
    <xf numFmtId="0" fontId="3" fillId="0" borderId="1" xfId="2" applyFont="1" applyFill="1" applyBorder="1" applyAlignment="1" applyProtection="1">
      <alignment horizontal="left" vertical="top" wrapText="1"/>
    </xf>
    <xf numFmtId="0" fontId="3" fillId="0" borderId="1" xfId="2" applyFont="1" applyFill="1" applyBorder="1" applyAlignment="1" applyProtection="1">
      <alignment vertical="top" wrapText="1"/>
    </xf>
    <xf numFmtId="0" fontId="3" fillId="0" borderId="0" xfId="2" applyFont="1" applyFill="1" applyBorder="1" applyAlignment="1">
      <alignment horizontal="left" vertical="top" wrapText="1"/>
    </xf>
    <xf numFmtId="0" fontId="3" fillId="0" borderId="0" xfId="2" applyFont="1" applyFill="1" applyAlignment="1">
      <alignment horizontal="left" vertical="top" wrapText="1"/>
    </xf>
    <xf numFmtId="0" fontId="3" fillId="0" borderId="0" xfId="8" applyFont="1" applyFill="1" applyAlignment="1">
      <alignment horizontal="left" vertical="top" wrapText="1"/>
    </xf>
    <xf numFmtId="0" fontId="3" fillId="0" borderId="2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4" fillId="0" borderId="0" xfId="2" applyNumberFormat="1" applyFont="1" applyFill="1" applyAlignment="1">
      <alignment horizontal="left" vertical="top" wrapText="1"/>
    </xf>
    <xf numFmtId="0" fontId="4" fillId="0" borderId="0" xfId="2" applyFont="1" applyFill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3" xfId="2" applyFont="1" applyFill="1" applyBorder="1" applyAlignment="1">
      <alignment horizontal="left" vertical="top" wrapText="1"/>
    </xf>
    <xf numFmtId="0" fontId="4" fillId="0" borderId="0" xfId="2" applyFont="1" applyFill="1" applyAlignment="1" applyProtection="1">
      <alignment horizontal="left" vertical="top"/>
    </xf>
    <xf numFmtId="0" fontId="3" fillId="0" borderId="0" xfId="8" applyFont="1" applyFill="1" applyAlignment="1">
      <alignment horizontal="left" vertical="top"/>
    </xf>
    <xf numFmtId="0" fontId="3" fillId="0" borderId="0" xfId="2" applyFont="1" applyFill="1" applyAlignment="1" applyProtection="1">
      <alignment horizontal="left" vertical="top"/>
    </xf>
    <xf numFmtId="0" fontId="4" fillId="0" borderId="0" xfId="2" applyFont="1" applyFill="1" applyAlignment="1" applyProtection="1">
      <alignment horizontal="right" vertical="top"/>
    </xf>
    <xf numFmtId="0" fontId="3" fillId="0" borderId="0" xfId="1" applyNumberFormat="1" applyFont="1" applyFill="1" applyBorder="1" applyAlignment="1" applyProtection="1">
      <alignment horizontal="right"/>
    </xf>
    <xf numFmtId="0" fontId="3" fillId="0" borderId="0" xfId="8" applyNumberFormat="1" applyFont="1" applyFill="1" applyAlignment="1">
      <alignment horizontal="right"/>
    </xf>
    <xf numFmtId="0" fontId="3" fillId="0" borderId="0" xfId="2" applyNumberFormat="1" applyFont="1" applyFill="1" applyBorder="1" applyAlignment="1" applyProtection="1">
      <alignment horizontal="right"/>
    </xf>
    <xf numFmtId="0" fontId="3" fillId="0" borderId="0" xfId="2" applyNumberFormat="1" applyFont="1" applyFill="1"/>
    <xf numFmtId="0" fontId="3" fillId="0" borderId="0" xfId="2" applyNumberFormat="1" applyFont="1" applyFill="1" applyAlignment="1">
      <alignment horizontal="right"/>
    </xf>
    <xf numFmtId="0" fontId="3" fillId="0" borderId="0" xfId="2" applyNumberFormat="1" applyFont="1" applyFill="1" applyAlignment="1" applyProtection="1">
      <alignment horizontal="right"/>
    </xf>
    <xf numFmtId="0" fontId="3" fillId="0" borderId="0" xfId="2" applyNumberFormat="1" applyFont="1" applyFill="1" applyBorder="1" applyAlignment="1">
      <alignment horizontal="right"/>
    </xf>
    <xf numFmtId="0" fontId="3" fillId="0" borderId="0" xfId="9" applyNumberFormat="1" applyFont="1" applyFill="1" applyAlignment="1">
      <alignment horizontal="right"/>
    </xf>
    <xf numFmtId="0" fontId="3" fillId="0" borderId="0" xfId="9" applyNumberFormat="1" applyFont="1" applyFill="1" applyAlignment="1" applyProtection="1">
      <alignment horizontal="right"/>
    </xf>
    <xf numFmtId="0" fontId="3" fillId="0" borderId="2" xfId="9" applyNumberFormat="1" applyFont="1" applyFill="1" applyBorder="1" applyAlignment="1" applyProtection="1">
      <alignment horizontal="right"/>
    </xf>
    <xf numFmtId="0" fontId="3" fillId="0" borderId="0" xfId="2" applyNumberFormat="1" applyFont="1" applyFill="1" applyBorder="1"/>
    <xf numFmtId="0" fontId="3" fillId="0" borderId="0" xfId="2" applyNumberFormat="1" applyFont="1" applyFill="1" applyAlignment="1" applyProtection="1"/>
    <xf numFmtId="0" fontId="3" fillId="0" borderId="0" xfId="2" applyNumberFormat="1" applyFont="1" applyFill="1" applyAlignment="1" applyProtection="1">
      <alignment horizontal="center"/>
    </xf>
    <xf numFmtId="0" fontId="4" fillId="0" borderId="0" xfId="2" applyNumberFormat="1" applyFont="1" applyFill="1"/>
    <xf numFmtId="0" fontId="3" fillId="0" borderId="0" xfId="9" applyNumberFormat="1" applyFont="1" applyFill="1" applyAlignment="1" applyProtection="1">
      <alignment horizontal="left"/>
    </xf>
    <xf numFmtId="0" fontId="3" fillId="0" borderId="0" xfId="8" applyNumberFormat="1" applyFont="1" applyFill="1" applyAlignment="1" applyProtection="1">
      <alignment horizontal="left"/>
    </xf>
    <xf numFmtId="0" fontId="3" fillId="0" borderId="0" xfId="8" applyNumberFormat="1" applyFont="1" applyFill="1"/>
    <xf numFmtId="0" fontId="4" fillId="0" borderId="0" xfId="2" applyNumberFormat="1" applyFont="1" applyFill="1" applyBorder="1"/>
    <xf numFmtId="0" fontId="4" fillId="0" borderId="0" xfId="2" applyNumberFormat="1" applyFont="1" applyFill="1" applyBorder="1" applyAlignment="1" applyProtection="1">
      <alignment horizontal="center"/>
    </xf>
    <xf numFmtId="0" fontId="4" fillId="0" borderId="0" xfId="2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 applyAlignment="1" applyProtection="1">
      <alignment horizontal="left"/>
    </xf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1" applyNumberFormat="1" applyFont="1" applyFill="1" applyAlignment="1">
      <alignment horizontal="right" wrapText="1"/>
    </xf>
    <xf numFmtId="0" fontId="3" fillId="0" borderId="0" xfId="1" applyNumberFormat="1" applyFont="1" applyFill="1" applyBorder="1" applyAlignment="1" applyProtection="1">
      <alignment horizontal="right" wrapText="1"/>
    </xf>
    <xf numFmtId="0" fontId="3" fillId="0" borderId="0" xfId="1" applyNumberFormat="1" applyFont="1" applyFill="1" applyBorder="1" applyAlignment="1">
      <alignment horizontal="right" wrapText="1"/>
    </xf>
    <xf numFmtId="0" fontId="3" fillId="0" borderId="0" xfId="1" applyNumberFormat="1" applyFont="1" applyFill="1" applyAlignment="1" applyProtection="1">
      <alignment horizontal="right" wrapText="1"/>
    </xf>
    <xf numFmtId="172" fontId="3" fillId="0" borderId="0" xfId="2" applyNumberFormat="1" applyFont="1" applyFill="1" applyBorder="1" applyAlignment="1">
      <alignment horizontal="right" vertical="top" wrapText="1"/>
    </xf>
    <xf numFmtId="0" fontId="4" fillId="0" borderId="0" xfId="2" applyNumberFormat="1" applyFont="1" applyFill="1" applyAlignment="1" applyProtection="1">
      <alignment horizontal="center"/>
    </xf>
    <xf numFmtId="0" fontId="3" fillId="0" borderId="0" xfId="4" applyNumberFormat="1" applyFont="1" applyFill="1" applyAlignment="1" applyProtection="1">
      <alignment horizontal="right"/>
    </xf>
    <xf numFmtId="0" fontId="3" fillId="0" borderId="1" xfId="1" applyNumberFormat="1" applyFont="1" applyFill="1" applyBorder="1" applyAlignment="1" applyProtection="1">
      <alignment horizontal="right" wrapText="1"/>
    </xf>
    <xf numFmtId="0" fontId="3" fillId="0" borderId="0" xfId="4" applyNumberFormat="1" applyFont="1" applyFill="1" applyAlignment="1" applyProtection="1">
      <alignment horizontal="left"/>
    </xf>
    <xf numFmtId="43" fontId="3" fillId="0" borderId="0" xfId="1" applyFont="1" applyFill="1" applyBorder="1" applyAlignment="1" applyProtection="1">
      <alignment horizontal="right" wrapText="1"/>
    </xf>
    <xf numFmtId="43" fontId="3" fillId="0" borderId="0" xfId="1" applyFont="1" applyFill="1" applyBorder="1" applyAlignment="1">
      <alignment horizontal="right" wrapText="1"/>
    </xf>
    <xf numFmtId="43" fontId="3" fillId="0" borderId="0" xfId="1" applyFont="1" applyFill="1" applyAlignment="1" applyProtection="1">
      <alignment horizontal="right" wrapText="1"/>
    </xf>
    <xf numFmtId="43" fontId="3" fillId="0" borderId="1" xfId="1" applyFont="1" applyFill="1" applyBorder="1" applyAlignment="1" applyProtection="1">
      <alignment horizontal="right" wrapText="1"/>
    </xf>
    <xf numFmtId="43" fontId="3" fillId="0" borderId="3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 applyProtection="1">
      <alignment horizontal="right" wrapText="1"/>
    </xf>
    <xf numFmtId="0" fontId="3" fillId="0" borderId="3" xfId="2" applyNumberFormat="1" applyFont="1" applyFill="1" applyBorder="1" applyAlignment="1" applyProtection="1">
      <alignment horizontal="right" wrapText="1"/>
    </xf>
    <xf numFmtId="43" fontId="3" fillId="0" borderId="0" xfId="1" applyFont="1" applyFill="1" applyAlignment="1">
      <alignment horizontal="right" wrapText="1"/>
    </xf>
    <xf numFmtId="43" fontId="3" fillId="0" borderId="1" xfId="1" applyFont="1" applyFill="1" applyBorder="1" applyAlignment="1">
      <alignment horizontal="right" wrapText="1"/>
    </xf>
    <xf numFmtId="0" fontId="3" fillId="0" borderId="2" xfId="1" applyNumberFormat="1" applyFont="1" applyFill="1" applyBorder="1" applyAlignment="1" applyProtection="1">
      <alignment horizontal="right" wrapText="1"/>
    </xf>
    <xf numFmtId="43" fontId="3" fillId="0" borderId="2" xfId="1" applyFont="1" applyFill="1" applyBorder="1" applyAlignment="1" applyProtection="1">
      <alignment horizontal="right" wrapText="1"/>
    </xf>
    <xf numFmtId="0" fontId="3" fillId="0" borderId="3" xfId="1" applyNumberFormat="1" applyFont="1" applyFill="1" applyBorder="1" applyAlignment="1">
      <alignment horizontal="right" wrapText="1"/>
    </xf>
    <xf numFmtId="43" fontId="3" fillId="0" borderId="3" xfId="1" applyFont="1" applyFill="1" applyBorder="1" applyAlignment="1">
      <alignment horizontal="right" wrapText="1"/>
    </xf>
    <xf numFmtId="0" fontId="3" fillId="0" borderId="3" xfId="2" applyNumberFormat="1" applyFont="1" applyFill="1" applyBorder="1" applyAlignment="1" applyProtection="1">
      <alignment horizontal="right"/>
    </xf>
    <xf numFmtId="168" fontId="4" fillId="0" borderId="0" xfId="8" applyNumberFormat="1" applyFont="1" applyFill="1" applyAlignment="1">
      <alignment horizontal="right" vertical="top" wrapText="1"/>
    </xf>
    <xf numFmtId="0" fontId="3" fillId="0" borderId="1" xfId="8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left" vertical="top" wrapText="1"/>
    </xf>
    <xf numFmtId="0" fontId="3" fillId="0" borderId="0" xfId="8" applyFont="1" applyFill="1" applyBorder="1" applyAlignment="1">
      <alignment horizontal="right" vertical="top" wrapText="1"/>
    </xf>
    <xf numFmtId="0" fontId="4" fillId="0" borderId="1" xfId="8" applyFont="1" applyFill="1" applyBorder="1" applyAlignment="1" applyProtection="1">
      <alignment horizontal="left" vertical="top" wrapText="1"/>
    </xf>
    <xf numFmtId="0" fontId="3" fillId="0" borderId="0" xfId="7" applyFont="1" applyFill="1" applyBorder="1" applyAlignment="1" applyProtection="1">
      <alignment horizontal="left" vertical="top" wrapText="1"/>
    </xf>
    <xf numFmtId="0" fontId="4" fillId="0" borderId="0" xfId="2" applyFont="1" applyFill="1" applyBorder="1" applyAlignment="1" applyProtection="1">
      <alignment horizontal="left"/>
    </xf>
    <xf numFmtId="0" fontId="3" fillId="0" borderId="1" xfId="1" applyNumberFormat="1" applyFont="1" applyFill="1" applyBorder="1" applyAlignment="1">
      <alignment horizontal="right" wrapText="1"/>
    </xf>
    <xf numFmtId="0" fontId="3" fillId="0" borderId="1" xfId="8" applyFont="1" applyFill="1" applyBorder="1" applyAlignment="1" applyProtection="1">
      <alignment horizontal="left" vertical="top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1" xfId="2" applyNumberFormat="1" applyFont="1" applyFill="1" applyBorder="1" applyAlignment="1">
      <alignment horizontal="right" vertical="top" wrapText="1"/>
    </xf>
    <xf numFmtId="0" fontId="4" fillId="0" borderId="1" xfId="2" applyNumberFormat="1" applyFont="1" applyFill="1" applyBorder="1" applyAlignment="1" applyProtection="1">
      <alignment horizontal="left" vertical="top" wrapText="1"/>
    </xf>
    <xf numFmtId="171" fontId="4" fillId="0" borderId="0" xfId="2" applyNumberFormat="1" applyFont="1" applyFill="1" applyBorder="1" applyAlignment="1">
      <alignment horizontal="right" vertical="top" wrapText="1"/>
    </xf>
    <xf numFmtId="164" fontId="4" fillId="0" borderId="0" xfId="9" applyNumberFormat="1" applyFont="1" applyFill="1" applyBorder="1" applyAlignment="1" applyProtection="1">
      <alignment horizontal="left" vertical="top" wrapText="1"/>
    </xf>
    <xf numFmtId="0" fontId="3" fillId="0" borderId="0" xfId="9" applyNumberFormat="1" applyFont="1" applyFill="1" applyBorder="1" applyAlignment="1">
      <alignment horizontal="right"/>
    </xf>
    <xf numFmtId="0" fontId="3" fillId="0" borderId="0" xfId="8" applyNumberFormat="1" applyFont="1" applyFill="1" applyBorder="1"/>
    <xf numFmtId="0" fontId="3" fillId="0" borderId="0" xfId="8" applyNumberFormat="1" applyFont="1" applyFill="1" applyBorder="1" applyAlignment="1">
      <alignment horizontal="right"/>
    </xf>
    <xf numFmtId="168" fontId="4" fillId="0" borderId="0" xfId="8" applyNumberFormat="1" applyFont="1" applyFill="1" applyBorder="1" applyAlignment="1">
      <alignment horizontal="right" vertical="top" wrapText="1"/>
    </xf>
    <xf numFmtId="0" fontId="4" fillId="0" borderId="0" xfId="8" applyFont="1" applyFill="1" applyBorder="1" applyAlignment="1" applyProtection="1">
      <alignment horizontal="left" vertical="top" wrapText="1"/>
    </xf>
    <xf numFmtId="0" fontId="4" fillId="0" borderId="1" xfId="8" applyFont="1" applyFill="1" applyBorder="1" applyAlignment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1" xfId="5" applyFont="1" applyFill="1" applyBorder="1" applyAlignment="1" applyProtection="1">
      <alignment horizontal="left"/>
    </xf>
    <xf numFmtId="167" fontId="3" fillId="0" borderId="0" xfId="8" applyNumberFormat="1" applyFont="1" applyFill="1" applyBorder="1" applyAlignment="1">
      <alignment horizontal="right" vertical="top" wrapText="1"/>
    </xf>
    <xf numFmtId="0" fontId="3" fillId="0" borderId="0" xfId="4" applyFont="1" applyFill="1" applyBorder="1" applyAlignment="1">
      <alignment vertical="top"/>
    </xf>
    <xf numFmtId="0" fontId="3" fillId="0" borderId="0" xfId="2" applyFont="1" applyFill="1" applyBorder="1" applyAlignment="1">
      <alignment vertical="top" wrapText="1"/>
    </xf>
    <xf numFmtId="0" fontId="3" fillId="0" borderId="1" xfId="2" applyFont="1" applyFill="1" applyBorder="1" applyAlignment="1">
      <alignment horizontal="right" vertical="top" wrapText="1"/>
    </xf>
    <xf numFmtId="166" fontId="3" fillId="0" borderId="0" xfId="8" applyNumberFormat="1" applyFont="1" applyFill="1" applyBorder="1" applyAlignment="1">
      <alignment horizontal="right" vertical="top" wrapText="1"/>
    </xf>
    <xf numFmtId="169" fontId="4" fillId="0" borderId="0" xfId="8" applyNumberFormat="1" applyFont="1" applyFill="1" applyBorder="1" applyAlignment="1">
      <alignment horizontal="right" vertical="top" wrapText="1"/>
    </xf>
    <xf numFmtId="0" fontId="3" fillId="0" borderId="0" xfId="2" applyFont="1" applyFill="1" applyBorder="1" applyAlignment="1" applyProtection="1">
      <alignment horizontal="justify"/>
    </xf>
    <xf numFmtId="0" fontId="4" fillId="0" borderId="1" xfId="2" applyFont="1" applyFill="1" applyBorder="1" applyAlignment="1" applyProtection="1">
      <alignment horizontal="left" vertical="top" wrapText="1"/>
    </xf>
    <xf numFmtId="0" fontId="3" fillId="0" borderId="1" xfId="2" applyNumberFormat="1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center"/>
    </xf>
    <xf numFmtId="0" fontId="3" fillId="0" borderId="0" xfId="0" applyFont="1" applyFill="1" applyAlignment="1">
      <alignment wrapText="1"/>
    </xf>
    <xf numFmtId="0" fontId="3" fillId="0" borderId="0" xfId="0" applyFont="1" applyFill="1" applyBorder="1" applyAlignment="1">
      <alignment wrapText="1"/>
    </xf>
    <xf numFmtId="164" fontId="3" fillId="0" borderId="1" xfId="9" applyNumberFormat="1" applyFont="1" applyFill="1" applyBorder="1" applyAlignment="1" applyProtection="1">
      <alignment horizontal="left" vertical="top" wrapText="1"/>
    </xf>
    <xf numFmtId="0" fontId="3" fillId="0" borderId="0" xfId="2" applyNumberFormat="1" applyFont="1" applyFill="1" applyBorder="1" applyAlignment="1" applyProtection="1">
      <alignment horizontal="right" wrapText="1"/>
    </xf>
    <xf numFmtId="0" fontId="3" fillId="0" borderId="0" xfId="3" applyFont="1" applyFill="1" applyAlignment="1">
      <alignment horizontal="right" vertical="top" wrapText="1"/>
    </xf>
    <xf numFmtId="167" fontId="3" fillId="0" borderId="1" xfId="2" applyNumberFormat="1" applyFont="1" applyFill="1" applyBorder="1" applyAlignment="1">
      <alignment horizontal="right" vertical="top" wrapText="1"/>
    </xf>
    <xf numFmtId="167" fontId="3" fillId="0" borderId="0" xfId="2" applyNumberFormat="1" applyFont="1" applyFill="1" applyBorder="1" applyAlignment="1">
      <alignment horizontal="right" vertical="top" wrapText="1"/>
    </xf>
    <xf numFmtId="168" fontId="3" fillId="0" borderId="0" xfId="2" applyNumberFormat="1" applyFont="1" applyFill="1" applyAlignment="1">
      <alignment horizontal="right" vertical="top" wrapText="1"/>
    </xf>
    <xf numFmtId="0" fontId="3" fillId="0" borderId="0" xfId="2" applyNumberFormat="1" applyFont="1" applyFill="1" applyAlignment="1" applyProtection="1">
      <alignment horizontal="right" wrapText="1"/>
    </xf>
    <xf numFmtId="167" fontId="3" fillId="0" borderId="1" xfId="9" applyNumberFormat="1" applyFont="1" applyFill="1" applyBorder="1" applyAlignment="1">
      <alignment horizontal="right" vertical="top" wrapText="1"/>
    </xf>
    <xf numFmtId="167" fontId="3" fillId="0" borderId="0" xfId="9" applyNumberFormat="1" applyFont="1" applyFill="1" applyBorder="1" applyAlignment="1">
      <alignment horizontal="right" vertical="top" wrapText="1"/>
    </xf>
    <xf numFmtId="167" fontId="3" fillId="0" borderId="0" xfId="9" applyNumberFormat="1" applyFont="1" applyFill="1" applyAlignment="1">
      <alignment horizontal="right" vertical="top" wrapText="1"/>
    </xf>
    <xf numFmtId="0" fontId="3" fillId="0" borderId="1" xfId="8" applyFont="1" applyFill="1" applyBorder="1" applyAlignment="1">
      <alignment horizontal="right" vertical="top" wrapText="1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Font="1" applyFill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2" xfId="5" applyNumberFormat="1" applyFont="1" applyFill="1" applyBorder="1" applyAlignment="1" applyProtection="1">
      <alignment horizontal="center"/>
    </xf>
  </cellXfs>
  <cellStyles count="10">
    <cellStyle name="Comma" xfId="1" builtinId="3"/>
    <cellStyle name="Normal" xfId="0" builtinId="0"/>
    <cellStyle name="Normal_budget 2004-05_2.6.04" xfId="2"/>
    <cellStyle name="Normal_budget 2004-05_2.6.04_Dem11" xfId="3"/>
    <cellStyle name="Normal_budget for 03-04" xfId="4"/>
    <cellStyle name="Normal_BUDGET-2000" xfId="5"/>
    <cellStyle name="Normal_budgetDocNIC02-03" xfId="6"/>
    <cellStyle name="Normal_budgetDocNIC02-03_Dem11" xfId="7"/>
    <cellStyle name="Normal_DEMAND17" xfId="8"/>
    <cellStyle name="Normal_DEMAND51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\Budget%20Documents\$Budget%20documents$\$Budgets%202002%20onward$\$Bud2014$\Budget%20for%20website\Demand%20for%20Grants\Dem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m2"/>
      <sheetName val="Sheet1"/>
      <sheetName val="Sheet2"/>
      <sheetName val="Sheet3"/>
      <sheetName val="DEMAND2"/>
      <sheetName val="#REF"/>
      <sheetName val="dem1"/>
      <sheetName val="dem21"/>
      <sheetName val="dem15"/>
      <sheetName val="dem10"/>
      <sheetName val="dem4"/>
    </sheetNames>
    <sheetDataSet>
      <sheetData sheetId="0">
        <row r="12">
          <cell r="E12">
            <v>273697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81" transitionEvaluation="1" codeName="Sheet1"/>
  <dimension ref="A1:L229"/>
  <sheetViews>
    <sheetView tabSelected="1" view="pageBreakPreview" topLeftCell="A181" zoomScaleSheetLayoutView="100" workbookViewId="0">
      <selection activeCell="A230" sqref="A230:L254"/>
    </sheetView>
  </sheetViews>
  <sheetFormatPr defaultColWidth="12.42578125" defaultRowHeight="12.75"/>
  <cols>
    <col min="1" max="1" width="6.42578125" style="61" customWidth="1"/>
    <col min="2" max="2" width="8.140625" style="3" customWidth="1"/>
    <col min="3" max="3" width="34.5703125" style="2" customWidth="1"/>
    <col min="4" max="4" width="8.5703125" style="77" customWidth="1"/>
    <col min="5" max="5" width="9.42578125" style="77" customWidth="1"/>
    <col min="6" max="6" width="8.42578125" style="2" customWidth="1"/>
    <col min="7" max="7" width="8.5703125" style="2" customWidth="1"/>
    <col min="8" max="8" width="8.5703125" style="77" customWidth="1"/>
    <col min="9" max="9" width="8.42578125" style="77" customWidth="1"/>
    <col min="10" max="10" width="8.5703125" style="77" customWidth="1"/>
    <col min="11" max="11" width="9.140625" style="77" customWidth="1"/>
    <col min="12" max="12" width="8.42578125" style="77" customWidth="1"/>
    <col min="13" max="16384" width="12.42578125" style="2"/>
  </cols>
  <sheetData>
    <row r="1" spans="1:12">
      <c r="A1" s="169" t="s">
        <v>61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>
      <c r="A3" s="70"/>
      <c r="B3" s="73"/>
      <c r="C3" s="155"/>
      <c r="D3" s="106"/>
      <c r="E3" s="106"/>
      <c r="F3" s="155"/>
      <c r="G3" s="155"/>
      <c r="H3" s="106"/>
      <c r="I3" s="106"/>
      <c r="J3" s="106"/>
      <c r="K3" s="106"/>
      <c r="L3" s="106"/>
    </row>
    <row r="4" spans="1:12">
      <c r="C4" s="155"/>
      <c r="D4" s="107" t="s">
        <v>101</v>
      </c>
      <c r="E4" s="109"/>
      <c r="F4" s="4"/>
      <c r="G4" s="155"/>
      <c r="H4" s="106"/>
      <c r="I4" s="106"/>
      <c r="J4" s="106"/>
      <c r="K4" s="106"/>
      <c r="L4" s="106"/>
    </row>
    <row r="5" spans="1:12">
      <c r="C5" s="155"/>
      <c r="D5" s="107" t="s">
        <v>117</v>
      </c>
      <c r="E5" s="52">
        <v>2225</v>
      </c>
      <c r="F5" s="4" t="s">
        <v>118</v>
      </c>
      <c r="G5" s="155"/>
      <c r="H5" s="106"/>
      <c r="I5" s="106"/>
      <c r="J5" s="106"/>
      <c r="K5" s="106"/>
      <c r="L5" s="106"/>
    </row>
    <row r="6" spans="1:12">
      <c r="C6" s="155"/>
      <c r="D6" s="107"/>
      <c r="E6" s="53"/>
      <c r="F6" s="4" t="s">
        <v>105</v>
      </c>
      <c r="G6" s="155"/>
      <c r="H6" s="106"/>
      <c r="I6" s="106"/>
      <c r="J6" s="106"/>
      <c r="K6" s="106"/>
      <c r="L6" s="106"/>
    </row>
    <row r="7" spans="1:12">
      <c r="D7" s="79" t="s">
        <v>102</v>
      </c>
      <c r="E7" s="54">
        <v>2408</v>
      </c>
      <c r="F7" s="5" t="s">
        <v>104</v>
      </c>
      <c r="G7" s="6"/>
      <c r="H7" s="86"/>
      <c r="I7" s="86"/>
      <c r="J7" s="86"/>
      <c r="K7" s="86"/>
      <c r="L7" s="86"/>
    </row>
    <row r="8" spans="1:12">
      <c r="D8" s="79" t="s">
        <v>119</v>
      </c>
      <c r="E8" s="54">
        <v>3456</v>
      </c>
      <c r="F8" s="85" t="s">
        <v>1</v>
      </c>
      <c r="G8" s="86"/>
      <c r="H8" s="86"/>
      <c r="I8" s="87"/>
      <c r="J8" s="87"/>
      <c r="K8" s="87"/>
      <c r="L8" s="87"/>
    </row>
    <row r="9" spans="1:12">
      <c r="D9" s="82" t="s">
        <v>102</v>
      </c>
      <c r="E9" s="54"/>
      <c r="F9" s="85"/>
      <c r="G9" s="86"/>
      <c r="H9" s="86"/>
      <c r="I9" s="86"/>
      <c r="J9" s="86"/>
      <c r="K9" s="86"/>
      <c r="L9" s="86"/>
    </row>
    <row r="10" spans="1:12">
      <c r="D10" s="82" t="s">
        <v>120</v>
      </c>
      <c r="E10" s="55">
        <v>3475</v>
      </c>
      <c r="F10" s="88" t="s">
        <v>2</v>
      </c>
      <c r="G10" s="86"/>
      <c r="H10" s="86"/>
      <c r="I10" s="86"/>
      <c r="J10" s="86"/>
      <c r="K10" s="86"/>
      <c r="L10" s="86"/>
    </row>
    <row r="11" spans="1:12">
      <c r="D11" s="79" t="s">
        <v>103</v>
      </c>
      <c r="E11" s="56">
        <v>4408</v>
      </c>
      <c r="F11" s="89" t="s">
        <v>125</v>
      </c>
      <c r="G11" s="86"/>
      <c r="H11" s="86"/>
      <c r="I11" s="86"/>
      <c r="J11" s="86"/>
      <c r="K11" s="86"/>
      <c r="L11" s="86"/>
    </row>
    <row r="12" spans="1:12">
      <c r="D12" s="79" t="s">
        <v>3</v>
      </c>
      <c r="E12" s="90"/>
      <c r="F12" s="89"/>
      <c r="G12" s="86"/>
      <c r="H12" s="86"/>
      <c r="I12" s="86"/>
      <c r="J12" s="86"/>
      <c r="K12" s="86"/>
      <c r="L12" s="86"/>
    </row>
    <row r="13" spans="1:12">
      <c r="D13" s="79" t="s">
        <v>136</v>
      </c>
      <c r="E13" s="56">
        <v>5475</v>
      </c>
      <c r="F13" s="89" t="s">
        <v>137</v>
      </c>
      <c r="G13" s="86"/>
      <c r="H13" s="86"/>
      <c r="I13" s="86"/>
      <c r="J13" s="86"/>
      <c r="K13" s="86"/>
      <c r="L13" s="86"/>
    </row>
    <row r="14" spans="1:12">
      <c r="A14" s="71" t="s">
        <v>150</v>
      </c>
      <c r="D14" s="79"/>
      <c r="F14" s="89"/>
      <c r="G14" s="86"/>
      <c r="H14" s="86"/>
      <c r="I14" s="86"/>
      <c r="J14" s="86"/>
      <c r="K14" s="86"/>
      <c r="L14" s="86"/>
    </row>
    <row r="15" spans="1:12">
      <c r="D15" s="91"/>
      <c r="E15" s="92" t="s">
        <v>98</v>
      </c>
      <c r="F15" s="92" t="s">
        <v>97</v>
      </c>
      <c r="G15" s="92" t="s">
        <v>11</v>
      </c>
    </row>
    <row r="16" spans="1:12">
      <c r="D16" s="93" t="s">
        <v>4</v>
      </c>
      <c r="E16" s="92">
        <f>L177</f>
        <v>307459</v>
      </c>
      <c r="F16" s="92">
        <f>L223</f>
        <v>36233</v>
      </c>
      <c r="G16" s="92">
        <f>F16+E16</f>
        <v>343692</v>
      </c>
    </row>
    <row r="17" spans="1:12">
      <c r="A17" s="72" t="s">
        <v>96</v>
      </c>
      <c r="F17" s="77"/>
      <c r="G17" s="77"/>
    </row>
    <row r="18" spans="1:12" ht="13.5">
      <c r="A18" s="62"/>
      <c r="B18" s="8"/>
      <c r="C18" s="9"/>
      <c r="D18" s="94"/>
      <c r="E18" s="94"/>
      <c r="F18" s="94"/>
      <c r="G18" s="94"/>
      <c r="H18" s="94"/>
      <c r="I18" s="95"/>
      <c r="J18" s="96"/>
      <c r="K18" s="97"/>
      <c r="L18" s="98" t="s">
        <v>138</v>
      </c>
    </row>
    <row r="19" spans="1:12" s="13" customFormat="1">
      <c r="A19" s="63"/>
      <c r="B19" s="11"/>
      <c r="C19" s="144"/>
      <c r="D19" s="172" t="s">
        <v>5</v>
      </c>
      <c r="E19" s="172"/>
      <c r="F19" s="171" t="s">
        <v>6</v>
      </c>
      <c r="G19" s="171"/>
      <c r="H19" s="171" t="s">
        <v>7</v>
      </c>
      <c r="I19" s="171"/>
      <c r="J19" s="171" t="s">
        <v>6</v>
      </c>
      <c r="K19" s="171"/>
      <c r="L19" s="171"/>
    </row>
    <row r="20" spans="1:12" s="13" customFormat="1">
      <c r="A20" s="64"/>
      <c r="B20" s="14"/>
      <c r="C20" s="144" t="s">
        <v>8</v>
      </c>
      <c r="D20" s="171" t="s">
        <v>140</v>
      </c>
      <c r="E20" s="171"/>
      <c r="F20" s="171" t="s">
        <v>145</v>
      </c>
      <c r="G20" s="171"/>
      <c r="H20" s="171" t="s">
        <v>145</v>
      </c>
      <c r="I20" s="171"/>
      <c r="J20" s="171" t="s">
        <v>149</v>
      </c>
      <c r="K20" s="171"/>
      <c r="L20" s="171"/>
    </row>
    <row r="21" spans="1:12" s="13" customFormat="1">
      <c r="A21" s="65"/>
      <c r="B21" s="15"/>
      <c r="C21" s="145"/>
      <c r="D21" s="99" t="s">
        <v>9</v>
      </c>
      <c r="E21" s="99" t="s">
        <v>10</v>
      </c>
      <c r="F21" s="99" t="s">
        <v>9</v>
      </c>
      <c r="G21" s="99" t="s">
        <v>10</v>
      </c>
      <c r="H21" s="99" t="s">
        <v>9</v>
      </c>
      <c r="I21" s="99" t="s">
        <v>10</v>
      </c>
      <c r="J21" s="99" t="s">
        <v>9</v>
      </c>
      <c r="K21" s="99" t="s">
        <v>10</v>
      </c>
      <c r="L21" s="99" t="s">
        <v>11</v>
      </c>
    </row>
    <row r="22" spans="1:12" s="13" customFormat="1">
      <c r="A22" s="64"/>
      <c r="B22" s="14"/>
      <c r="C22" s="12"/>
      <c r="D22" s="100"/>
      <c r="E22" s="100"/>
      <c r="F22" s="100"/>
      <c r="G22" s="100"/>
      <c r="H22" s="100"/>
      <c r="I22" s="100"/>
      <c r="J22" s="100"/>
      <c r="K22" s="100"/>
      <c r="L22" s="100"/>
    </row>
    <row r="23" spans="1:12">
      <c r="C23" s="16" t="s">
        <v>12</v>
      </c>
      <c r="D23" s="76"/>
      <c r="E23" s="76"/>
      <c r="F23" s="76"/>
      <c r="G23" s="76"/>
      <c r="H23" s="76"/>
      <c r="I23" s="76"/>
      <c r="J23" s="76"/>
      <c r="K23" s="76"/>
      <c r="L23" s="76"/>
    </row>
    <row r="24" spans="1:12" ht="38.25">
      <c r="A24" s="66" t="s">
        <v>13</v>
      </c>
      <c r="B24" s="17">
        <v>2225</v>
      </c>
      <c r="C24" s="18" t="s">
        <v>123</v>
      </c>
      <c r="D24" s="76"/>
      <c r="E24" s="76"/>
      <c r="F24" s="76"/>
      <c r="G24" s="76"/>
      <c r="H24" s="76"/>
      <c r="I24" s="76"/>
      <c r="J24" s="76"/>
      <c r="K24" s="76"/>
      <c r="L24" s="76"/>
    </row>
    <row r="25" spans="1:12">
      <c r="B25" s="19" t="s">
        <v>91</v>
      </c>
      <c r="C25" s="5" t="s">
        <v>89</v>
      </c>
      <c r="D25" s="76"/>
      <c r="E25" s="76"/>
      <c r="F25" s="76"/>
      <c r="G25" s="76"/>
      <c r="H25" s="76"/>
      <c r="I25" s="76"/>
      <c r="J25" s="76"/>
      <c r="K25" s="76"/>
      <c r="L25" s="76"/>
    </row>
    <row r="26" spans="1:12">
      <c r="B26" s="20" t="s">
        <v>92</v>
      </c>
      <c r="C26" s="16" t="s">
        <v>121</v>
      </c>
      <c r="D26" s="76"/>
      <c r="E26" s="76"/>
      <c r="F26" s="76"/>
      <c r="G26" s="76"/>
      <c r="H26" s="76"/>
      <c r="I26" s="76"/>
      <c r="J26" s="76"/>
      <c r="K26" s="76"/>
      <c r="L26" s="76"/>
    </row>
    <row r="27" spans="1:12">
      <c r="B27" s="19" t="s">
        <v>39</v>
      </c>
      <c r="C27" s="5" t="s">
        <v>50</v>
      </c>
      <c r="D27" s="110">
        <v>0</v>
      </c>
      <c r="E27" s="102">
        <v>4000</v>
      </c>
      <c r="F27" s="110">
        <v>0</v>
      </c>
      <c r="G27" s="159">
        <v>4000</v>
      </c>
      <c r="H27" s="110">
        <v>0</v>
      </c>
      <c r="I27" s="102">
        <v>4000</v>
      </c>
      <c r="J27" s="110">
        <v>0</v>
      </c>
      <c r="K27" s="159">
        <v>4000</v>
      </c>
      <c r="L27" s="102">
        <f>SUM(J27:K27)</f>
        <v>4000</v>
      </c>
    </row>
    <row r="28" spans="1:12">
      <c r="A28" s="67" t="s">
        <v>11</v>
      </c>
      <c r="B28" s="20" t="s">
        <v>92</v>
      </c>
      <c r="C28" s="16" t="s">
        <v>121</v>
      </c>
      <c r="D28" s="114">
        <f t="shared" ref="D28:L28" si="0">D27</f>
        <v>0</v>
      </c>
      <c r="E28" s="115">
        <f t="shared" si="0"/>
        <v>4000</v>
      </c>
      <c r="F28" s="114">
        <f t="shared" si="0"/>
        <v>0</v>
      </c>
      <c r="G28" s="116">
        <f t="shared" si="0"/>
        <v>4000</v>
      </c>
      <c r="H28" s="114">
        <f t="shared" si="0"/>
        <v>0</v>
      </c>
      <c r="I28" s="115">
        <f t="shared" si="0"/>
        <v>4000</v>
      </c>
      <c r="J28" s="114">
        <f t="shared" si="0"/>
        <v>0</v>
      </c>
      <c r="K28" s="116">
        <f t="shared" si="0"/>
        <v>4000</v>
      </c>
      <c r="L28" s="115">
        <f t="shared" si="0"/>
        <v>4000</v>
      </c>
    </row>
    <row r="29" spans="1:12" ht="14.1" customHeight="1">
      <c r="B29" s="19"/>
      <c r="C29" s="5"/>
      <c r="F29" s="76"/>
      <c r="G29" s="76"/>
      <c r="H29" s="76"/>
      <c r="I29" s="76"/>
      <c r="J29" s="76"/>
      <c r="K29" s="76"/>
      <c r="L29" s="76"/>
    </row>
    <row r="30" spans="1:12">
      <c r="B30" s="19" t="s">
        <v>93</v>
      </c>
      <c r="C30" s="5" t="s">
        <v>90</v>
      </c>
      <c r="D30" s="76"/>
      <c r="E30" s="76"/>
      <c r="F30" s="76"/>
      <c r="G30" s="76"/>
      <c r="H30" s="76"/>
      <c r="I30" s="76"/>
      <c r="J30" s="76"/>
      <c r="K30" s="76"/>
      <c r="L30" s="76"/>
    </row>
    <row r="31" spans="1:12">
      <c r="B31" s="20" t="s">
        <v>94</v>
      </c>
      <c r="C31" s="16" t="s">
        <v>121</v>
      </c>
      <c r="D31" s="76"/>
      <c r="E31" s="76"/>
      <c r="F31" s="76"/>
      <c r="G31" s="76"/>
      <c r="H31" s="76"/>
      <c r="I31" s="76"/>
      <c r="J31" s="76"/>
      <c r="K31" s="76"/>
      <c r="L31" s="76"/>
    </row>
    <row r="32" spans="1:12">
      <c r="B32" s="19" t="s">
        <v>39</v>
      </c>
      <c r="C32" s="5" t="s">
        <v>50</v>
      </c>
      <c r="D32" s="110">
        <v>0</v>
      </c>
      <c r="E32" s="102">
        <v>16480</v>
      </c>
      <c r="F32" s="110">
        <v>0</v>
      </c>
      <c r="G32" s="159">
        <v>16480</v>
      </c>
      <c r="H32" s="110">
        <v>0</v>
      </c>
      <c r="I32" s="102">
        <v>16480</v>
      </c>
      <c r="J32" s="110">
        <v>0</v>
      </c>
      <c r="K32" s="159">
        <v>16480</v>
      </c>
      <c r="L32" s="102">
        <f>SUM(J32:K32)</f>
        <v>16480</v>
      </c>
    </row>
    <row r="33" spans="1:12">
      <c r="A33" s="67" t="s">
        <v>11</v>
      </c>
      <c r="B33" s="20" t="s">
        <v>94</v>
      </c>
      <c r="C33" s="16" t="s">
        <v>121</v>
      </c>
      <c r="D33" s="114">
        <f t="shared" ref="D33:I33" si="1">D32</f>
        <v>0</v>
      </c>
      <c r="E33" s="115">
        <f t="shared" si="1"/>
        <v>16480</v>
      </c>
      <c r="F33" s="114">
        <f t="shared" si="1"/>
        <v>0</v>
      </c>
      <c r="G33" s="116">
        <f t="shared" si="1"/>
        <v>16480</v>
      </c>
      <c r="H33" s="114">
        <f t="shared" si="1"/>
        <v>0</v>
      </c>
      <c r="I33" s="116">
        <f t="shared" si="1"/>
        <v>16480</v>
      </c>
      <c r="J33" s="114">
        <f>J32</f>
        <v>0</v>
      </c>
      <c r="K33" s="116">
        <f>K32</f>
        <v>16480</v>
      </c>
      <c r="L33" s="116">
        <f>L32</f>
        <v>16480</v>
      </c>
    </row>
    <row r="34" spans="1:12" ht="38.25">
      <c r="A34" s="133" t="s">
        <v>11</v>
      </c>
      <c r="B34" s="134">
        <v>2225</v>
      </c>
      <c r="C34" s="135" t="s">
        <v>123</v>
      </c>
      <c r="D34" s="114">
        <f t="shared" ref="D34:L34" si="2">D33+D28</f>
        <v>0</v>
      </c>
      <c r="E34" s="115">
        <f t="shared" si="2"/>
        <v>20480</v>
      </c>
      <c r="F34" s="114">
        <f t="shared" si="2"/>
        <v>0</v>
      </c>
      <c r="G34" s="116">
        <f t="shared" si="2"/>
        <v>20480</v>
      </c>
      <c r="H34" s="114">
        <f t="shared" si="2"/>
        <v>0</v>
      </c>
      <c r="I34" s="115">
        <f t="shared" si="2"/>
        <v>20480</v>
      </c>
      <c r="J34" s="114">
        <f t="shared" si="2"/>
        <v>0</v>
      </c>
      <c r="K34" s="116">
        <f t="shared" si="2"/>
        <v>20480</v>
      </c>
      <c r="L34" s="115">
        <f t="shared" si="2"/>
        <v>20480</v>
      </c>
    </row>
    <row r="35" spans="1:12" ht="0.95" customHeight="1">
      <c r="A35" s="60"/>
      <c r="B35" s="1"/>
      <c r="C35" s="130"/>
      <c r="D35" s="76"/>
      <c r="E35" s="76"/>
      <c r="F35" s="76"/>
      <c r="G35" s="76"/>
      <c r="H35" s="76"/>
      <c r="I35" s="76"/>
      <c r="J35" s="76"/>
      <c r="K35" s="76"/>
      <c r="L35" s="76"/>
    </row>
    <row r="36" spans="1:12">
      <c r="A36" s="60" t="s">
        <v>13</v>
      </c>
      <c r="B36" s="38">
        <v>2408</v>
      </c>
      <c r="C36" s="26" t="s">
        <v>100</v>
      </c>
      <c r="D36" s="84"/>
      <c r="E36" s="84"/>
      <c r="F36" s="84"/>
      <c r="G36" s="84"/>
      <c r="H36" s="84"/>
      <c r="I36" s="84"/>
      <c r="J36" s="84"/>
      <c r="K36" s="84"/>
      <c r="L36" s="84"/>
    </row>
    <row r="37" spans="1:12">
      <c r="B37" s="10">
        <v>1</v>
      </c>
      <c r="C37" s="23" t="s">
        <v>57</v>
      </c>
      <c r="F37" s="77"/>
      <c r="G37" s="77"/>
    </row>
    <row r="38" spans="1:12">
      <c r="B38" s="39">
        <v>1.0009999999999999</v>
      </c>
      <c r="C38" s="24" t="s">
        <v>14</v>
      </c>
      <c r="F38" s="77"/>
      <c r="G38" s="77"/>
    </row>
    <row r="39" spans="1:12">
      <c r="B39" s="40">
        <v>0.44</v>
      </c>
      <c r="C39" s="23" t="s">
        <v>15</v>
      </c>
      <c r="D39" s="78"/>
      <c r="E39" s="78"/>
      <c r="F39" s="78"/>
      <c r="G39" s="78"/>
      <c r="H39" s="78"/>
      <c r="I39" s="78"/>
      <c r="J39" s="78"/>
      <c r="K39" s="78"/>
      <c r="L39" s="78"/>
    </row>
    <row r="40" spans="1:12">
      <c r="B40" s="25" t="s">
        <v>16</v>
      </c>
      <c r="C40" s="23" t="s">
        <v>17</v>
      </c>
      <c r="D40" s="101">
        <v>1425</v>
      </c>
      <c r="E40" s="104">
        <v>22159</v>
      </c>
      <c r="F40" s="101">
        <v>1330</v>
      </c>
      <c r="G40" s="104">
        <v>23775</v>
      </c>
      <c r="H40" s="101">
        <v>1330</v>
      </c>
      <c r="I40" s="104">
        <v>23775</v>
      </c>
      <c r="J40" s="101">
        <v>1877</v>
      </c>
      <c r="K40" s="104">
        <v>25862</v>
      </c>
      <c r="L40" s="104">
        <f>SUM(J40:K40)</f>
        <v>27739</v>
      </c>
    </row>
    <row r="41" spans="1:12">
      <c r="B41" s="25" t="s">
        <v>18</v>
      </c>
      <c r="C41" s="23" t="s">
        <v>19</v>
      </c>
      <c r="D41" s="103">
        <v>47</v>
      </c>
      <c r="E41" s="102">
        <v>388</v>
      </c>
      <c r="F41" s="101">
        <v>100</v>
      </c>
      <c r="G41" s="104">
        <v>80</v>
      </c>
      <c r="H41" s="101">
        <v>100</v>
      </c>
      <c r="I41" s="104">
        <v>80</v>
      </c>
      <c r="J41" s="101">
        <v>200</v>
      </c>
      <c r="K41" s="104">
        <v>80</v>
      </c>
      <c r="L41" s="104">
        <f>SUM(J41:K41)</f>
        <v>280</v>
      </c>
    </row>
    <row r="42" spans="1:12">
      <c r="B42" s="25" t="s">
        <v>20</v>
      </c>
      <c r="C42" s="22" t="s">
        <v>21</v>
      </c>
      <c r="D42" s="101">
        <v>559</v>
      </c>
      <c r="E42" s="104">
        <v>5115</v>
      </c>
      <c r="F42" s="101">
        <v>1239</v>
      </c>
      <c r="G42" s="104">
        <v>1489</v>
      </c>
      <c r="H42" s="101">
        <v>1239</v>
      </c>
      <c r="I42" s="104">
        <v>1489</v>
      </c>
      <c r="J42" s="101">
        <v>1570</v>
      </c>
      <c r="K42" s="104">
        <v>1489</v>
      </c>
      <c r="L42" s="104">
        <f>SUM(J42:K42)</f>
        <v>3059</v>
      </c>
    </row>
    <row r="43" spans="1:12">
      <c r="B43" s="3" t="s">
        <v>22</v>
      </c>
      <c r="C43" s="23" t="s">
        <v>23</v>
      </c>
      <c r="D43" s="117">
        <v>0</v>
      </c>
      <c r="E43" s="101">
        <v>98</v>
      </c>
      <c r="F43" s="117">
        <v>0</v>
      </c>
      <c r="G43" s="104">
        <v>100</v>
      </c>
      <c r="H43" s="117">
        <v>0</v>
      </c>
      <c r="I43" s="104">
        <v>100</v>
      </c>
      <c r="J43" s="117">
        <v>0</v>
      </c>
      <c r="K43" s="104">
        <v>100</v>
      </c>
      <c r="L43" s="104">
        <f>SUM(J43:K43)</f>
        <v>100</v>
      </c>
    </row>
    <row r="44" spans="1:12" ht="26.1" customHeight="1">
      <c r="A44" s="3" t="s">
        <v>157</v>
      </c>
      <c r="B44" s="160" t="s">
        <v>143</v>
      </c>
      <c r="C44" s="129" t="s">
        <v>141</v>
      </c>
      <c r="D44" s="101">
        <v>7579</v>
      </c>
      <c r="E44" s="117">
        <v>0</v>
      </c>
      <c r="F44" s="101">
        <v>17436</v>
      </c>
      <c r="G44" s="112">
        <v>0</v>
      </c>
      <c r="H44" s="101">
        <v>17436</v>
      </c>
      <c r="I44" s="112">
        <v>0</v>
      </c>
      <c r="J44" s="101">
        <v>10000</v>
      </c>
      <c r="K44" s="112">
        <v>0</v>
      </c>
      <c r="L44" s="104">
        <f>SUM(J44:K44)</f>
        <v>10000</v>
      </c>
    </row>
    <row r="45" spans="1:12">
      <c r="A45" s="61" t="s">
        <v>11</v>
      </c>
      <c r="B45" s="40">
        <v>0.44</v>
      </c>
      <c r="C45" s="23" t="s">
        <v>15</v>
      </c>
      <c r="D45" s="115">
        <f t="shared" ref="D45:L45" si="3">SUM(D40:D44)</f>
        <v>9610</v>
      </c>
      <c r="E45" s="115">
        <f t="shared" si="3"/>
        <v>27760</v>
      </c>
      <c r="F45" s="115">
        <f t="shared" si="3"/>
        <v>20105</v>
      </c>
      <c r="G45" s="115">
        <f t="shared" si="3"/>
        <v>25444</v>
      </c>
      <c r="H45" s="115">
        <f t="shared" si="3"/>
        <v>20105</v>
      </c>
      <c r="I45" s="115">
        <f t="shared" si="3"/>
        <v>25444</v>
      </c>
      <c r="J45" s="115">
        <f t="shared" si="3"/>
        <v>13647</v>
      </c>
      <c r="K45" s="115">
        <f t="shared" si="3"/>
        <v>27531</v>
      </c>
      <c r="L45" s="115">
        <f t="shared" si="3"/>
        <v>41178</v>
      </c>
    </row>
    <row r="46" spans="1:12" ht="9.9499999999999993" customHeight="1">
      <c r="B46" s="40"/>
      <c r="C46" s="23"/>
      <c r="D46" s="76"/>
      <c r="E46" s="76"/>
      <c r="F46" s="76"/>
      <c r="G46" s="76"/>
      <c r="H46" s="76"/>
      <c r="I46" s="76"/>
      <c r="J46" s="76"/>
      <c r="K46" s="76"/>
      <c r="L46" s="76"/>
    </row>
    <row r="47" spans="1:12">
      <c r="B47" s="40">
        <v>0.45</v>
      </c>
      <c r="C47" s="23" t="s">
        <v>64</v>
      </c>
      <c r="D47" s="76"/>
      <c r="E47" s="76"/>
      <c r="F47" s="76"/>
      <c r="G47" s="76"/>
      <c r="H47" s="76"/>
      <c r="I47" s="76"/>
      <c r="J47" s="76"/>
      <c r="K47" s="76"/>
      <c r="L47" s="76"/>
    </row>
    <row r="48" spans="1:12">
      <c r="B48" s="25" t="s">
        <v>65</v>
      </c>
      <c r="C48" s="22" t="s">
        <v>17</v>
      </c>
      <c r="D48" s="102">
        <v>393</v>
      </c>
      <c r="E48" s="102">
        <v>11235</v>
      </c>
      <c r="F48" s="102">
        <v>530</v>
      </c>
      <c r="G48" s="102">
        <v>11854</v>
      </c>
      <c r="H48" s="102">
        <v>530</v>
      </c>
      <c r="I48" s="102">
        <v>11854</v>
      </c>
      <c r="J48" s="102">
        <v>600</v>
      </c>
      <c r="K48" s="102">
        <v>12270</v>
      </c>
      <c r="L48" s="102">
        <f>SUM(J48:K48)</f>
        <v>12870</v>
      </c>
    </row>
    <row r="49" spans="1:12">
      <c r="B49" s="25" t="s">
        <v>66</v>
      </c>
      <c r="C49" s="23" t="s">
        <v>19</v>
      </c>
      <c r="D49" s="110">
        <v>0</v>
      </c>
      <c r="E49" s="102">
        <v>133</v>
      </c>
      <c r="F49" s="102">
        <v>50</v>
      </c>
      <c r="G49" s="102">
        <v>35</v>
      </c>
      <c r="H49" s="102">
        <v>50</v>
      </c>
      <c r="I49" s="102">
        <v>35</v>
      </c>
      <c r="J49" s="102">
        <v>50</v>
      </c>
      <c r="K49" s="102">
        <v>35</v>
      </c>
      <c r="L49" s="102">
        <f>SUM(J49:K49)</f>
        <v>85</v>
      </c>
    </row>
    <row r="50" spans="1:12">
      <c r="B50" s="25" t="s">
        <v>67</v>
      </c>
      <c r="C50" s="23" t="s">
        <v>21</v>
      </c>
      <c r="D50" s="102">
        <v>138</v>
      </c>
      <c r="E50" s="102">
        <v>530</v>
      </c>
      <c r="F50" s="102">
        <v>390</v>
      </c>
      <c r="G50" s="102">
        <v>371</v>
      </c>
      <c r="H50" s="102">
        <v>390</v>
      </c>
      <c r="I50" s="102">
        <v>371</v>
      </c>
      <c r="J50" s="102">
        <v>400</v>
      </c>
      <c r="K50" s="102">
        <v>371</v>
      </c>
      <c r="L50" s="102">
        <f>SUM(J50:K50)</f>
        <v>771</v>
      </c>
    </row>
    <row r="51" spans="1:12">
      <c r="B51" s="25" t="s">
        <v>68</v>
      </c>
      <c r="C51" s="23" t="s">
        <v>23</v>
      </c>
      <c r="D51" s="110">
        <v>0</v>
      </c>
      <c r="E51" s="102">
        <v>126</v>
      </c>
      <c r="F51" s="110">
        <v>0</v>
      </c>
      <c r="G51" s="102">
        <v>110</v>
      </c>
      <c r="H51" s="110">
        <v>0</v>
      </c>
      <c r="I51" s="102">
        <v>110</v>
      </c>
      <c r="J51" s="110">
        <v>0</v>
      </c>
      <c r="K51" s="102">
        <v>110</v>
      </c>
      <c r="L51" s="102">
        <f>SUM(J51:K51)</f>
        <v>110</v>
      </c>
    </row>
    <row r="52" spans="1:12">
      <c r="A52" s="60" t="s">
        <v>11</v>
      </c>
      <c r="B52" s="41">
        <v>0.45</v>
      </c>
      <c r="C52" s="23" t="s">
        <v>64</v>
      </c>
      <c r="D52" s="115">
        <f t="shared" ref="D52:L52" si="4">SUM(D48:D51)</f>
        <v>531</v>
      </c>
      <c r="E52" s="115">
        <f t="shared" si="4"/>
        <v>12024</v>
      </c>
      <c r="F52" s="115">
        <f t="shared" si="4"/>
        <v>970</v>
      </c>
      <c r="G52" s="115">
        <f t="shared" si="4"/>
        <v>12370</v>
      </c>
      <c r="H52" s="115">
        <f t="shared" si="4"/>
        <v>970</v>
      </c>
      <c r="I52" s="115">
        <f t="shared" si="4"/>
        <v>12370</v>
      </c>
      <c r="J52" s="115">
        <f t="shared" si="4"/>
        <v>1050</v>
      </c>
      <c r="K52" s="115">
        <f t="shared" si="4"/>
        <v>12786</v>
      </c>
      <c r="L52" s="115">
        <f t="shared" si="4"/>
        <v>13836</v>
      </c>
    </row>
    <row r="53" spans="1:12" ht="9.9499999999999993" customHeight="1">
      <c r="A53" s="60"/>
      <c r="B53" s="41"/>
      <c r="C53" s="22"/>
      <c r="D53" s="76"/>
      <c r="E53" s="76"/>
      <c r="F53" s="76"/>
      <c r="G53" s="76"/>
      <c r="H53" s="76"/>
      <c r="I53" s="76"/>
      <c r="J53" s="76"/>
      <c r="K53" s="76"/>
      <c r="L53" s="76"/>
    </row>
    <row r="54" spans="1:12">
      <c r="B54" s="40">
        <v>0.46</v>
      </c>
      <c r="C54" s="23" t="s">
        <v>24</v>
      </c>
      <c r="D54" s="78"/>
      <c r="E54" s="79"/>
      <c r="F54" s="78"/>
      <c r="G54" s="79"/>
      <c r="H54" s="78"/>
      <c r="I54" s="79"/>
      <c r="J54" s="78"/>
      <c r="K54" s="79"/>
      <c r="L54" s="79"/>
    </row>
    <row r="55" spans="1:12">
      <c r="B55" s="25" t="s">
        <v>25</v>
      </c>
      <c r="C55" s="22" t="s">
        <v>17</v>
      </c>
      <c r="D55" s="101">
        <v>399</v>
      </c>
      <c r="E55" s="101">
        <v>6637</v>
      </c>
      <c r="F55" s="101">
        <v>696</v>
      </c>
      <c r="G55" s="104">
        <v>7328</v>
      </c>
      <c r="H55" s="101">
        <v>696</v>
      </c>
      <c r="I55" s="104">
        <v>7328</v>
      </c>
      <c r="J55" s="101">
        <v>150</v>
      </c>
      <c r="K55" s="104">
        <v>8825</v>
      </c>
      <c r="L55" s="104">
        <f>SUM(J55:K55)</f>
        <v>8975</v>
      </c>
    </row>
    <row r="56" spans="1:12">
      <c r="B56" s="25" t="s">
        <v>26</v>
      </c>
      <c r="C56" s="23" t="s">
        <v>19</v>
      </c>
      <c r="D56" s="117">
        <v>0</v>
      </c>
      <c r="E56" s="101">
        <v>108</v>
      </c>
      <c r="F56" s="101">
        <v>50</v>
      </c>
      <c r="G56" s="104">
        <v>40</v>
      </c>
      <c r="H56" s="101">
        <v>50</v>
      </c>
      <c r="I56" s="104">
        <v>40</v>
      </c>
      <c r="J56" s="101">
        <v>50</v>
      </c>
      <c r="K56" s="104">
        <v>40</v>
      </c>
      <c r="L56" s="104">
        <f>SUM(J56:K56)</f>
        <v>90</v>
      </c>
    </row>
    <row r="57" spans="1:12">
      <c r="B57" s="25" t="s">
        <v>27</v>
      </c>
      <c r="C57" s="23" t="s">
        <v>21</v>
      </c>
      <c r="D57" s="101">
        <v>313</v>
      </c>
      <c r="E57" s="101">
        <v>535</v>
      </c>
      <c r="F57" s="101">
        <v>517</v>
      </c>
      <c r="G57" s="104">
        <v>434</v>
      </c>
      <c r="H57" s="101">
        <v>517</v>
      </c>
      <c r="I57" s="104">
        <v>434</v>
      </c>
      <c r="J57" s="101">
        <v>520</v>
      </c>
      <c r="K57" s="104">
        <v>434</v>
      </c>
      <c r="L57" s="104">
        <f>SUM(J57:K57)</f>
        <v>954</v>
      </c>
    </row>
    <row r="58" spans="1:12">
      <c r="B58" s="25" t="s">
        <v>28</v>
      </c>
      <c r="C58" s="23" t="s">
        <v>23</v>
      </c>
      <c r="D58" s="117">
        <v>0</v>
      </c>
      <c r="E58" s="101">
        <v>260</v>
      </c>
      <c r="F58" s="117">
        <v>0</v>
      </c>
      <c r="G58" s="104">
        <v>200</v>
      </c>
      <c r="H58" s="117">
        <v>0</v>
      </c>
      <c r="I58" s="104">
        <v>200</v>
      </c>
      <c r="J58" s="117">
        <v>0</v>
      </c>
      <c r="K58" s="104">
        <v>200</v>
      </c>
      <c r="L58" s="104">
        <f>SUM(J58:K58)</f>
        <v>200</v>
      </c>
    </row>
    <row r="59" spans="1:12">
      <c r="A59" s="60" t="s">
        <v>11</v>
      </c>
      <c r="B59" s="41">
        <v>0.46</v>
      </c>
      <c r="C59" s="22" t="s">
        <v>24</v>
      </c>
      <c r="D59" s="115">
        <f t="shared" ref="D59:L59" si="5">SUM(D55:D58)</f>
        <v>712</v>
      </c>
      <c r="E59" s="115">
        <f t="shared" si="5"/>
        <v>7540</v>
      </c>
      <c r="F59" s="115">
        <f t="shared" si="5"/>
        <v>1263</v>
      </c>
      <c r="G59" s="115">
        <f t="shared" si="5"/>
        <v>8002</v>
      </c>
      <c r="H59" s="115">
        <f t="shared" si="5"/>
        <v>1263</v>
      </c>
      <c r="I59" s="115">
        <f t="shared" si="5"/>
        <v>8002</v>
      </c>
      <c r="J59" s="115">
        <f t="shared" si="5"/>
        <v>720</v>
      </c>
      <c r="K59" s="115">
        <f t="shared" si="5"/>
        <v>9499</v>
      </c>
      <c r="L59" s="115">
        <f t="shared" si="5"/>
        <v>10219</v>
      </c>
    </row>
    <row r="60" spans="1:12" ht="9.9499999999999993" customHeight="1">
      <c r="A60" s="60"/>
      <c r="B60" s="40"/>
      <c r="C60" s="23"/>
      <c r="D60" s="76"/>
      <c r="E60" s="76"/>
      <c r="F60" s="76"/>
      <c r="G60" s="76"/>
      <c r="H60" s="76"/>
      <c r="I60" s="76"/>
      <c r="J60" s="76"/>
      <c r="K60" s="76"/>
      <c r="L60" s="76"/>
    </row>
    <row r="61" spans="1:12">
      <c r="B61" s="40">
        <v>0.47</v>
      </c>
      <c r="C61" s="23" t="s">
        <v>73</v>
      </c>
      <c r="D61" s="76"/>
      <c r="E61" s="76"/>
      <c r="F61" s="76"/>
      <c r="G61" s="76"/>
      <c r="H61" s="76"/>
      <c r="I61" s="76"/>
      <c r="J61" s="76"/>
      <c r="K61" s="76"/>
      <c r="L61" s="76"/>
    </row>
    <row r="62" spans="1:12">
      <c r="B62" s="25" t="s">
        <v>69</v>
      </c>
      <c r="C62" s="22" t="s">
        <v>17</v>
      </c>
      <c r="D62" s="102">
        <v>127</v>
      </c>
      <c r="E62" s="102">
        <v>2326</v>
      </c>
      <c r="F62" s="102">
        <v>193</v>
      </c>
      <c r="G62" s="102">
        <v>2411</v>
      </c>
      <c r="H62" s="102">
        <v>193</v>
      </c>
      <c r="I62" s="102">
        <v>2411</v>
      </c>
      <c r="J62" s="102">
        <v>258</v>
      </c>
      <c r="K62" s="102">
        <v>2476</v>
      </c>
      <c r="L62" s="102">
        <f>SUM(J62:K62)</f>
        <v>2734</v>
      </c>
    </row>
    <row r="63" spans="1:12">
      <c r="B63" s="25" t="s">
        <v>70</v>
      </c>
      <c r="C63" s="23" t="s">
        <v>19</v>
      </c>
      <c r="D63" s="110">
        <v>0</v>
      </c>
      <c r="E63" s="102">
        <v>60</v>
      </c>
      <c r="F63" s="102">
        <v>30</v>
      </c>
      <c r="G63" s="102">
        <v>32</v>
      </c>
      <c r="H63" s="102">
        <v>30</v>
      </c>
      <c r="I63" s="102">
        <v>32</v>
      </c>
      <c r="J63" s="102">
        <v>30</v>
      </c>
      <c r="K63" s="102">
        <v>32</v>
      </c>
      <c r="L63" s="102">
        <f>SUM(J63:K63)</f>
        <v>62</v>
      </c>
    </row>
    <row r="64" spans="1:12">
      <c r="B64" s="25" t="s">
        <v>71</v>
      </c>
      <c r="C64" s="23" t="s">
        <v>21</v>
      </c>
      <c r="D64" s="102">
        <v>76</v>
      </c>
      <c r="E64" s="102">
        <v>297</v>
      </c>
      <c r="F64" s="102">
        <v>234</v>
      </c>
      <c r="G64" s="102">
        <v>160</v>
      </c>
      <c r="H64" s="102">
        <v>234</v>
      </c>
      <c r="I64" s="102">
        <v>160</v>
      </c>
      <c r="J64" s="102">
        <v>240</v>
      </c>
      <c r="K64" s="102">
        <v>160</v>
      </c>
      <c r="L64" s="102">
        <f>SUM(J64:K64)</f>
        <v>400</v>
      </c>
    </row>
    <row r="65" spans="1:12">
      <c r="B65" s="25" t="s">
        <v>72</v>
      </c>
      <c r="C65" s="23" t="s">
        <v>23</v>
      </c>
      <c r="D65" s="110">
        <v>0</v>
      </c>
      <c r="E65" s="102">
        <v>28</v>
      </c>
      <c r="F65" s="110">
        <v>0</v>
      </c>
      <c r="G65" s="102">
        <v>52</v>
      </c>
      <c r="H65" s="110">
        <v>0</v>
      </c>
      <c r="I65" s="102">
        <v>52</v>
      </c>
      <c r="J65" s="110">
        <v>0</v>
      </c>
      <c r="K65" s="102">
        <v>52</v>
      </c>
      <c r="L65" s="102">
        <f>SUM(J65:K65)</f>
        <v>52</v>
      </c>
    </row>
    <row r="66" spans="1:12">
      <c r="A66" s="60" t="s">
        <v>11</v>
      </c>
      <c r="B66" s="41">
        <v>0.47</v>
      </c>
      <c r="C66" s="23" t="s">
        <v>73</v>
      </c>
      <c r="D66" s="115">
        <f t="shared" ref="D66:L66" si="6">SUM(D62:D65)</f>
        <v>203</v>
      </c>
      <c r="E66" s="115">
        <f t="shared" si="6"/>
        <v>2711</v>
      </c>
      <c r="F66" s="115">
        <f t="shared" si="6"/>
        <v>457</v>
      </c>
      <c r="G66" s="115">
        <f t="shared" si="6"/>
        <v>2655</v>
      </c>
      <c r="H66" s="115">
        <f t="shared" si="6"/>
        <v>457</v>
      </c>
      <c r="I66" s="115">
        <f t="shared" si="6"/>
        <v>2655</v>
      </c>
      <c r="J66" s="115">
        <f t="shared" si="6"/>
        <v>528</v>
      </c>
      <c r="K66" s="115">
        <f t="shared" si="6"/>
        <v>2720</v>
      </c>
      <c r="L66" s="115">
        <f t="shared" si="6"/>
        <v>3248</v>
      </c>
    </row>
    <row r="67" spans="1:12" ht="11.1" customHeight="1">
      <c r="A67" s="60"/>
      <c r="B67" s="41"/>
      <c r="C67" s="22"/>
      <c r="D67" s="76"/>
      <c r="E67" s="76"/>
      <c r="F67" s="76"/>
      <c r="G67" s="76"/>
      <c r="H67" s="76"/>
      <c r="I67" s="76"/>
      <c r="J67" s="76"/>
      <c r="K67" s="76"/>
      <c r="L67" s="76"/>
    </row>
    <row r="68" spans="1:12">
      <c r="A68" s="60"/>
      <c r="B68" s="41">
        <v>0.48</v>
      </c>
      <c r="C68" s="22" t="s">
        <v>29</v>
      </c>
      <c r="D68" s="80"/>
      <c r="E68" s="76"/>
      <c r="F68" s="80"/>
      <c r="G68" s="76"/>
      <c r="H68" s="80"/>
      <c r="I68" s="76"/>
      <c r="J68" s="80"/>
      <c r="K68" s="76"/>
      <c r="L68" s="76"/>
    </row>
    <row r="69" spans="1:12">
      <c r="A69" s="68"/>
      <c r="B69" s="161" t="s">
        <v>30</v>
      </c>
      <c r="C69" s="58" t="s">
        <v>17</v>
      </c>
      <c r="D69" s="131">
        <v>143</v>
      </c>
      <c r="E69" s="131">
        <v>9625</v>
      </c>
      <c r="F69" s="131">
        <v>158</v>
      </c>
      <c r="G69" s="108">
        <v>8033</v>
      </c>
      <c r="H69" s="131">
        <v>158</v>
      </c>
      <c r="I69" s="108">
        <v>8033</v>
      </c>
      <c r="J69" s="131">
        <v>240</v>
      </c>
      <c r="K69" s="108">
        <v>12943</v>
      </c>
      <c r="L69" s="108">
        <f>SUM(J69:K69)</f>
        <v>13183</v>
      </c>
    </row>
    <row r="70" spans="1:12" ht="13.35" customHeight="1">
      <c r="A70" s="60"/>
      <c r="B70" s="162" t="s">
        <v>31</v>
      </c>
      <c r="C70" s="22" t="s">
        <v>19</v>
      </c>
      <c r="D70" s="111">
        <v>0</v>
      </c>
      <c r="E70" s="103">
        <v>127</v>
      </c>
      <c r="F70" s="103">
        <v>50</v>
      </c>
      <c r="G70" s="102">
        <v>40</v>
      </c>
      <c r="H70" s="103">
        <v>50</v>
      </c>
      <c r="I70" s="102">
        <v>40</v>
      </c>
      <c r="J70" s="103">
        <v>50</v>
      </c>
      <c r="K70" s="102">
        <v>40</v>
      </c>
      <c r="L70" s="102">
        <f>SUM(J70:K70)</f>
        <v>90</v>
      </c>
    </row>
    <row r="71" spans="1:12" ht="13.35" customHeight="1">
      <c r="A71" s="60"/>
      <c r="B71" s="162" t="s">
        <v>32</v>
      </c>
      <c r="C71" s="22" t="s">
        <v>21</v>
      </c>
      <c r="D71" s="103">
        <v>70</v>
      </c>
      <c r="E71" s="103">
        <v>482</v>
      </c>
      <c r="F71" s="103">
        <v>236</v>
      </c>
      <c r="G71" s="102">
        <v>207</v>
      </c>
      <c r="H71" s="103">
        <v>236</v>
      </c>
      <c r="I71" s="102">
        <v>207</v>
      </c>
      <c r="J71" s="103">
        <v>250</v>
      </c>
      <c r="K71" s="102">
        <v>207</v>
      </c>
      <c r="L71" s="102">
        <f>SUM(J71:K71)</f>
        <v>457</v>
      </c>
    </row>
    <row r="72" spans="1:12" ht="13.35" customHeight="1">
      <c r="A72" s="60"/>
      <c r="B72" s="162" t="s">
        <v>33</v>
      </c>
      <c r="C72" s="22" t="s">
        <v>23</v>
      </c>
      <c r="D72" s="117">
        <v>0</v>
      </c>
      <c r="E72" s="101">
        <v>368</v>
      </c>
      <c r="F72" s="117">
        <v>0</v>
      </c>
      <c r="G72" s="104">
        <v>390</v>
      </c>
      <c r="H72" s="117">
        <v>0</v>
      </c>
      <c r="I72" s="104">
        <v>390</v>
      </c>
      <c r="J72" s="117">
        <v>0</v>
      </c>
      <c r="K72" s="104">
        <v>390</v>
      </c>
      <c r="L72" s="104">
        <f>SUM(J72:K72)</f>
        <v>390</v>
      </c>
    </row>
    <row r="73" spans="1:12" ht="13.35" customHeight="1">
      <c r="A73" s="60" t="s">
        <v>11</v>
      </c>
      <c r="B73" s="41">
        <v>0.48</v>
      </c>
      <c r="C73" s="22" t="s">
        <v>29</v>
      </c>
      <c r="D73" s="115">
        <f t="shared" ref="D73:L73" si="7">SUM(D69:D72)</f>
        <v>213</v>
      </c>
      <c r="E73" s="115">
        <f t="shared" si="7"/>
        <v>10602</v>
      </c>
      <c r="F73" s="115">
        <f t="shared" si="7"/>
        <v>444</v>
      </c>
      <c r="G73" s="115">
        <f t="shared" si="7"/>
        <v>8670</v>
      </c>
      <c r="H73" s="115">
        <f t="shared" si="7"/>
        <v>444</v>
      </c>
      <c r="I73" s="115">
        <f t="shared" si="7"/>
        <v>8670</v>
      </c>
      <c r="J73" s="115">
        <f t="shared" si="7"/>
        <v>540</v>
      </c>
      <c r="K73" s="115">
        <f t="shared" si="7"/>
        <v>13580</v>
      </c>
      <c r="L73" s="115">
        <f t="shared" si="7"/>
        <v>14120</v>
      </c>
    </row>
    <row r="74" spans="1:12" ht="13.35" customHeight="1">
      <c r="B74" s="41"/>
      <c r="C74" s="22"/>
      <c r="D74" s="76"/>
      <c r="E74" s="76"/>
      <c r="F74" s="76"/>
      <c r="G74" s="76"/>
      <c r="H74" s="76"/>
      <c r="I74" s="76"/>
      <c r="J74" s="76"/>
      <c r="K74" s="76"/>
      <c r="L74" s="76"/>
    </row>
    <row r="75" spans="1:12" ht="13.35" customHeight="1">
      <c r="A75" s="60"/>
      <c r="B75" s="41">
        <v>0.6</v>
      </c>
      <c r="C75" s="22" t="s">
        <v>34</v>
      </c>
      <c r="D75" s="80"/>
      <c r="E75" s="76"/>
      <c r="F75" s="80"/>
      <c r="G75" s="76"/>
      <c r="H75" s="80"/>
      <c r="I75" s="76"/>
      <c r="J75" s="80"/>
      <c r="K75" s="76"/>
      <c r="L75" s="76"/>
    </row>
    <row r="76" spans="1:12" ht="13.35" customHeight="1">
      <c r="A76" s="60"/>
      <c r="B76" s="162" t="s">
        <v>35</v>
      </c>
      <c r="C76" s="22" t="s">
        <v>17</v>
      </c>
      <c r="D76" s="111">
        <v>0</v>
      </c>
      <c r="E76" s="103">
        <v>2469</v>
      </c>
      <c r="F76" s="111">
        <v>0</v>
      </c>
      <c r="G76" s="102">
        <v>2906</v>
      </c>
      <c r="H76" s="111">
        <v>0</v>
      </c>
      <c r="I76" s="102">
        <v>2906</v>
      </c>
      <c r="J76" s="111">
        <v>0</v>
      </c>
      <c r="K76" s="102">
        <v>3111</v>
      </c>
      <c r="L76" s="102">
        <f>SUM(J76:K76)</f>
        <v>3111</v>
      </c>
    </row>
    <row r="77" spans="1:12" ht="13.35" customHeight="1">
      <c r="A77" s="60"/>
      <c r="B77" s="162" t="s">
        <v>36</v>
      </c>
      <c r="C77" s="22" t="s">
        <v>19</v>
      </c>
      <c r="D77" s="111">
        <v>0</v>
      </c>
      <c r="E77" s="103">
        <v>135</v>
      </c>
      <c r="F77" s="103">
        <v>400</v>
      </c>
      <c r="G77" s="102">
        <v>135</v>
      </c>
      <c r="H77" s="103">
        <v>400</v>
      </c>
      <c r="I77" s="102">
        <v>135</v>
      </c>
      <c r="J77" s="111">
        <v>0</v>
      </c>
      <c r="K77" s="102">
        <v>135</v>
      </c>
      <c r="L77" s="102">
        <f>SUM(J77:K77)</f>
        <v>135</v>
      </c>
    </row>
    <row r="78" spans="1:12" ht="13.35" customHeight="1">
      <c r="A78" s="60"/>
      <c r="B78" s="162" t="s">
        <v>37</v>
      </c>
      <c r="C78" s="22" t="s">
        <v>21</v>
      </c>
      <c r="D78" s="111">
        <v>0</v>
      </c>
      <c r="E78" s="103">
        <v>210</v>
      </c>
      <c r="F78" s="111">
        <v>0</v>
      </c>
      <c r="G78" s="102">
        <v>210</v>
      </c>
      <c r="H78" s="111">
        <v>0</v>
      </c>
      <c r="I78" s="102">
        <v>210</v>
      </c>
      <c r="J78" s="103">
        <v>400</v>
      </c>
      <c r="K78" s="102">
        <v>210</v>
      </c>
      <c r="L78" s="102">
        <f>SUM(J78:K78)</f>
        <v>610</v>
      </c>
    </row>
    <row r="79" spans="1:12" ht="13.35" customHeight="1">
      <c r="A79" s="60" t="s">
        <v>11</v>
      </c>
      <c r="B79" s="41">
        <v>0.6</v>
      </c>
      <c r="C79" s="22" t="s">
        <v>34</v>
      </c>
      <c r="D79" s="120">
        <f t="shared" ref="D79:L79" si="8">SUM(D76:D78)</f>
        <v>0</v>
      </c>
      <c r="E79" s="119">
        <f t="shared" si="8"/>
        <v>2814</v>
      </c>
      <c r="F79" s="119">
        <f t="shared" si="8"/>
        <v>400</v>
      </c>
      <c r="G79" s="119">
        <f t="shared" si="8"/>
        <v>3251</v>
      </c>
      <c r="H79" s="119">
        <f t="shared" si="8"/>
        <v>400</v>
      </c>
      <c r="I79" s="119">
        <f t="shared" si="8"/>
        <v>3251</v>
      </c>
      <c r="J79" s="119">
        <f t="shared" si="8"/>
        <v>400</v>
      </c>
      <c r="K79" s="119">
        <f t="shared" si="8"/>
        <v>3456</v>
      </c>
      <c r="L79" s="119">
        <f t="shared" si="8"/>
        <v>3856</v>
      </c>
    </row>
    <row r="80" spans="1:12" ht="13.35" customHeight="1">
      <c r="A80" s="60" t="s">
        <v>11</v>
      </c>
      <c r="B80" s="42">
        <v>1.0009999999999999</v>
      </c>
      <c r="C80" s="26" t="s">
        <v>14</v>
      </c>
      <c r="D80" s="115">
        <f t="shared" ref="D80:L80" si="9">D79+D73+D59+D45+D66+D52</f>
        <v>11269</v>
      </c>
      <c r="E80" s="115">
        <f t="shared" si="9"/>
        <v>63451</v>
      </c>
      <c r="F80" s="115">
        <f t="shared" si="9"/>
        <v>23639</v>
      </c>
      <c r="G80" s="115">
        <f t="shared" si="9"/>
        <v>60392</v>
      </c>
      <c r="H80" s="115">
        <f t="shared" si="9"/>
        <v>23639</v>
      </c>
      <c r="I80" s="115">
        <f t="shared" si="9"/>
        <v>60392</v>
      </c>
      <c r="J80" s="115">
        <f t="shared" si="9"/>
        <v>16885</v>
      </c>
      <c r="K80" s="115">
        <f t="shared" si="9"/>
        <v>69572</v>
      </c>
      <c r="L80" s="115">
        <f t="shared" si="9"/>
        <v>86457</v>
      </c>
    </row>
    <row r="81" spans="1:12" ht="13.35" customHeight="1">
      <c r="B81" s="43"/>
      <c r="C81" s="24"/>
      <c r="D81" s="76"/>
      <c r="E81" s="76"/>
      <c r="F81" s="76"/>
      <c r="G81" s="76"/>
      <c r="H81" s="76"/>
      <c r="I81" s="76"/>
      <c r="J81" s="76"/>
      <c r="K81" s="76"/>
      <c r="L81" s="76"/>
    </row>
    <row r="82" spans="1:12" ht="13.35" customHeight="1">
      <c r="B82" s="39">
        <v>1.0029999999999999</v>
      </c>
      <c r="C82" s="24" t="s">
        <v>38</v>
      </c>
      <c r="D82" s="76"/>
      <c r="E82" s="76"/>
      <c r="F82" s="76"/>
      <c r="G82" s="76"/>
      <c r="H82" s="76"/>
      <c r="I82" s="76"/>
      <c r="J82" s="76"/>
      <c r="K82" s="76"/>
      <c r="L82" s="76"/>
    </row>
    <row r="83" spans="1:12" ht="25.5">
      <c r="B83" s="25" t="s">
        <v>108</v>
      </c>
      <c r="C83" s="156" t="s">
        <v>122</v>
      </c>
      <c r="D83" s="104">
        <v>792</v>
      </c>
      <c r="E83" s="112">
        <v>0</v>
      </c>
      <c r="F83" s="112">
        <v>0</v>
      </c>
      <c r="G83" s="112">
        <v>0</v>
      </c>
      <c r="H83" s="104">
        <v>528</v>
      </c>
      <c r="I83" s="112">
        <v>0</v>
      </c>
      <c r="J83" s="112">
        <v>0</v>
      </c>
      <c r="K83" s="112">
        <v>0</v>
      </c>
      <c r="L83" s="112">
        <f>SUM(J83:K83)</f>
        <v>0</v>
      </c>
    </row>
    <row r="84" spans="1:12" ht="13.35" customHeight="1">
      <c r="B84" s="25"/>
      <c r="C84" s="156"/>
      <c r="D84" s="104"/>
      <c r="E84" s="112"/>
      <c r="F84" s="104"/>
      <c r="G84" s="112"/>
      <c r="H84" s="104"/>
      <c r="I84" s="112"/>
      <c r="J84" s="104"/>
      <c r="K84" s="112"/>
      <c r="L84" s="112"/>
    </row>
    <row r="85" spans="1:12" ht="13.35" customHeight="1">
      <c r="B85" s="10">
        <v>1</v>
      </c>
      <c r="C85" s="156" t="s">
        <v>152</v>
      </c>
      <c r="D85" s="104"/>
      <c r="E85" s="112"/>
      <c r="F85" s="104"/>
      <c r="G85" s="112"/>
      <c r="H85" s="104"/>
      <c r="I85" s="112"/>
      <c r="J85" s="104"/>
      <c r="K85" s="112"/>
      <c r="L85" s="112"/>
    </row>
    <row r="86" spans="1:12" ht="25.5">
      <c r="B86" s="25" t="s">
        <v>153</v>
      </c>
      <c r="C86" s="156" t="s">
        <v>160</v>
      </c>
      <c r="D86" s="112">
        <v>0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04">
        <v>528</v>
      </c>
      <c r="K86" s="112">
        <v>0</v>
      </c>
      <c r="L86" s="104">
        <f>SUM(J86:K86)</f>
        <v>528</v>
      </c>
    </row>
    <row r="87" spans="1:12" ht="13.35" customHeight="1">
      <c r="A87" s="61" t="s">
        <v>11</v>
      </c>
      <c r="B87" s="10">
        <v>1</v>
      </c>
      <c r="C87" s="156" t="s">
        <v>152</v>
      </c>
      <c r="D87" s="114">
        <f>D86</f>
        <v>0</v>
      </c>
      <c r="E87" s="114">
        <f t="shared" ref="E87:L87" si="10">E86</f>
        <v>0</v>
      </c>
      <c r="F87" s="114">
        <f t="shared" si="10"/>
        <v>0</v>
      </c>
      <c r="G87" s="114">
        <f t="shared" si="10"/>
        <v>0</v>
      </c>
      <c r="H87" s="114">
        <f t="shared" si="10"/>
        <v>0</v>
      </c>
      <c r="I87" s="114">
        <f t="shared" si="10"/>
        <v>0</v>
      </c>
      <c r="J87" s="115">
        <f t="shared" si="10"/>
        <v>528</v>
      </c>
      <c r="K87" s="114">
        <f t="shared" si="10"/>
        <v>0</v>
      </c>
      <c r="L87" s="115">
        <f t="shared" si="10"/>
        <v>528</v>
      </c>
    </row>
    <row r="88" spans="1:12" ht="13.35" customHeight="1">
      <c r="A88" s="61" t="s">
        <v>11</v>
      </c>
      <c r="B88" s="39">
        <v>1.0029999999999999</v>
      </c>
      <c r="C88" s="24" t="s">
        <v>38</v>
      </c>
      <c r="D88" s="121">
        <f t="shared" ref="D88:L88" si="11">D83+D87</f>
        <v>792</v>
      </c>
      <c r="E88" s="122">
        <f t="shared" si="11"/>
        <v>0</v>
      </c>
      <c r="F88" s="122">
        <f t="shared" si="11"/>
        <v>0</v>
      </c>
      <c r="G88" s="122">
        <f t="shared" si="11"/>
        <v>0</v>
      </c>
      <c r="H88" s="121">
        <f t="shared" si="11"/>
        <v>528</v>
      </c>
      <c r="I88" s="122">
        <f t="shared" si="11"/>
        <v>0</v>
      </c>
      <c r="J88" s="121">
        <f t="shared" si="11"/>
        <v>528</v>
      </c>
      <c r="K88" s="122">
        <f t="shared" si="11"/>
        <v>0</v>
      </c>
      <c r="L88" s="121">
        <f t="shared" si="11"/>
        <v>528</v>
      </c>
    </row>
    <row r="89" spans="1:12" ht="13.35" customHeight="1">
      <c r="B89" s="25"/>
      <c r="C89" s="23"/>
      <c r="D89" s="78"/>
      <c r="E89" s="76"/>
      <c r="F89" s="76"/>
      <c r="G89" s="76"/>
      <c r="H89" s="76"/>
      <c r="I89" s="76"/>
      <c r="J89" s="76"/>
      <c r="K89" s="76"/>
      <c r="L89" s="76"/>
    </row>
    <row r="90" spans="1:12" ht="13.35" customHeight="1">
      <c r="B90" s="39">
        <v>1.101</v>
      </c>
      <c r="C90" s="24" t="s">
        <v>49</v>
      </c>
      <c r="D90" s="78"/>
      <c r="E90" s="78"/>
      <c r="F90" s="78"/>
      <c r="G90" s="78"/>
      <c r="H90" s="78"/>
      <c r="I90" s="78"/>
      <c r="J90" s="78"/>
      <c r="K90" s="78"/>
      <c r="L90" s="78"/>
    </row>
    <row r="91" spans="1:12" ht="13.35" customHeight="1">
      <c r="B91" s="3">
        <v>60</v>
      </c>
      <c r="C91" s="23" t="s">
        <v>40</v>
      </c>
      <c r="D91" s="78"/>
      <c r="E91" s="78"/>
      <c r="F91" s="78"/>
      <c r="G91" s="78"/>
      <c r="H91" s="78"/>
      <c r="I91" s="78"/>
      <c r="J91" s="78"/>
      <c r="K91" s="78"/>
      <c r="L91" s="78"/>
    </row>
    <row r="92" spans="1:12" ht="13.35" customHeight="1">
      <c r="A92" s="60"/>
      <c r="B92" s="162" t="s">
        <v>41</v>
      </c>
      <c r="C92" s="22" t="s">
        <v>17</v>
      </c>
      <c r="D92" s="103">
        <v>1703</v>
      </c>
      <c r="E92" s="110">
        <v>0</v>
      </c>
      <c r="F92" s="103">
        <v>1793</v>
      </c>
      <c r="G92" s="110">
        <v>0</v>
      </c>
      <c r="H92" s="103">
        <v>1793</v>
      </c>
      <c r="I92" s="110">
        <v>0</v>
      </c>
      <c r="J92" s="103">
        <v>2375</v>
      </c>
      <c r="K92" s="110">
        <v>0</v>
      </c>
      <c r="L92" s="102">
        <f>SUM(J92:K92)</f>
        <v>2375</v>
      </c>
    </row>
    <row r="93" spans="1:12" ht="13.35" customHeight="1">
      <c r="A93" s="60"/>
      <c r="B93" s="162" t="s">
        <v>42</v>
      </c>
      <c r="C93" s="22" t="s">
        <v>19</v>
      </c>
      <c r="D93" s="111">
        <v>0</v>
      </c>
      <c r="E93" s="110">
        <v>0</v>
      </c>
      <c r="F93" s="103">
        <v>150</v>
      </c>
      <c r="G93" s="110">
        <v>0</v>
      </c>
      <c r="H93" s="103">
        <v>150</v>
      </c>
      <c r="I93" s="110">
        <v>0</v>
      </c>
      <c r="J93" s="103">
        <v>50</v>
      </c>
      <c r="K93" s="110">
        <v>0</v>
      </c>
      <c r="L93" s="102">
        <f>SUM(J93:K93)</f>
        <v>50</v>
      </c>
    </row>
    <row r="94" spans="1:12" ht="13.35" customHeight="1">
      <c r="A94" s="60"/>
      <c r="B94" s="162" t="s">
        <v>43</v>
      </c>
      <c r="C94" s="22" t="s">
        <v>21</v>
      </c>
      <c r="D94" s="103">
        <v>142</v>
      </c>
      <c r="E94" s="110">
        <v>0</v>
      </c>
      <c r="F94" s="103">
        <v>390</v>
      </c>
      <c r="G94" s="110">
        <v>0</v>
      </c>
      <c r="H94" s="103">
        <v>390</v>
      </c>
      <c r="I94" s="110">
        <v>0</v>
      </c>
      <c r="J94" s="103">
        <v>390</v>
      </c>
      <c r="K94" s="110">
        <v>0</v>
      </c>
      <c r="L94" s="102">
        <f>SUM(J94:K94)</f>
        <v>390</v>
      </c>
    </row>
    <row r="95" spans="1:12" ht="13.35" customHeight="1">
      <c r="A95" s="60"/>
      <c r="B95" s="162" t="s">
        <v>44</v>
      </c>
      <c r="C95" s="22" t="s">
        <v>45</v>
      </c>
      <c r="D95" s="131">
        <v>275</v>
      </c>
      <c r="E95" s="113">
        <v>0</v>
      </c>
      <c r="F95" s="131">
        <v>400</v>
      </c>
      <c r="G95" s="113">
        <v>0</v>
      </c>
      <c r="H95" s="131">
        <v>400</v>
      </c>
      <c r="I95" s="113">
        <v>0</v>
      </c>
      <c r="J95" s="131">
        <v>400</v>
      </c>
      <c r="K95" s="113">
        <v>0</v>
      </c>
      <c r="L95" s="108">
        <f>SUM(J95:K95)</f>
        <v>400</v>
      </c>
    </row>
    <row r="96" spans="1:12" ht="13.35" customHeight="1">
      <c r="A96" s="60" t="s">
        <v>11</v>
      </c>
      <c r="B96" s="1">
        <v>60</v>
      </c>
      <c r="C96" s="22" t="s">
        <v>40</v>
      </c>
      <c r="D96" s="115">
        <f t="shared" ref="D96:L96" si="12">SUM(D92:D95)</f>
        <v>2120</v>
      </c>
      <c r="E96" s="114">
        <f t="shared" si="12"/>
        <v>0</v>
      </c>
      <c r="F96" s="115">
        <f t="shared" si="12"/>
        <v>2733</v>
      </c>
      <c r="G96" s="114">
        <f t="shared" si="12"/>
        <v>0</v>
      </c>
      <c r="H96" s="115">
        <f t="shared" si="12"/>
        <v>2733</v>
      </c>
      <c r="I96" s="114">
        <f t="shared" si="12"/>
        <v>0</v>
      </c>
      <c r="J96" s="115">
        <f t="shared" si="12"/>
        <v>3215</v>
      </c>
      <c r="K96" s="114">
        <f t="shared" si="12"/>
        <v>0</v>
      </c>
      <c r="L96" s="115">
        <f t="shared" si="12"/>
        <v>3215</v>
      </c>
    </row>
    <row r="97" spans="1:12" ht="13.35" customHeight="1">
      <c r="A97" s="60"/>
      <c r="B97" s="1"/>
      <c r="C97" s="22"/>
      <c r="D97" s="76"/>
      <c r="E97" s="102"/>
      <c r="F97" s="76"/>
      <c r="G97" s="102"/>
      <c r="H97" s="76"/>
      <c r="I97" s="102"/>
      <c r="J97" s="76"/>
      <c r="K97" s="102"/>
      <c r="L97" s="102"/>
    </row>
    <row r="98" spans="1:12" ht="25.5">
      <c r="A98" s="60"/>
      <c r="B98" s="1">
        <v>62</v>
      </c>
      <c r="C98" s="22" t="s">
        <v>46</v>
      </c>
      <c r="D98" s="76"/>
      <c r="E98" s="76"/>
      <c r="F98" s="76"/>
      <c r="G98" s="76"/>
      <c r="H98" s="76"/>
      <c r="I98" s="76"/>
      <c r="J98" s="76"/>
      <c r="K98" s="76"/>
      <c r="L98" s="76"/>
    </row>
    <row r="99" spans="1:12" ht="13.35" customHeight="1">
      <c r="A99" s="68"/>
      <c r="B99" s="149" t="s">
        <v>47</v>
      </c>
      <c r="C99" s="58" t="s">
        <v>48</v>
      </c>
      <c r="D99" s="108">
        <v>2200</v>
      </c>
      <c r="E99" s="113">
        <v>0</v>
      </c>
      <c r="F99" s="108">
        <v>2200</v>
      </c>
      <c r="G99" s="113">
        <v>0</v>
      </c>
      <c r="H99" s="108">
        <v>2200</v>
      </c>
      <c r="I99" s="113">
        <v>0</v>
      </c>
      <c r="J99" s="108">
        <v>2200</v>
      </c>
      <c r="K99" s="113">
        <v>0</v>
      </c>
      <c r="L99" s="108">
        <f>SUM(J99:K99)</f>
        <v>2200</v>
      </c>
    </row>
    <row r="100" spans="1:12">
      <c r="B100" s="3" t="s">
        <v>62</v>
      </c>
      <c r="C100" s="22" t="s">
        <v>63</v>
      </c>
      <c r="D100" s="102">
        <v>8499</v>
      </c>
      <c r="E100" s="110">
        <v>0</v>
      </c>
      <c r="F100" s="102">
        <v>8500</v>
      </c>
      <c r="G100" s="110">
        <v>0</v>
      </c>
      <c r="H100" s="102">
        <v>8500</v>
      </c>
      <c r="I100" s="110">
        <v>0</v>
      </c>
      <c r="J100" s="102">
        <v>8500</v>
      </c>
      <c r="K100" s="110">
        <v>0</v>
      </c>
      <c r="L100" s="102">
        <f>SUM(J100:K100)</f>
        <v>8500</v>
      </c>
    </row>
    <row r="101" spans="1:12" ht="27" customHeight="1">
      <c r="A101" s="60" t="s">
        <v>11</v>
      </c>
      <c r="B101" s="1">
        <v>62</v>
      </c>
      <c r="C101" s="22" t="s">
        <v>46</v>
      </c>
      <c r="D101" s="115">
        <f t="shared" ref="D101:I101" si="13">D99+D100</f>
        <v>10699</v>
      </c>
      <c r="E101" s="114">
        <f t="shared" si="13"/>
        <v>0</v>
      </c>
      <c r="F101" s="115">
        <f t="shared" si="13"/>
        <v>10700</v>
      </c>
      <c r="G101" s="114">
        <f t="shared" si="13"/>
        <v>0</v>
      </c>
      <c r="H101" s="115">
        <f t="shared" si="13"/>
        <v>10700</v>
      </c>
      <c r="I101" s="114">
        <f t="shared" si="13"/>
        <v>0</v>
      </c>
      <c r="J101" s="115">
        <f>J99+J100</f>
        <v>10700</v>
      </c>
      <c r="K101" s="114">
        <f>K99+K100</f>
        <v>0</v>
      </c>
      <c r="L101" s="115">
        <f>L99+L100</f>
        <v>10700</v>
      </c>
    </row>
    <row r="102" spans="1:12">
      <c r="A102" s="60" t="s">
        <v>11</v>
      </c>
      <c r="B102" s="42">
        <v>1.101</v>
      </c>
      <c r="C102" s="26" t="s">
        <v>49</v>
      </c>
      <c r="D102" s="108">
        <f t="shared" ref="D102:L102" si="14">D101+D96</f>
        <v>12819</v>
      </c>
      <c r="E102" s="113">
        <f t="shared" si="14"/>
        <v>0</v>
      </c>
      <c r="F102" s="108">
        <f t="shared" si="14"/>
        <v>13433</v>
      </c>
      <c r="G102" s="113">
        <f t="shared" si="14"/>
        <v>0</v>
      </c>
      <c r="H102" s="108">
        <f t="shared" si="14"/>
        <v>13433</v>
      </c>
      <c r="I102" s="113">
        <f t="shared" si="14"/>
        <v>0</v>
      </c>
      <c r="J102" s="108">
        <f t="shared" si="14"/>
        <v>13915</v>
      </c>
      <c r="K102" s="113">
        <f t="shared" si="14"/>
        <v>0</v>
      </c>
      <c r="L102" s="108">
        <f t="shared" si="14"/>
        <v>13915</v>
      </c>
    </row>
    <row r="103" spans="1:12">
      <c r="A103" s="60"/>
      <c r="B103" s="42"/>
      <c r="C103" s="26"/>
      <c r="D103" s="76"/>
      <c r="E103" s="76"/>
      <c r="F103" s="76"/>
      <c r="G103" s="76"/>
      <c r="H103" s="76"/>
      <c r="I103" s="76"/>
      <c r="J103" s="76"/>
      <c r="K103" s="76"/>
      <c r="L103" s="76"/>
    </row>
    <row r="104" spans="1:12">
      <c r="B104" s="39">
        <v>1.1020000000000001</v>
      </c>
      <c r="C104" s="24" t="s">
        <v>50</v>
      </c>
      <c r="D104" s="76"/>
      <c r="E104" s="76"/>
      <c r="F104" s="76"/>
      <c r="G104" s="76"/>
      <c r="H104" s="76"/>
      <c r="I104" s="76"/>
      <c r="J104" s="76"/>
      <c r="K104" s="76"/>
      <c r="L104" s="76"/>
    </row>
    <row r="105" spans="1:12">
      <c r="B105" s="3">
        <v>62</v>
      </c>
      <c r="C105" s="27" t="s">
        <v>51</v>
      </c>
      <c r="D105" s="76"/>
      <c r="E105" s="76"/>
      <c r="F105" s="76"/>
      <c r="G105" s="76"/>
      <c r="H105" s="76"/>
      <c r="I105" s="76"/>
      <c r="J105" s="76"/>
      <c r="K105" s="76"/>
      <c r="L105" s="76"/>
    </row>
    <row r="106" spans="1:12">
      <c r="B106" s="163" t="s">
        <v>52</v>
      </c>
      <c r="C106" s="23" t="s">
        <v>53</v>
      </c>
      <c r="D106" s="112">
        <v>0</v>
      </c>
      <c r="E106" s="104">
        <v>77247</v>
      </c>
      <c r="F106" s="104">
        <v>50000</v>
      </c>
      <c r="G106" s="164">
        <v>118469</v>
      </c>
      <c r="H106" s="104">
        <v>50000</v>
      </c>
      <c r="I106" s="104">
        <v>118469</v>
      </c>
      <c r="J106" s="104">
        <v>50000</v>
      </c>
      <c r="K106" s="164">
        <v>118469</v>
      </c>
      <c r="L106" s="104">
        <f>SUM(J106:K106)</f>
        <v>168469</v>
      </c>
    </row>
    <row r="107" spans="1:12">
      <c r="A107" s="60" t="s">
        <v>11</v>
      </c>
      <c r="B107" s="3">
        <v>62</v>
      </c>
      <c r="C107" s="27" t="s">
        <v>51</v>
      </c>
      <c r="D107" s="114">
        <f t="shared" ref="D107:L108" si="15">D106</f>
        <v>0</v>
      </c>
      <c r="E107" s="115">
        <f t="shared" si="15"/>
        <v>77247</v>
      </c>
      <c r="F107" s="115">
        <f t="shared" si="15"/>
        <v>50000</v>
      </c>
      <c r="G107" s="115">
        <f t="shared" si="15"/>
        <v>118469</v>
      </c>
      <c r="H107" s="115">
        <f t="shared" si="15"/>
        <v>50000</v>
      </c>
      <c r="I107" s="115">
        <f t="shared" si="15"/>
        <v>118469</v>
      </c>
      <c r="J107" s="115">
        <f t="shared" si="15"/>
        <v>50000</v>
      </c>
      <c r="K107" s="115">
        <f t="shared" si="15"/>
        <v>118469</v>
      </c>
      <c r="L107" s="115">
        <f t="shared" si="15"/>
        <v>168469</v>
      </c>
    </row>
    <row r="108" spans="1:12">
      <c r="A108" s="60" t="s">
        <v>11</v>
      </c>
      <c r="B108" s="39">
        <v>1.1020000000000001</v>
      </c>
      <c r="C108" s="24" t="s">
        <v>50</v>
      </c>
      <c r="D108" s="113">
        <f t="shared" si="15"/>
        <v>0</v>
      </c>
      <c r="E108" s="108">
        <f t="shared" si="15"/>
        <v>77247</v>
      </c>
      <c r="F108" s="108">
        <f t="shared" si="15"/>
        <v>50000</v>
      </c>
      <c r="G108" s="108">
        <f t="shared" si="15"/>
        <v>118469</v>
      </c>
      <c r="H108" s="108">
        <f t="shared" si="15"/>
        <v>50000</v>
      </c>
      <c r="I108" s="108">
        <f t="shared" si="15"/>
        <v>118469</v>
      </c>
      <c r="J108" s="108">
        <f t="shared" si="15"/>
        <v>50000</v>
      </c>
      <c r="K108" s="108">
        <f t="shared" si="15"/>
        <v>118469</v>
      </c>
      <c r="L108" s="108">
        <f t="shared" si="15"/>
        <v>168469</v>
      </c>
    </row>
    <row r="109" spans="1:12">
      <c r="A109" s="60" t="s">
        <v>11</v>
      </c>
      <c r="B109" s="44">
        <v>1</v>
      </c>
      <c r="C109" s="22" t="s">
        <v>57</v>
      </c>
      <c r="D109" s="108">
        <f t="shared" ref="D109:L109" si="16">D102+D88+D80+D108</f>
        <v>24880</v>
      </c>
      <c r="E109" s="108">
        <f t="shared" si="16"/>
        <v>140698</v>
      </c>
      <c r="F109" s="108">
        <f t="shared" si="16"/>
        <v>87072</v>
      </c>
      <c r="G109" s="108">
        <f t="shared" si="16"/>
        <v>178861</v>
      </c>
      <c r="H109" s="108">
        <f t="shared" si="16"/>
        <v>87600</v>
      </c>
      <c r="I109" s="108">
        <f t="shared" si="16"/>
        <v>178861</v>
      </c>
      <c r="J109" s="108">
        <f t="shared" si="16"/>
        <v>81328</v>
      </c>
      <c r="K109" s="108">
        <f t="shared" si="16"/>
        <v>188041</v>
      </c>
      <c r="L109" s="108">
        <f t="shared" si="16"/>
        <v>269369</v>
      </c>
    </row>
    <row r="110" spans="1:12" ht="12.95" customHeight="1">
      <c r="A110" s="22" t="s">
        <v>11</v>
      </c>
      <c r="B110" s="38">
        <v>2408</v>
      </c>
      <c r="C110" s="26" t="s">
        <v>100</v>
      </c>
      <c r="D110" s="115">
        <f t="shared" ref="D110:L110" si="17">D109</f>
        <v>24880</v>
      </c>
      <c r="E110" s="115">
        <f t="shared" si="17"/>
        <v>140698</v>
      </c>
      <c r="F110" s="115">
        <f t="shared" si="17"/>
        <v>87072</v>
      </c>
      <c r="G110" s="115">
        <f t="shared" si="17"/>
        <v>178861</v>
      </c>
      <c r="H110" s="115">
        <f t="shared" si="17"/>
        <v>87600</v>
      </c>
      <c r="I110" s="115">
        <f t="shared" si="17"/>
        <v>178861</v>
      </c>
      <c r="J110" s="115">
        <f t="shared" si="17"/>
        <v>81328</v>
      </c>
      <c r="K110" s="115">
        <f t="shared" si="17"/>
        <v>188041</v>
      </c>
      <c r="L110" s="115">
        <f t="shared" si="17"/>
        <v>269369</v>
      </c>
    </row>
    <row r="111" spans="1:12" ht="9.9499999999999993" customHeight="1">
      <c r="A111" s="22"/>
      <c r="B111" s="38"/>
      <c r="C111" s="26"/>
      <c r="D111" s="102"/>
      <c r="E111" s="102"/>
      <c r="F111" s="102"/>
      <c r="G111" s="102"/>
      <c r="H111" s="102"/>
      <c r="I111" s="102"/>
      <c r="J111" s="102"/>
      <c r="K111" s="102"/>
      <c r="L111" s="102"/>
    </row>
    <row r="112" spans="1:12" ht="12.75" customHeight="1">
      <c r="A112" s="61" t="s">
        <v>13</v>
      </c>
      <c r="B112" s="21">
        <v>3456</v>
      </c>
      <c r="C112" s="37" t="s">
        <v>1</v>
      </c>
      <c r="D112" s="78"/>
      <c r="E112" s="78"/>
      <c r="F112" s="78"/>
      <c r="G112" s="78"/>
      <c r="H112" s="78"/>
      <c r="I112" s="78"/>
      <c r="J112" s="78"/>
      <c r="K112" s="78"/>
      <c r="L112" s="78"/>
    </row>
    <row r="113" spans="1:12" ht="13.35" customHeight="1">
      <c r="B113" s="45">
        <v>1E-3</v>
      </c>
      <c r="C113" s="37" t="s">
        <v>14</v>
      </c>
      <c r="D113" s="78"/>
      <c r="E113" s="78"/>
      <c r="F113" s="78"/>
      <c r="G113" s="78"/>
      <c r="H113" s="78"/>
      <c r="I113" s="78"/>
      <c r="J113" s="78"/>
      <c r="K113" s="78"/>
      <c r="L113" s="78"/>
    </row>
    <row r="114" spans="1:12" ht="25.5">
      <c r="B114" s="3">
        <v>60</v>
      </c>
      <c r="C114" s="27" t="s">
        <v>124</v>
      </c>
      <c r="D114" s="78"/>
      <c r="E114" s="78"/>
      <c r="F114" s="78"/>
      <c r="G114" s="78"/>
      <c r="H114" s="78"/>
      <c r="I114" s="78"/>
      <c r="J114" s="78"/>
      <c r="K114" s="78"/>
      <c r="L114" s="78"/>
    </row>
    <row r="115" spans="1:12" ht="13.35" customHeight="1">
      <c r="B115" s="3">
        <v>44</v>
      </c>
      <c r="C115" s="27" t="s">
        <v>15</v>
      </c>
      <c r="D115" s="78"/>
      <c r="E115" s="78"/>
      <c r="F115" s="78"/>
      <c r="G115" s="78"/>
      <c r="H115" s="78"/>
      <c r="I115" s="78"/>
      <c r="J115" s="78"/>
      <c r="K115" s="78"/>
      <c r="L115" s="78"/>
    </row>
    <row r="116" spans="1:12" ht="13.35" customHeight="1">
      <c r="A116" s="60"/>
      <c r="B116" s="1" t="s">
        <v>74</v>
      </c>
      <c r="C116" s="28" t="s">
        <v>17</v>
      </c>
      <c r="D116" s="111">
        <v>0</v>
      </c>
      <c r="E116" s="103">
        <v>1321</v>
      </c>
      <c r="F116" s="111">
        <v>0</v>
      </c>
      <c r="G116" s="103">
        <v>1405</v>
      </c>
      <c r="H116" s="111">
        <v>0</v>
      </c>
      <c r="I116" s="103">
        <v>1405</v>
      </c>
      <c r="J116" s="111">
        <v>0</v>
      </c>
      <c r="K116" s="103">
        <v>1586</v>
      </c>
      <c r="L116" s="103">
        <f>SUM(J116:K116)</f>
        <v>1586</v>
      </c>
    </row>
    <row r="117" spans="1:12" ht="13.35" customHeight="1">
      <c r="A117" s="60"/>
      <c r="B117" s="1" t="s">
        <v>75</v>
      </c>
      <c r="C117" s="28" t="s">
        <v>19</v>
      </c>
      <c r="D117" s="111">
        <v>0</v>
      </c>
      <c r="E117" s="103">
        <v>4</v>
      </c>
      <c r="F117" s="111">
        <v>0</v>
      </c>
      <c r="G117" s="103">
        <v>150</v>
      </c>
      <c r="H117" s="111">
        <v>0</v>
      </c>
      <c r="I117" s="103">
        <v>150</v>
      </c>
      <c r="J117" s="111">
        <v>0</v>
      </c>
      <c r="K117" s="103">
        <v>150</v>
      </c>
      <c r="L117" s="103">
        <f>SUM(J117:K117)</f>
        <v>150</v>
      </c>
    </row>
    <row r="118" spans="1:12" ht="13.35" customHeight="1">
      <c r="A118" s="60"/>
      <c r="B118" s="1" t="s">
        <v>76</v>
      </c>
      <c r="C118" s="28" t="s">
        <v>21</v>
      </c>
      <c r="D118" s="117">
        <v>0</v>
      </c>
      <c r="E118" s="101">
        <v>237</v>
      </c>
      <c r="F118" s="117">
        <v>0</v>
      </c>
      <c r="G118" s="101">
        <v>300</v>
      </c>
      <c r="H118" s="117">
        <v>0</v>
      </c>
      <c r="I118" s="101">
        <v>300</v>
      </c>
      <c r="J118" s="117">
        <v>0</v>
      </c>
      <c r="K118" s="101">
        <v>300</v>
      </c>
      <c r="L118" s="101">
        <f>SUM(J118:K118)</f>
        <v>300</v>
      </c>
    </row>
    <row r="119" spans="1:12" ht="13.35" customHeight="1">
      <c r="A119" s="61" t="s">
        <v>11</v>
      </c>
      <c r="B119" s="3">
        <v>44</v>
      </c>
      <c r="C119" s="27" t="s">
        <v>15</v>
      </c>
      <c r="D119" s="122">
        <f t="shared" ref="D119:L119" si="18">SUM(D116:D118)</f>
        <v>0</v>
      </c>
      <c r="E119" s="121">
        <f t="shared" si="18"/>
        <v>1562</v>
      </c>
      <c r="F119" s="122">
        <f t="shared" si="18"/>
        <v>0</v>
      </c>
      <c r="G119" s="121">
        <f t="shared" si="18"/>
        <v>1855</v>
      </c>
      <c r="H119" s="122">
        <f t="shared" si="18"/>
        <v>0</v>
      </c>
      <c r="I119" s="121">
        <f t="shared" si="18"/>
        <v>1855</v>
      </c>
      <c r="J119" s="122">
        <f t="shared" si="18"/>
        <v>0</v>
      </c>
      <c r="K119" s="121">
        <f t="shared" si="18"/>
        <v>2036</v>
      </c>
      <c r="L119" s="121">
        <f t="shared" si="18"/>
        <v>2036</v>
      </c>
    </row>
    <row r="120" spans="1:12" ht="9.9499999999999993" customHeight="1">
      <c r="C120" s="27"/>
      <c r="D120" s="78"/>
      <c r="E120" s="78"/>
      <c r="F120" s="78"/>
      <c r="G120" s="78"/>
      <c r="H120" s="78"/>
      <c r="I120" s="78"/>
      <c r="J120" s="78"/>
      <c r="K120" s="78"/>
      <c r="L120" s="78"/>
    </row>
    <row r="121" spans="1:12" ht="13.35" customHeight="1">
      <c r="B121" s="3">
        <v>45</v>
      </c>
      <c r="C121" s="27" t="s">
        <v>64</v>
      </c>
      <c r="D121" s="78"/>
      <c r="E121" s="78"/>
      <c r="F121" s="78"/>
      <c r="G121" s="78"/>
      <c r="H121" s="78"/>
      <c r="I121" s="78"/>
      <c r="J121" s="78"/>
      <c r="K121" s="78"/>
      <c r="L121" s="78"/>
    </row>
    <row r="122" spans="1:12" ht="13.35" customHeight="1">
      <c r="B122" s="3" t="s">
        <v>77</v>
      </c>
      <c r="C122" s="27" t="s">
        <v>17</v>
      </c>
      <c r="D122" s="117">
        <v>0</v>
      </c>
      <c r="E122" s="101">
        <v>952</v>
      </c>
      <c r="F122" s="117">
        <v>0</v>
      </c>
      <c r="G122" s="101">
        <v>1112</v>
      </c>
      <c r="H122" s="117">
        <v>0</v>
      </c>
      <c r="I122" s="101">
        <v>1112</v>
      </c>
      <c r="J122" s="117">
        <v>0</v>
      </c>
      <c r="K122" s="101">
        <v>1242</v>
      </c>
      <c r="L122" s="101">
        <f>SUM(J122:K122)</f>
        <v>1242</v>
      </c>
    </row>
    <row r="123" spans="1:12" ht="13.35" customHeight="1">
      <c r="B123" s="3" t="s">
        <v>78</v>
      </c>
      <c r="C123" s="27" t="s">
        <v>19</v>
      </c>
      <c r="D123" s="117">
        <v>0</v>
      </c>
      <c r="E123" s="117">
        <v>0</v>
      </c>
      <c r="F123" s="117">
        <v>0</v>
      </c>
      <c r="G123" s="101">
        <v>45</v>
      </c>
      <c r="H123" s="117">
        <v>0</v>
      </c>
      <c r="I123" s="101">
        <v>45</v>
      </c>
      <c r="J123" s="117">
        <v>0</v>
      </c>
      <c r="K123" s="101">
        <v>45</v>
      </c>
      <c r="L123" s="101">
        <f>SUM(J123:K123)</f>
        <v>45</v>
      </c>
    </row>
    <row r="124" spans="1:12" ht="13.35" customHeight="1">
      <c r="B124" s="3" t="s">
        <v>79</v>
      </c>
      <c r="C124" s="27" t="s">
        <v>21</v>
      </c>
      <c r="D124" s="117">
        <v>0</v>
      </c>
      <c r="E124" s="101">
        <v>311</v>
      </c>
      <c r="F124" s="117">
        <v>0</v>
      </c>
      <c r="G124" s="101">
        <v>160</v>
      </c>
      <c r="H124" s="117">
        <v>0</v>
      </c>
      <c r="I124" s="101">
        <v>160</v>
      </c>
      <c r="J124" s="117">
        <v>0</v>
      </c>
      <c r="K124" s="101">
        <v>160</v>
      </c>
      <c r="L124" s="101">
        <f>SUM(J124:K124)</f>
        <v>160</v>
      </c>
    </row>
    <row r="125" spans="1:12" ht="13.35" customHeight="1">
      <c r="A125" s="60" t="s">
        <v>11</v>
      </c>
      <c r="B125" s="1">
        <v>45</v>
      </c>
      <c r="C125" s="28" t="s">
        <v>64</v>
      </c>
      <c r="D125" s="122">
        <f t="shared" ref="D125:L125" si="19">SUM(D122:D124)</f>
        <v>0</v>
      </c>
      <c r="E125" s="121">
        <f t="shared" si="19"/>
        <v>1263</v>
      </c>
      <c r="F125" s="122">
        <f t="shared" si="19"/>
        <v>0</v>
      </c>
      <c r="G125" s="121">
        <f t="shared" si="19"/>
        <v>1317</v>
      </c>
      <c r="H125" s="122">
        <f t="shared" si="19"/>
        <v>0</v>
      </c>
      <c r="I125" s="121">
        <f t="shared" si="19"/>
        <v>1317</v>
      </c>
      <c r="J125" s="122">
        <f t="shared" si="19"/>
        <v>0</v>
      </c>
      <c r="K125" s="121">
        <f t="shared" si="19"/>
        <v>1447</v>
      </c>
      <c r="L125" s="121">
        <f t="shared" si="19"/>
        <v>1447</v>
      </c>
    </row>
    <row r="126" spans="1:12" ht="9.9499999999999993" customHeight="1">
      <c r="A126" s="60"/>
      <c r="B126" s="1"/>
      <c r="C126" s="28"/>
      <c r="D126" s="80"/>
      <c r="E126" s="80"/>
      <c r="F126" s="80"/>
      <c r="G126" s="80"/>
      <c r="H126" s="80"/>
      <c r="I126" s="80"/>
      <c r="J126" s="80"/>
      <c r="K126" s="80"/>
      <c r="L126" s="80"/>
    </row>
    <row r="127" spans="1:12" ht="13.35" customHeight="1">
      <c r="A127" s="60"/>
      <c r="B127" s="1">
        <v>46</v>
      </c>
      <c r="C127" s="28" t="s">
        <v>24</v>
      </c>
      <c r="D127" s="80"/>
      <c r="E127" s="80"/>
      <c r="F127" s="80"/>
      <c r="G127" s="80"/>
      <c r="H127" s="80"/>
      <c r="I127" s="80"/>
      <c r="J127" s="80"/>
      <c r="K127" s="80"/>
      <c r="L127" s="80"/>
    </row>
    <row r="128" spans="1:12" ht="13.35" customHeight="1">
      <c r="A128" s="60"/>
      <c r="B128" s="1" t="s">
        <v>80</v>
      </c>
      <c r="C128" s="28" t="s">
        <v>17</v>
      </c>
      <c r="D128" s="111">
        <v>0</v>
      </c>
      <c r="E128" s="103">
        <v>403</v>
      </c>
      <c r="F128" s="111">
        <v>0</v>
      </c>
      <c r="G128" s="103">
        <v>471</v>
      </c>
      <c r="H128" s="111">
        <v>0</v>
      </c>
      <c r="I128" s="103">
        <v>471</v>
      </c>
      <c r="J128" s="111">
        <v>0</v>
      </c>
      <c r="K128" s="103">
        <v>504</v>
      </c>
      <c r="L128" s="103">
        <f>SUM(J128:K128)</f>
        <v>504</v>
      </c>
    </row>
    <row r="129" spans="1:12" ht="13.35" customHeight="1">
      <c r="A129" s="60"/>
      <c r="B129" s="1" t="s">
        <v>81</v>
      </c>
      <c r="C129" s="28" t="s">
        <v>19</v>
      </c>
      <c r="D129" s="111">
        <v>0</v>
      </c>
      <c r="E129" s="103">
        <v>13</v>
      </c>
      <c r="F129" s="111">
        <v>0</v>
      </c>
      <c r="G129" s="103">
        <v>25</v>
      </c>
      <c r="H129" s="111">
        <v>0</v>
      </c>
      <c r="I129" s="103">
        <v>25</v>
      </c>
      <c r="J129" s="111">
        <v>0</v>
      </c>
      <c r="K129" s="103">
        <v>25</v>
      </c>
      <c r="L129" s="103">
        <f>SUM(J129:K129)</f>
        <v>25</v>
      </c>
    </row>
    <row r="130" spans="1:12" ht="13.35" customHeight="1">
      <c r="A130" s="60"/>
      <c r="B130" s="1" t="s">
        <v>82</v>
      </c>
      <c r="C130" s="28" t="s">
        <v>21</v>
      </c>
      <c r="D130" s="111">
        <v>0</v>
      </c>
      <c r="E130" s="103">
        <v>80</v>
      </c>
      <c r="F130" s="111">
        <v>0</v>
      </c>
      <c r="G130" s="103">
        <v>130</v>
      </c>
      <c r="H130" s="111">
        <v>0</v>
      </c>
      <c r="I130" s="103">
        <v>130</v>
      </c>
      <c r="J130" s="111">
        <v>0</v>
      </c>
      <c r="K130" s="103">
        <v>130</v>
      </c>
      <c r="L130" s="103">
        <f>SUM(J130:K130)</f>
        <v>130</v>
      </c>
    </row>
    <row r="131" spans="1:12" ht="13.35" customHeight="1">
      <c r="A131" s="68" t="s">
        <v>11</v>
      </c>
      <c r="B131" s="149">
        <v>46</v>
      </c>
      <c r="C131" s="59" t="s">
        <v>24</v>
      </c>
      <c r="D131" s="122">
        <f t="shared" ref="D131:L131" si="20">SUM(D128:D130)</f>
        <v>0</v>
      </c>
      <c r="E131" s="121">
        <f t="shared" si="20"/>
        <v>496</v>
      </c>
      <c r="F131" s="122">
        <f t="shared" si="20"/>
        <v>0</v>
      </c>
      <c r="G131" s="121">
        <f t="shared" si="20"/>
        <v>626</v>
      </c>
      <c r="H131" s="122">
        <f t="shared" si="20"/>
        <v>0</v>
      </c>
      <c r="I131" s="121">
        <f t="shared" si="20"/>
        <v>626</v>
      </c>
      <c r="J131" s="122">
        <f t="shared" si="20"/>
        <v>0</v>
      </c>
      <c r="K131" s="121">
        <f t="shared" si="20"/>
        <v>659</v>
      </c>
      <c r="L131" s="121">
        <f t="shared" si="20"/>
        <v>659</v>
      </c>
    </row>
    <row r="132" spans="1:12" ht="2.25" customHeight="1">
      <c r="B132" s="21"/>
      <c r="C132" s="27"/>
      <c r="D132" s="78"/>
      <c r="E132" s="78"/>
      <c r="F132" s="78"/>
      <c r="G132" s="78"/>
      <c r="H132" s="78"/>
      <c r="I132" s="78"/>
      <c r="J132" s="78"/>
      <c r="K132" s="78"/>
      <c r="L132" s="78"/>
    </row>
    <row r="133" spans="1:12" ht="13.35" customHeight="1">
      <c r="B133" s="3">
        <v>47</v>
      </c>
      <c r="C133" s="27" t="s">
        <v>73</v>
      </c>
      <c r="D133" s="78"/>
      <c r="E133" s="78"/>
      <c r="F133" s="78"/>
      <c r="G133" s="78"/>
      <c r="H133" s="78"/>
      <c r="I133" s="78"/>
      <c r="J133" s="78"/>
      <c r="K133" s="78"/>
      <c r="L133" s="78"/>
    </row>
    <row r="134" spans="1:12" ht="13.35" customHeight="1">
      <c r="A134" s="60"/>
      <c r="B134" s="1" t="s">
        <v>83</v>
      </c>
      <c r="C134" s="28" t="s">
        <v>17</v>
      </c>
      <c r="D134" s="111">
        <v>0</v>
      </c>
      <c r="E134" s="103">
        <v>758</v>
      </c>
      <c r="F134" s="111">
        <v>0</v>
      </c>
      <c r="G134" s="103">
        <v>1016</v>
      </c>
      <c r="H134" s="111">
        <v>0</v>
      </c>
      <c r="I134" s="103">
        <v>1016</v>
      </c>
      <c r="J134" s="111">
        <v>0</v>
      </c>
      <c r="K134" s="103">
        <v>1058</v>
      </c>
      <c r="L134" s="103">
        <f>SUM(J134:K134)</f>
        <v>1058</v>
      </c>
    </row>
    <row r="135" spans="1:12" ht="13.35" customHeight="1">
      <c r="A135" s="60"/>
      <c r="B135" s="1" t="s">
        <v>84</v>
      </c>
      <c r="C135" s="28" t="s">
        <v>19</v>
      </c>
      <c r="D135" s="111">
        <v>0</v>
      </c>
      <c r="E135" s="103">
        <v>8</v>
      </c>
      <c r="F135" s="111">
        <v>0</v>
      </c>
      <c r="G135" s="103">
        <v>30</v>
      </c>
      <c r="H135" s="111">
        <v>0</v>
      </c>
      <c r="I135" s="103">
        <v>30</v>
      </c>
      <c r="J135" s="111">
        <v>0</v>
      </c>
      <c r="K135" s="103">
        <v>30</v>
      </c>
      <c r="L135" s="103">
        <f>SUM(J135:K135)</f>
        <v>30</v>
      </c>
    </row>
    <row r="136" spans="1:12" ht="13.35" customHeight="1">
      <c r="A136" s="60"/>
      <c r="B136" s="1" t="s">
        <v>85</v>
      </c>
      <c r="C136" s="28" t="s">
        <v>21</v>
      </c>
      <c r="D136" s="118">
        <v>0</v>
      </c>
      <c r="E136" s="118">
        <v>0</v>
      </c>
      <c r="F136" s="118">
        <v>0</v>
      </c>
      <c r="G136" s="131">
        <v>150</v>
      </c>
      <c r="H136" s="118">
        <v>0</v>
      </c>
      <c r="I136" s="131">
        <v>150</v>
      </c>
      <c r="J136" s="118">
        <v>0</v>
      </c>
      <c r="K136" s="131">
        <v>150</v>
      </c>
      <c r="L136" s="131">
        <f>SUM(J136:K136)</f>
        <v>150</v>
      </c>
    </row>
    <row r="137" spans="1:12" ht="13.35" customHeight="1">
      <c r="A137" s="60" t="s">
        <v>11</v>
      </c>
      <c r="B137" s="1">
        <v>47</v>
      </c>
      <c r="C137" s="28" t="s">
        <v>73</v>
      </c>
      <c r="D137" s="118">
        <f t="shared" ref="D137:L137" si="21">SUM(D134:D136)</f>
        <v>0</v>
      </c>
      <c r="E137" s="131">
        <f t="shared" si="21"/>
        <v>766</v>
      </c>
      <c r="F137" s="118">
        <f t="shared" si="21"/>
        <v>0</v>
      </c>
      <c r="G137" s="131">
        <f t="shared" si="21"/>
        <v>1196</v>
      </c>
      <c r="H137" s="118">
        <f t="shared" si="21"/>
        <v>0</v>
      </c>
      <c r="I137" s="131">
        <f t="shared" si="21"/>
        <v>1196</v>
      </c>
      <c r="J137" s="118">
        <f t="shared" si="21"/>
        <v>0</v>
      </c>
      <c r="K137" s="131">
        <f t="shared" si="21"/>
        <v>1238</v>
      </c>
      <c r="L137" s="131">
        <f t="shared" si="21"/>
        <v>1238</v>
      </c>
    </row>
    <row r="138" spans="1:12">
      <c r="A138" s="60"/>
      <c r="B138" s="38"/>
      <c r="C138" s="28"/>
      <c r="D138" s="78"/>
      <c r="E138" s="78"/>
      <c r="F138" s="78"/>
      <c r="G138" s="78"/>
      <c r="H138" s="78"/>
      <c r="I138" s="78"/>
      <c r="J138" s="78"/>
      <c r="K138" s="78"/>
      <c r="L138" s="78"/>
    </row>
    <row r="139" spans="1:12" ht="13.35" customHeight="1">
      <c r="B139" s="3">
        <v>48</v>
      </c>
      <c r="C139" s="27" t="s">
        <v>29</v>
      </c>
      <c r="D139" s="78"/>
      <c r="E139" s="78"/>
      <c r="F139" s="78"/>
      <c r="G139" s="78"/>
      <c r="H139" s="78"/>
      <c r="I139" s="78"/>
      <c r="J139" s="78"/>
      <c r="K139" s="78"/>
      <c r="L139" s="78"/>
    </row>
    <row r="140" spans="1:12" ht="13.35" customHeight="1">
      <c r="A140" s="60"/>
      <c r="B140" s="1" t="s">
        <v>86</v>
      </c>
      <c r="C140" s="28" t="s">
        <v>17</v>
      </c>
      <c r="D140" s="111">
        <v>0</v>
      </c>
      <c r="E140" s="103">
        <v>505</v>
      </c>
      <c r="F140" s="111">
        <v>0</v>
      </c>
      <c r="G140" s="103">
        <v>570</v>
      </c>
      <c r="H140" s="111">
        <v>0</v>
      </c>
      <c r="I140" s="103">
        <v>570</v>
      </c>
      <c r="J140" s="111">
        <v>0</v>
      </c>
      <c r="K140" s="103">
        <v>643</v>
      </c>
      <c r="L140" s="103">
        <f>SUM(J140:K140)</f>
        <v>643</v>
      </c>
    </row>
    <row r="141" spans="1:12" ht="13.35" customHeight="1">
      <c r="A141" s="60"/>
      <c r="B141" s="1" t="s">
        <v>87</v>
      </c>
      <c r="C141" s="28" t="s">
        <v>19</v>
      </c>
      <c r="D141" s="111">
        <v>0</v>
      </c>
      <c r="E141" s="103">
        <v>4</v>
      </c>
      <c r="F141" s="111">
        <v>0</v>
      </c>
      <c r="G141" s="103">
        <v>25</v>
      </c>
      <c r="H141" s="111">
        <v>0</v>
      </c>
      <c r="I141" s="103">
        <v>25</v>
      </c>
      <c r="J141" s="111">
        <v>0</v>
      </c>
      <c r="K141" s="103">
        <v>25</v>
      </c>
      <c r="L141" s="103">
        <f>SUM(J141:K141)</f>
        <v>25</v>
      </c>
    </row>
    <row r="142" spans="1:12" ht="13.35" customHeight="1">
      <c r="A142" s="60"/>
      <c r="B142" s="1" t="s">
        <v>88</v>
      </c>
      <c r="C142" s="28" t="s">
        <v>21</v>
      </c>
      <c r="D142" s="111">
        <v>0</v>
      </c>
      <c r="E142" s="103">
        <v>148</v>
      </c>
      <c r="F142" s="111">
        <v>0</v>
      </c>
      <c r="G142" s="103">
        <v>170</v>
      </c>
      <c r="H142" s="111">
        <v>0</v>
      </c>
      <c r="I142" s="103">
        <v>170</v>
      </c>
      <c r="J142" s="111">
        <v>0</v>
      </c>
      <c r="K142" s="103">
        <v>170</v>
      </c>
      <c r="L142" s="103">
        <f>SUM(J142:K142)</f>
        <v>170</v>
      </c>
    </row>
    <row r="143" spans="1:12" ht="13.35" customHeight="1">
      <c r="A143" s="60" t="s">
        <v>11</v>
      </c>
      <c r="B143" s="1">
        <v>48</v>
      </c>
      <c r="C143" s="28" t="s">
        <v>29</v>
      </c>
      <c r="D143" s="122">
        <f t="shared" ref="D143:L143" si="22">SUM(D140:D142)</f>
        <v>0</v>
      </c>
      <c r="E143" s="121">
        <f t="shared" si="22"/>
        <v>657</v>
      </c>
      <c r="F143" s="122">
        <f t="shared" si="22"/>
        <v>0</v>
      </c>
      <c r="G143" s="121">
        <f t="shared" si="22"/>
        <v>765</v>
      </c>
      <c r="H143" s="122">
        <f t="shared" si="22"/>
        <v>0</v>
      </c>
      <c r="I143" s="121">
        <f t="shared" si="22"/>
        <v>765</v>
      </c>
      <c r="J143" s="122">
        <f t="shared" si="22"/>
        <v>0</v>
      </c>
      <c r="K143" s="121">
        <f t="shared" si="22"/>
        <v>838</v>
      </c>
      <c r="L143" s="121">
        <f t="shared" si="22"/>
        <v>838</v>
      </c>
    </row>
    <row r="144" spans="1:12" ht="25.5">
      <c r="A144" s="60" t="s">
        <v>11</v>
      </c>
      <c r="B144" s="1">
        <v>60</v>
      </c>
      <c r="C144" s="28" t="s">
        <v>124</v>
      </c>
      <c r="D144" s="122">
        <f t="shared" ref="D144:L144" si="23">D143+D137+D131+D125+D119</f>
        <v>0</v>
      </c>
      <c r="E144" s="121">
        <f t="shared" si="23"/>
        <v>4744</v>
      </c>
      <c r="F144" s="122">
        <f t="shared" si="23"/>
        <v>0</v>
      </c>
      <c r="G144" s="121">
        <f t="shared" si="23"/>
        <v>5759</v>
      </c>
      <c r="H144" s="122">
        <f t="shared" si="23"/>
        <v>0</v>
      </c>
      <c r="I144" s="121">
        <f t="shared" si="23"/>
        <v>5759</v>
      </c>
      <c r="J144" s="122">
        <f t="shared" si="23"/>
        <v>0</v>
      </c>
      <c r="K144" s="121">
        <f t="shared" si="23"/>
        <v>6218</v>
      </c>
      <c r="L144" s="121">
        <f t="shared" si="23"/>
        <v>6218</v>
      </c>
    </row>
    <row r="145" spans="1:12">
      <c r="A145" s="61" t="s">
        <v>11</v>
      </c>
      <c r="B145" s="45">
        <v>1E-3</v>
      </c>
      <c r="C145" s="37" t="s">
        <v>14</v>
      </c>
      <c r="D145" s="122">
        <f t="shared" ref="D145:L145" si="24">D144</f>
        <v>0</v>
      </c>
      <c r="E145" s="121">
        <f t="shared" si="24"/>
        <v>4744</v>
      </c>
      <c r="F145" s="122">
        <f t="shared" si="24"/>
        <v>0</v>
      </c>
      <c r="G145" s="121">
        <f t="shared" si="24"/>
        <v>5759</v>
      </c>
      <c r="H145" s="122">
        <f t="shared" si="24"/>
        <v>0</v>
      </c>
      <c r="I145" s="121">
        <f t="shared" si="24"/>
        <v>5759</v>
      </c>
      <c r="J145" s="122">
        <f t="shared" si="24"/>
        <v>0</v>
      </c>
      <c r="K145" s="121">
        <f t="shared" si="24"/>
        <v>6218</v>
      </c>
      <c r="L145" s="121">
        <f t="shared" si="24"/>
        <v>6218</v>
      </c>
    </row>
    <row r="146" spans="1:12">
      <c r="A146" s="22" t="s">
        <v>11</v>
      </c>
      <c r="B146" s="38">
        <v>3456</v>
      </c>
      <c r="C146" s="50" t="s">
        <v>1</v>
      </c>
      <c r="D146" s="114">
        <f t="shared" ref="D146:L146" si="25">D144</f>
        <v>0</v>
      </c>
      <c r="E146" s="115">
        <f t="shared" si="25"/>
        <v>4744</v>
      </c>
      <c r="F146" s="114">
        <f t="shared" si="25"/>
        <v>0</v>
      </c>
      <c r="G146" s="115">
        <f t="shared" si="25"/>
        <v>5759</v>
      </c>
      <c r="H146" s="114">
        <f t="shared" si="25"/>
        <v>0</v>
      </c>
      <c r="I146" s="115">
        <f t="shared" si="25"/>
        <v>5759</v>
      </c>
      <c r="J146" s="114">
        <f t="shared" si="25"/>
        <v>0</v>
      </c>
      <c r="K146" s="115">
        <f t="shared" si="25"/>
        <v>6218</v>
      </c>
      <c r="L146" s="115">
        <f t="shared" si="25"/>
        <v>6218</v>
      </c>
    </row>
    <row r="147" spans="1:12">
      <c r="A147" s="22"/>
      <c r="B147" s="38"/>
      <c r="C147" s="50"/>
      <c r="D147" s="74"/>
      <c r="E147" s="74"/>
      <c r="F147" s="76"/>
      <c r="G147" s="76"/>
      <c r="H147" s="76"/>
      <c r="I147" s="76"/>
      <c r="J147" s="76"/>
      <c r="K147" s="76"/>
      <c r="L147" s="76"/>
    </row>
    <row r="148" spans="1:12" ht="13.35" customHeight="1">
      <c r="A148" s="61" t="s">
        <v>13</v>
      </c>
      <c r="B148" s="46">
        <v>3475</v>
      </c>
      <c r="C148" s="32" t="s">
        <v>2</v>
      </c>
      <c r="D148" s="81"/>
      <c r="E148" s="81"/>
      <c r="F148" s="81"/>
      <c r="G148" s="81"/>
      <c r="H148" s="81"/>
      <c r="I148" s="81"/>
      <c r="J148" s="81"/>
      <c r="K148" s="81"/>
      <c r="L148" s="81"/>
    </row>
    <row r="149" spans="1:12" ht="13.35" customHeight="1">
      <c r="A149" s="60"/>
      <c r="B149" s="136">
        <v>0.106</v>
      </c>
      <c r="C149" s="137" t="s">
        <v>54</v>
      </c>
      <c r="D149" s="138"/>
      <c r="E149" s="138"/>
      <c r="F149" s="138"/>
      <c r="G149" s="138"/>
      <c r="H149" s="138"/>
      <c r="I149" s="138"/>
      <c r="J149" s="138"/>
      <c r="K149" s="138"/>
      <c r="L149" s="138"/>
    </row>
    <row r="150" spans="1:12" ht="13.35" customHeight="1">
      <c r="A150" s="60"/>
      <c r="B150" s="44">
        <v>1</v>
      </c>
      <c r="C150" s="157" t="s">
        <v>152</v>
      </c>
      <c r="D150" s="110"/>
      <c r="E150" s="102"/>
      <c r="F150" s="110"/>
      <c r="G150" s="102"/>
      <c r="H150" s="110"/>
      <c r="I150" s="102"/>
      <c r="J150" s="102"/>
      <c r="K150" s="102"/>
      <c r="L150" s="102"/>
    </row>
    <row r="151" spans="1:12" ht="13.35" customHeight="1">
      <c r="A151" s="60"/>
      <c r="B151" s="105">
        <v>62</v>
      </c>
      <c r="C151" s="30" t="s">
        <v>106</v>
      </c>
      <c r="D151" s="110"/>
      <c r="E151" s="102"/>
      <c r="F151" s="110"/>
      <c r="G151" s="102"/>
      <c r="H151" s="110"/>
      <c r="I151" s="102"/>
      <c r="J151" s="102"/>
      <c r="K151" s="102"/>
      <c r="L151" s="102"/>
    </row>
    <row r="152" spans="1:12" ht="13.35" customHeight="1">
      <c r="A152" s="60"/>
      <c r="B152" s="166" t="s">
        <v>154</v>
      </c>
      <c r="C152" s="30" t="s">
        <v>135</v>
      </c>
      <c r="D152" s="113">
        <v>0</v>
      </c>
      <c r="E152" s="113">
        <v>0</v>
      </c>
      <c r="F152" s="113">
        <v>0</v>
      </c>
      <c r="G152" s="113">
        <v>0</v>
      </c>
      <c r="H152" s="113">
        <v>0</v>
      </c>
      <c r="I152" s="113">
        <v>0</v>
      </c>
      <c r="J152" s="108">
        <v>554</v>
      </c>
      <c r="K152" s="113">
        <v>0</v>
      </c>
      <c r="L152" s="108">
        <f>SUM(J152:K152)</f>
        <v>554</v>
      </c>
    </row>
    <row r="153" spans="1:12" ht="13.35" customHeight="1">
      <c r="A153" s="60" t="s">
        <v>11</v>
      </c>
      <c r="B153" s="44">
        <v>1</v>
      </c>
      <c r="C153" s="157" t="s">
        <v>152</v>
      </c>
      <c r="D153" s="113">
        <f>D152</f>
        <v>0</v>
      </c>
      <c r="E153" s="113">
        <f t="shared" ref="E153:L153" si="26">E152</f>
        <v>0</v>
      </c>
      <c r="F153" s="113">
        <f t="shared" si="26"/>
        <v>0</v>
      </c>
      <c r="G153" s="113">
        <f t="shared" si="26"/>
        <v>0</v>
      </c>
      <c r="H153" s="113">
        <f t="shared" si="26"/>
        <v>0</v>
      </c>
      <c r="I153" s="113">
        <f t="shared" si="26"/>
        <v>0</v>
      </c>
      <c r="J153" s="108">
        <f t="shared" si="26"/>
        <v>554</v>
      </c>
      <c r="K153" s="113">
        <f t="shared" si="26"/>
        <v>0</v>
      </c>
      <c r="L153" s="108">
        <f t="shared" si="26"/>
        <v>554</v>
      </c>
    </row>
    <row r="154" spans="1:12">
      <c r="A154" s="60"/>
      <c r="B154" s="136"/>
      <c r="C154" s="137"/>
      <c r="D154" s="138"/>
      <c r="E154" s="138"/>
      <c r="F154" s="138"/>
      <c r="G154" s="138"/>
      <c r="H154" s="138"/>
      <c r="I154" s="138"/>
      <c r="J154" s="138"/>
      <c r="K154" s="138"/>
      <c r="L154" s="138"/>
    </row>
    <row r="155" spans="1:12" ht="13.35" customHeight="1">
      <c r="A155" s="60"/>
      <c r="B155" s="105">
        <v>60</v>
      </c>
      <c r="C155" s="30" t="s">
        <v>55</v>
      </c>
      <c r="D155" s="138"/>
      <c r="E155" s="138"/>
      <c r="F155" s="138"/>
      <c r="G155" s="138"/>
      <c r="H155" s="138"/>
      <c r="I155" s="138"/>
      <c r="J155" s="138"/>
      <c r="K155" s="138"/>
      <c r="L155" s="138"/>
    </row>
    <row r="156" spans="1:12" ht="13.35" customHeight="1">
      <c r="A156" s="60"/>
      <c r="B156" s="166" t="s">
        <v>41</v>
      </c>
      <c r="C156" s="30" t="s">
        <v>17</v>
      </c>
      <c r="D156" s="110">
        <v>0</v>
      </c>
      <c r="E156" s="110">
        <v>0</v>
      </c>
      <c r="F156" s="110">
        <v>0</v>
      </c>
      <c r="G156" s="110">
        <v>0</v>
      </c>
      <c r="H156" s="110">
        <v>0</v>
      </c>
      <c r="I156" s="110">
        <v>0</v>
      </c>
      <c r="J156" s="110">
        <v>0</v>
      </c>
      <c r="K156" s="110">
        <v>0</v>
      </c>
      <c r="L156" s="110">
        <f>SUM(J156:K156)</f>
        <v>0</v>
      </c>
    </row>
    <row r="157" spans="1:12" ht="13.5" customHeight="1">
      <c r="A157" s="60"/>
      <c r="B157" s="166" t="s">
        <v>43</v>
      </c>
      <c r="C157" s="30" t="s">
        <v>21</v>
      </c>
      <c r="D157" s="108">
        <v>294</v>
      </c>
      <c r="E157" s="113">
        <v>0</v>
      </c>
      <c r="F157" s="108">
        <v>464</v>
      </c>
      <c r="G157" s="113">
        <v>0</v>
      </c>
      <c r="H157" s="108">
        <v>464</v>
      </c>
      <c r="I157" s="113">
        <v>0</v>
      </c>
      <c r="J157" s="108">
        <v>600</v>
      </c>
      <c r="K157" s="113">
        <v>0</v>
      </c>
      <c r="L157" s="108">
        <f>SUM(J157:K157)</f>
        <v>600</v>
      </c>
    </row>
    <row r="158" spans="1:12" ht="13.5" customHeight="1">
      <c r="A158" s="60" t="s">
        <v>11</v>
      </c>
      <c r="B158" s="105">
        <v>60</v>
      </c>
      <c r="C158" s="30" t="s">
        <v>55</v>
      </c>
      <c r="D158" s="108">
        <f t="shared" ref="D158:L158" si="27">SUM(D156:D157)</f>
        <v>294</v>
      </c>
      <c r="E158" s="113">
        <f t="shared" si="27"/>
        <v>0</v>
      </c>
      <c r="F158" s="108">
        <f t="shared" si="27"/>
        <v>464</v>
      </c>
      <c r="G158" s="113">
        <f t="shared" si="27"/>
        <v>0</v>
      </c>
      <c r="H158" s="108">
        <f t="shared" si="27"/>
        <v>464</v>
      </c>
      <c r="I158" s="113">
        <f t="shared" si="27"/>
        <v>0</v>
      </c>
      <c r="J158" s="108">
        <f t="shared" si="27"/>
        <v>600</v>
      </c>
      <c r="K158" s="113">
        <f t="shared" si="27"/>
        <v>0</v>
      </c>
      <c r="L158" s="108">
        <f t="shared" si="27"/>
        <v>600</v>
      </c>
    </row>
    <row r="159" spans="1:12">
      <c r="A159" s="60"/>
      <c r="B159" s="105"/>
      <c r="C159" s="30"/>
      <c r="D159" s="83"/>
      <c r="E159" s="83"/>
      <c r="F159" s="83"/>
      <c r="G159" s="83"/>
      <c r="H159" s="83"/>
      <c r="I159" s="83"/>
      <c r="J159" s="83"/>
      <c r="K159" s="83"/>
      <c r="L159" s="83"/>
    </row>
    <row r="160" spans="1:12" ht="13.5" customHeight="1">
      <c r="A160" s="60"/>
      <c r="B160" s="105">
        <v>62</v>
      </c>
      <c r="C160" s="30" t="s">
        <v>106</v>
      </c>
      <c r="D160" s="74"/>
      <c r="E160" s="74"/>
      <c r="F160" s="74"/>
      <c r="G160" s="74"/>
      <c r="H160" s="74"/>
      <c r="I160" s="74"/>
      <c r="J160" s="74"/>
      <c r="K160" s="74"/>
      <c r="L160" s="74"/>
    </row>
    <row r="161" spans="1:12" ht="13.5" customHeight="1">
      <c r="A161" s="60"/>
      <c r="B161" s="166" t="s">
        <v>109</v>
      </c>
      <c r="C161" s="30" t="s">
        <v>17</v>
      </c>
      <c r="D161" s="110">
        <v>0</v>
      </c>
      <c r="E161" s="102">
        <v>4968</v>
      </c>
      <c r="F161" s="110">
        <v>0</v>
      </c>
      <c r="G161" s="102">
        <v>5027</v>
      </c>
      <c r="H161" s="110">
        <v>0</v>
      </c>
      <c r="I161" s="102">
        <v>5027</v>
      </c>
      <c r="J161" s="110">
        <v>0</v>
      </c>
      <c r="K161" s="102">
        <v>5706</v>
      </c>
      <c r="L161" s="102">
        <f>SUM(J161:K161)</f>
        <v>5706</v>
      </c>
    </row>
    <row r="162" spans="1:12" ht="13.5" customHeight="1">
      <c r="A162" s="60"/>
      <c r="B162" s="166" t="s">
        <v>110</v>
      </c>
      <c r="C162" s="30" t="s">
        <v>19</v>
      </c>
      <c r="D162" s="110">
        <v>0</v>
      </c>
      <c r="E162" s="102">
        <v>90</v>
      </c>
      <c r="F162" s="110">
        <v>0</v>
      </c>
      <c r="G162" s="102">
        <v>70</v>
      </c>
      <c r="H162" s="110">
        <v>0</v>
      </c>
      <c r="I162" s="102">
        <v>70</v>
      </c>
      <c r="J162" s="110">
        <v>0</v>
      </c>
      <c r="K162" s="102">
        <v>70</v>
      </c>
      <c r="L162" s="102">
        <f>SUM(J162:K162)</f>
        <v>70</v>
      </c>
    </row>
    <row r="163" spans="1:12" ht="13.5" customHeight="1">
      <c r="A163" s="60"/>
      <c r="B163" s="166" t="s">
        <v>111</v>
      </c>
      <c r="C163" s="30" t="s">
        <v>21</v>
      </c>
      <c r="D163" s="110">
        <v>0</v>
      </c>
      <c r="E163" s="102">
        <v>1310</v>
      </c>
      <c r="F163" s="110">
        <v>0</v>
      </c>
      <c r="G163" s="102">
        <v>700</v>
      </c>
      <c r="H163" s="110">
        <v>0</v>
      </c>
      <c r="I163" s="102">
        <v>700</v>
      </c>
      <c r="J163" s="110">
        <v>0</v>
      </c>
      <c r="K163" s="102">
        <v>700</v>
      </c>
      <c r="L163" s="102">
        <f>SUM(J163:K163)</f>
        <v>700</v>
      </c>
    </row>
    <row r="164" spans="1:12" ht="13.5" customHeight="1">
      <c r="A164" s="68"/>
      <c r="B164" s="165" t="s">
        <v>112</v>
      </c>
      <c r="C164" s="158" t="s">
        <v>139</v>
      </c>
      <c r="D164" s="113">
        <v>0</v>
      </c>
      <c r="E164" s="113">
        <v>0</v>
      </c>
      <c r="F164" s="113">
        <v>0</v>
      </c>
      <c r="G164" s="108">
        <v>95</v>
      </c>
      <c r="H164" s="113">
        <v>0</v>
      </c>
      <c r="I164" s="108">
        <v>95</v>
      </c>
      <c r="J164" s="113">
        <v>0</v>
      </c>
      <c r="K164" s="108">
        <v>95</v>
      </c>
      <c r="L164" s="108">
        <f>SUM(J164:K164)</f>
        <v>95</v>
      </c>
    </row>
    <row r="165" spans="1:12" ht="25.5">
      <c r="A165" s="60"/>
      <c r="B165" s="166" t="s">
        <v>134</v>
      </c>
      <c r="C165" s="30" t="s">
        <v>135</v>
      </c>
      <c r="D165" s="108">
        <v>36</v>
      </c>
      <c r="E165" s="113">
        <v>0</v>
      </c>
      <c r="F165" s="108">
        <v>554</v>
      </c>
      <c r="G165" s="113">
        <v>0</v>
      </c>
      <c r="H165" s="108">
        <v>554</v>
      </c>
      <c r="I165" s="113">
        <v>0</v>
      </c>
      <c r="J165" s="113">
        <v>0</v>
      </c>
      <c r="K165" s="113">
        <v>0</v>
      </c>
      <c r="L165" s="113">
        <f>SUM(J165:K165)</f>
        <v>0</v>
      </c>
    </row>
    <row r="166" spans="1:12" ht="13.5" customHeight="1">
      <c r="A166" s="60" t="s">
        <v>11</v>
      </c>
      <c r="B166" s="105">
        <v>62</v>
      </c>
      <c r="C166" s="30" t="s">
        <v>106</v>
      </c>
      <c r="D166" s="108">
        <f t="shared" ref="D166:I166" si="28">SUM(D161:D165)</f>
        <v>36</v>
      </c>
      <c r="E166" s="108">
        <f t="shared" si="28"/>
        <v>6368</v>
      </c>
      <c r="F166" s="108">
        <f t="shared" si="28"/>
        <v>554</v>
      </c>
      <c r="G166" s="108">
        <f t="shared" si="28"/>
        <v>5892</v>
      </c>
      <c r="H166" s="108">
        <f t="shared" si="28"/>
        <v>554</v>
      </c>
      <c r="I166" s="108">
        <f t="shared" si="28"/>
        <v>5892</v>
      </c>
      <c r="J166" s="113">
        <f>SUM(J161:J165)</f>
        <v>0</v>
      </c>
      <c r="K166" s="108">
        <f>SUM(K161:K165)</f>
        <v>6571</v>
      </c>
      <c r="L166" s="108">
        <f>SUM(L161:L165)</f>
        <v>6571</v>
      </c>
    </row>
    <row r="167" spans="1:12">
      <c r="A167" s="60"/>
      <c r="B167" s="105"/>
      <c r="C167" s="30"/>
      <c r="D167" s="102"/>
      <c r="E167" s="102"/>
      <c r="F167" s="102"/>
      <c r="G167" s="102"/>
      <c r="H167" s="102"/>
      <c r="I167" s="102"/>
      <c r="J167" s="102"/>
      <c r="K167" s="102"/>
      <c r="L167" s="102"/>
    </row>
    <row r="168" spans="1:12" ht="13.5" customHeight="1">
      <c r="A168" s="60"/>
      <c r="B168" s="105">
        <v>63</v>
      </c>
      <c r="C168" s="30" t="s">
        <v>107</v>
      </c>
      <c r="D168" s="74"/>
      <c r="E168" s="74"/>
      <c r="F168" s="74"/>
      <c r="G168" s="74"/>
      <c r="H168" s="74"/>
      <c r="I168" s="74"/>
      <c r="J168" s="74"/>
      <c r="K168" s="74"/>
      <c r="L168" s="74"/>
    </row>
    <row r="169" spans="1:12" ht="13.5" customHeight="1">
      <c r="A169" s="60"/>
      <c r="B169" s="166" t="s">
        <v>113</v>
      </c>
      <c r="C169" s="30" t="s">
        <v>17</v>
      </c>
      <c r="D169" s="110">
        <v>0</v>
      </c>
      <c r="E169" s="102">
        <v>2238</v>
      </c>
      <c r="F169" s="110">
        <v>0</v>
      </c>
      <c r="G169" s="102">
        <v>2597</v>
      </c>
      <c r="H169" s="110">
        <v>0</v>
      </c>
      <c r="I169" s="102">
        <v>2597</v>
      </c>
      <c r="J169" s="110">
        <v>0</v>
      </c>
      <c r="K169" s="102">
        <v>2980</v>
      </c>
      <c r="L169" s="102">
        <f>SUM(J169:K169)</f>
        <v>2980</v>
      </c>
    </row>
    <row r="170" spans="1:12" ht="13.5" customHeight="1">
      <c r="B170" s="167" t="s">
        <v>114</v>
      </c>
      <c r="C170" s="29" t="s">
        <v>19</v>
      </c>
      <c r="D170" s="110">
        <v>0</v>
      </c>
      <c r="E170" s="102">
        <v>40</v>
      </c>
      <c r="F170" s="110">
        <v>0</v>
      </c>
      <c r="G170" s="102">
        <v>40</v>
      </c>
      <c r="H170" s="110">
        <v>0</v>
      </c>
      <c r="I170" s="102">
        <v>40</v>
      </c>
      <c r="J170" s="110">
        <v>0</v>
      </c>
      <c r="K170" s="102">
        <v>40</v>
      </c>
      <c r="L170" s="102">
        <f>SUM(J170:K170)</f>
        <v>40</v>
      </c>
    </row>
    <row r="171" spans="1:12" ht="13.5" customHeight="1">
      <c r="B171" s="167" t="s">
        <v>115</v>
      </c>
      <c r="C171" s="29" t="s">
        <v>21</v>
      </c>
      <c r="D171" s="110">
        <v>0</v>
      </c>
      <c r="E171" s="102">
        <v>235</v>
      </c>
      <c r="F171" s="110">
        <v>0</v>
      </c>
      <c r="G171" s="102">
        <v>197</v>
      </c>
      <c r="H171" s="110">
        <v>0</v>
      </c>
      <c r="I171" s="102">
        <v>197</v>
      </c>
      <c r="J171" s="110">
        <v>0</v>
      </c>
      <c r="K171" s="102">
        <v>197</v>
      </c>
      <c r="L171" s="102">
        <f>SUM(J171:K171)</f>
        <v>197</v>
      </c>
    </row>
    <row r="172" spans="1:12" ht="13.5" customHeight="1">
      <c r="B172" s="167" t="s">
        <v>126</v>
      </c>
      <c r="C172" s="29" t="s">
        <v>127</v>
      </c>
      <c r="D172" s="110">
        <v>0</v>
      </c>
      <c r="E172" s="110">
        <v>0</v>
      </c>
      <c r="F172" s="110">
        <v>0</v>
      </c>
      <c r="G172" s="102">
        <v>350</v>
      </c>
      <c r="H172" s="110">
        <v>0</v>
      </c>
      <c r="I172" s="102">
        <v>350</v>
      </c>
      <c r="J172" s="110">
        <v>0</v>
      </c>
      <c r="K172" s="102">
        <v>350</v>
      </c>
      <c r="L172" s="102">
        <f>SUM(J172:K172)</f>
        <v>350</v>
      </c>
    </row>
    <row r="173" spans="1:12" ht="13.5" customHeight="1">
      <c r="B173" s="167" t="s">
        <v>116</v>
      </c>
      <c r="C173" s="29" t="s">
        <v>139</v>
      </c>
      <c r="D173" s="110">
        <v>0</v>
      </c>
      <c r="E173" s="110">
        <v>0</v>
      </c>
      <c r="F173" s="110">
        <v>0</v>
      </c>
      <c r="G173" s="102">
        <v>100</v>
      </c>
      <c r="H173" s="110">
        <v>0</v>
      </c>
      <c r="I173" s="102">
        <v>100</v>
      </c>
      <c r="J173" s="110">
        <v>0</v>
      </c>
      <c r="K173" s="102">
        <v>100</v>
      </c>
      <c r="L173" s="102">
        <f>SUM(J173:K173)</f>
        <v>100</v>
      </c>
    </row>
    <row r="174" spans="1:12" ht="13.5" customHeight="1">
      <c r="A174" s="61" t="s">
        <v>11</v>
      </c>
      <c r="B174" s="31">
        <v>63</v>
      </c>
      <c r="C174" s="30" t="s">
        <v>107</v>
      </c>
      <c r="D174" s="114">
        <f t="shared" ref="D174:L174" si="29">SUM(D169:D173)</f>
        <v>0</v>
      </c>
      <c r="E174" s="115">
        <f t="shared" si="29"/>
        <v>2513</v>
      </c>
      <c r="F174" s="114">
        <f t="shared" si="29"/>
        <v>0</v>
      </c>
      <c r="G174" s="115">
        <f t="shared" si="29"/>
        <v>3284</v>
      </c>
      <c r="H174" s="114">
        <f t="shared" si="29"/>
        <v>0</v>
      </c>
      <c r="I174" s="115">
        <f t="shared" si="29"/>
        <v>3284</v>
      </c>
      <c r="J174" s="114">
        <f t="shared" si="29"/>
        <v>0</v>
      </c>
      <c r="K174" s="115">
        <f t="shared" si="29"/>
        <v>3667</v>
      </c>
      <c r="L174" s="115">
        <f t="shared" si="29"/>
        <v>3667</v>
      </c>
    </row>
    <row r="175" spans="1:12" ht="13.5" customHeight="1">
      <c r="A175" s="61" t="s">
        <v>11</v>
      </c>
      <c r="B175" s="45">
        <v>0.106</v>
      </c>
      <c r="C175" s="32" t="s">
        <v>54</v>
      </c>
      <c r="D175" s="115">
        <f t="shared" ref="D175:L175" si="30">D158+D166+D174+D153</f>
        <v>330</v>
      </c>
      <c r="E175" s="115">
        <f t="shared" si="30"/>
        <v>8881</v>
      </c>
      <c r="F175" s="115">
        <f t="shared" si="30"/>
        <v>1018</v>
      </c>
      <c r="G175" s="115">
        <f t="shared" si="30"/>
        <v>9176</v>
      </c>
      <c r="H175" s="115">
        <f t="shared" si="30"/>
        <v>1018</v>
      </c>
      <c r="I175" s="115">
        <f t="shared" si="30"/>
        <v>9176</v>
      </c>
      <c r="J175" s="115">
        <f t="shared" si="30"/>
        <v>1154</v>
      </c>
      <c r="K175" s="115">
        <f t="shared" si="30"/>
        <v>10238</v>
      </c>
      <c r="L175" s="115">
        <f t="shared" si="30"/>
        <v>11392</v>
      </c>
    </row>
    <row r="176" spans="1:12" ht="13.5" customHeight="1">
      <c r="A176" s="61" t="s">
        <v>11</v>
      </c>
      <c r="B176" s="46">
        <v>3475</v>
      </c>
      <c r="C176" s="32" t="s">
        <v>2</v>
      </c>
      <c r="D176" s="115">
        <f t="shared" ref="D176:L176" si="31">D175</f>
        <v>330</v>
      </c>
      <c r="E176" s="115">
        <f t="shared" si="31"/>
        <v>8881</v>
      </c>
      <c r="F176" s="115">
        <f t="shared" si="31"/>
        <v>1018</v>
      </c>
      <c r="G176" s="115">
        <f t="shared" si="31"/>
        <v>9176</v>
      </c>
      <c r="H176" s="115">
        <f t="shared" si="31"/>
        <v>1018</v>
      </c>
      <c r="I176" s="115">
        <f t="shared" si="31"/>
        <v>9176</v>
      </c>
      <c r="J176" s="115">
        <f t="shared" si="31"/>
        <v>1154</v>
      </c>
      <c r="K176" s="115">
        <f t="shared" si="31"/>
        <v>10238</v>
      </c>
      <c r="L176" s="115">
        <f t="shared" si="31"/>
        <v>11392</v>
      </c>
    </row>
    <row r="177" spans="1:12" ht="13.5" customHeight="1">
      <c r="A177" s="69" t="s">
        <v>11</v>
      </c>
      <c r="B177" s="35"/>
      <c r="C177" s="36" t="s">
        <v>12</v>
      </c>
      <c r="D177" s="115">
        <f t="shared" ref="D177:L177" si="32">D146+D110+D176+D34</f>
        <v>25210</v>
      </c>
      <c r="E177" s="115">
        <f t="shared" si="32"/>
        <v>174803</v>
      </c>
      <c r="F177" s="115">
        <f t="shared" si="32"/>
        <v>88090</v>
      </c>
      <c r="G177" s="115">
        <f t="shared" si="32"/>
        <v>214276</v>
      </c>
      <c r="H177" s="115">
        <f t="shared" si="32"/>
        <v>88618</v>
      </c>
      <c r="I177" s="115">
        <f t="shared" si="32"/>
        <v>214276</v>
      </c>
      <c r="J177" s="115">
        <f t="shared" si="32"/>
        <v>82482</v>
      </c>
      <c r="K177" s="115">
        <f t="shared" si="32"/>
        <v>224977</v>
      </c>
      <c r="L177" s="115">
        <f t="shared" si="32"/>
        <v>307459</v>
      </c>
    </row>
    <row r="178" spans="1:12">
      <c r="A178" s="60"/>
      <c r="B178" s="1"/>
      <c r="C178" s="51"/>
      <c r="D178" s="76"/>
      <c r="E178" s="76"/>
      <c r="F178" s="76"/>
      <c r="G178" s="76"/>
      <c r="H178" s="76"/>
      <c r="I178" s="76"/>
      <c r="J178" s="76"/>
      <c r="K178" s="76"/>
      <c r="L178" s="76"/>
    </row>
    <row r="179" spans="1:12">
      <c r="C179" s="26" t="s">
        <v>56</v>
      </c>
      <c r="D179" s="75"/>
      <c r="E179" s="75"/>
      <c r="F179" s="76"/>
      <c r="G179" s="76"/>
      <c r="H179" s="76"/>
      <c r="I179" s="76"/>
      <c r="J179" s="76"/>
      <c r="K179" s="76"/>
      <c r="L179" s="76"/>
    </row>
    <row r="180" spans="1:12" s="7" customFormat="1" ht="27" customHeight="1">
      <c r="A180" s="61" t="s">
        <v>13</v>
      </c>
      <c r="B180" s="47">
        <v>4408</v>
      </c>
      <c r="C180" s="57" t="s">
        <v>99</v>
      </c>
      <c r="D180" s="75"/>
      <c r="E180" s="75"/>
      <c r="F180" s="75"/>
      <c r="G180" s="75"/>
      <c r="H180" s="75"/>
      <c r="I180" s="75"/>
      <c r="J180" s="75"/>
      <c r="K180" s="75"/>
      <c r="L180" s="75"/>
    </row>
    <row r="181" spans="1:12" s="7" customFormat="1">
      <c r="A181" s="126"/>
      <c r="B181" s="150">
        <v>1</v>
      </c>
      <c r="C181" s="34" t="s">
        <v>57</v>
      </c>
      <c r="D181" s="140"/>
      <c r="E181" s="140"/>
      <c r="F181" s="140"/>
      <c r="G181" s="140"/>
      <c r="H181" s="140"/>
      <c r="I181" s="140"/>
      <c r="J181" s="140"/>
      <c r="K181" s="140"/>
      <c r="L181" s="140"/>
    </row>
    <row r="182" spans="1:12" s="7" customFormat="1">
      <c r="A182" s="126"/>
      <c r="B182" s="151">
        <v>1.101</v>
      </c>
      <c r="C182" s="26" t="s">
        <v>49</v>
      </c>
      <c r="D182" s="139"/>
      <c r="E182" s="139"/>
      <c r="F182" s="140"/>
      <c r="G182" s="140"/>
      <c r="H182" s="140"/>
      <c r="I182" s="140"/>
      <c r="J182" s="140"/>
      <c r="K182" s="140"/>
      <c r="L182" s="140"/>
    </row>
    <row r="183" spans="1:12" s="7" customFormat="1">
      <c r="A183" s="62"/>
      <c r="B183" s="10">
        <v>1</v>
      </c>
      <c r="C183" s="156" t="s">
        <v>152</v>
      </c>
      <c r="D183" s="102"/>
      <c r="E183" s="110"/>
      <c r="F183" s="102"/>
      <c r="G183" s="110"/>
      <c r="H183" s="102"/>
      <c r="I183" s="110"/>
      <c r="J183" s="102"/>
      <c r="K183" s="110"/>
      <c r="L183" s="102"/>
    </row>
    <row r="184" spans="1:12" s="7" customFormat="1" ht="25.5">
      <c r="A184" s="62"/>
      <c r="B184" s="127">
        <v>71</v>
      </c>
      <c r="C184" s="34" t="s">
        <v>130</v>
      </c>
      <c r="D184" s="102"/>
      <c r="E184" s="110"/>
      <c r="F184" s="102"/>
      <c r="G184" s="110"/>
      <c r="H184" s="102"/>
      <c r="I184" s="110"/>
      <c r="J184" s="102"/>
      <c r="K184" s="110"/>
      <c r="L184" s="102"/>
    </row>
    <row r="185" spans="1:12" s="7" customFormat="1">
      <c r="A185" s="62"/>
      <c r="B185" s="146" t="s">
        <v>155</v>
      </c>
      <c r="C185" s="34" t="s">
        <v>129</v>
      </c>
      <c r="D185" s="110">
        <v>0</v>
      </c>
      <c r="E185" s="110">
        <v>0</v>
      </c>
      <c r="F185" s="110">
        <v>0</v>
      </c>
      <c r="G185" s="110">
        <v>0</v>
      </c>
      <c r="H185" s="110">
        <v>0</v>
      </c>
      <c r="I185" s="110">
        <v>0</v>
      </c>
      <c r="J185" s="102">
        <v>5500</v>
      </c>
      <c r="K185" s="110">
        <v>0</v>
      </c>
      <c r="L185" s="102">
        <f>SUM(J185:K185)</f>
        <v>5500</v>
      </c>
    </row>
    <row r="186" spans="1:12" s="7" customFormat="1">
      <c r="A186" s="62" t="s">
        <v>11</v>
      </c>
      <c r="B186" s="10">
        <v>1</v>
      </c>
      <c r="C186" s="156" t="s">
        <v>152</v>
      </c>
      <c r="D186" s="114">
        <f>D185</f>
        <v>0</v>
      </c>
      <c r="E186" s="114">
        <f t="shared" ref="E186:L186" si="33">E185</f>
        <v>0</v>
      </c>
      <c r="F186" s="114">
        <f t="shared" si="33"/>
        <v>0</v>
      </c>
      <c r="G186" s="114">
        <f t="shared" si="33"/>
        <v>0</v>
      </c>
      <c r="H186" s="114">
        <f t="shared" si="33"/>
        <v>0</v>
      </c>
      <c r="I186" s="114">
        <f t="shared" si="33"/>
        <v>0</v>
      </c>
      <c r="J186" s="115">
        <f t="shared" si="33"/>
        <v>5500</v>
      </c>
      <c r="K186" s="114">
        <f t="shared" si="33"/>
        <v>0</v>
      </c>
      <c r="L186" s="115">
        <f t="shared" si="33"/>
        <v>5500</v>
      </c>
    </row>
    <row r="187" spans="1:12" s="7" customFormat="1">
      <c r="A187" s="126"/>
      <c r="B187" s="151"/>
      <c r="C187" s="26"/>
      <c r="D187" s="139"/>
      <c r="E187" s="139"/>
      <c r="F187" s="140"/>
      <c r="G187" s="140"/>
      <c r="H187" s="140"/>
      <c r="I187" s="140"/>
      <c r="J187" s="140"/>
      <c r="K187" s="140"/>
      <c r="L187" s="140"/>
    </row>
    <row r="188" spans="1:12" s="7" customFormat="1" ht="13.5" customHeight="1">
      <c r="A188" s="126"/>
      <c r="B188" s="127">
        <v>60</v>
      </c>
      <c r="C188" s="34" t="s">
        <v>58</v>
      </c>
      <c r="D188" s="139"/>
      <c r="E188" s="139"/>
      <c r="F188" s="140"/>
      <c r="G188" s="140"/>
      <c r="H188" s="140"/>
      <c r="I188" s="140"/>
      <c r="J188" s="140"/>
      <c r="K188" s="140"/>
      <c r="L188" s="140"/>
    </row>
    <row r="189" spans="1:12" s="7" customFormat="1" ht="13.5" customHeight="1">
      <c r="A189" s="126"/>
      <c r="B189" s="146" t="s">
        <v>59</v>
      </c>
      <c r="C189" s="34" t="s">
        <v>60</v>
      </c>
      <c r="D189" s="103">
        <v>1210</v>
      </c>
      <c r="E189" s="110">
        <v>0</v>
      </c>
      <c r="F189" s="103">
        <v>2500</v>
      </c>
      <c r="G189" s="110">
        <v>0</v>
      </c>
      <c r="H189" s="103">
        <v>2500</v>
      </c>
      <c r="I189" s="110">
        <v>0</v>
      </c>
      <c r="J189" s="103">
        <v>2500</v>
      </c>
      <c r="K189" s="110">
        <v>0</v>
      </c>
      <c r="L189" s="102">
        <f>SUM(J189:K189)</f>
        <v>2500</v>
      </c>
    </row>
    <row r="190" spans="1:12" s="7" customFormat="1">
      <c r="A190" s="126"/>
      <c r="B190" s="146"/>
      <c r="C190" s="34"/>
      <c r="D190" s="111"/>
      <c r="E190" s="110"/>
      <c r="F190" s="111"/>
      <c r="G190" s="110"/>
      <c r="H190" s="111"/>
      <c r="I190" s="110"/>
      <c r="J190" s="103"/>
      <c r="K190" s="110"/>
      <c r="L190" s="102"/>
    </row>
    <row r="191" spans="1:12" s="7" customFormat="1" ht="25.5">
      <c r="A191" s="126"/>
      <c r="B191" s="127">
        <v>71</v>
      </c>
      <c r="C191" s="34" t="s">
        <v>130</v>
      </c>
      <c r="D191" s="102"/>
      <c r="E191" s="102"/>
      <c r="F191" s="103"/>
      <c r="G191" s="102"/>
      <c r="H191" s="103"/>
      <c r="I191" s="102"/>
      <c r="J191" s="103"/>
      <c r="K191" s="102"/>
      <c r="L191" s="102"/>
    </row>
    <row r="192" spans="1:12" s="7" customFormat="1" ht="14.1" customHeight="1">
      <c r="A192" s="126"/>
      <c r="B192" s="146" t="s">
        <v>128</v>
      </c>
      <c r="C192" s="34" t="s">
        <v>129</v>
      </c>
      <c r="D192" s="110">
        <v>0</v>
      </c>
      <c r="E192" s="110">
        <v>0</v>
      </c>
      <c r="F192" s="111">
        <v>0</v>
      </c>
      <c r="G192" s="110">
        <v>0</v>
      </c>
      <c r="H192" s="103">
        <v>5500</v>
      </c>
      <c r="I192" s="110">
        <v>0</v>
      </c>
      <c r="J192" s="111">
        <v>0</v>
      </c>
      <c r="K192" s="110">
        <v>0</v>
      </c>
      <c r="L192" s="110">
        <f>SUM(J192:K192)</f>
        <v>0</v>
      </c>
    </row>
    <row r="193" spans="1:12" s="7" customFormat="1" ht="14.1" customHeight="1">
      <c r="A193" s="125" t="s">
        <v>11</v>
      </c>
      <c r="B193" s="168">
        <v>60</v>
      </c>
      <c r="C193" s="132" t="s">
        <v>58</v>
      </c>
      <c r="D193" s="115">
        <f t="shared" ref="D193:L193" si="34">SUM(D189:D192)</f>
        <v>1210</v>
      </c>
      <c r="E193" s="114">
        <f t="shared" si="34"/>
        <v>0</v>
      </c>
      <c r="F193" s="115">
        <f t="shared" si="34"/>
        <v>2500</v>
      </c>
      <c r="G193" s="114">
        <f t="shared" si="34"/>
        <v>0</v>
      </c>
      <c r="H193" s="115">
        <f t="shared" si="34"/>
        <v>8000</v>
      </c>
      <c r="I193" s="114">
        <f t="shared" si="34"/>
        <v>0</v>
      </c>
      <c r="J193" s="115">
        <f t="shared" si="34"/>
        <v>2500</v>
      </c>
      <c r="K193" s="114">
        <f t="shared" si="34"/>
        <v>0</v>
      </c>
      <c r="L193" s="115">
        <f t="shared" si="34"/>
        <v>2500</v>
      </c>
    </row>
    <row r="194" spans="1:12" s="7" customFormat="1" ht="14.1" customHeight="1">
      <c r="A194" s="62" t="s">
        <v>11</v>
      </c>
      <c r="B194" s="49">
        <v>1.101</v>
      </c>
      <c r="C194" s="24" t="s">
        <v>49</v>
      </c>
      <c r="D194" s="108">
        <f t="shared" ref="D194:L194" si="35">D193+D186</f>
        <v>1210</v>
      </c>
      <c r="E194" s="113">
        <f t="shared" si="35"/>
        <v>0</v>
      </c>
      <c r="F194" s="108">
        <f t="shared" si="35"/>
        <v>2500</v>
      </c>
      <c r="G194" s="113">
        <f t="shared" si="35"/>
        <v>0</v>
      </c>
      <c r="H194" s="108">
        <f t="shared" si="35"/>
        <v>8000</v>
      </c>
      <c r="I194" s="113">
        <f t="shared" si="35"/>
        <v>0</v>
      </c>
      <c r="J194" s="108">
        <f t="shared" si="35"/>
        <v>8000</v>
      </c>
      <c r="K194" s="113">
        <f t="shared" si="35"/>
        <v>0</v>
      </c>
      <c r="L194" s="108">
        <f t="shared" si="35"/>
        <v>8000</v>
      </c>
    </row>
    <row r="195" spans="1:12" s="7" customFormat="1" ht="14.1" customHeight="1">
      <c r="A195" s="62" t="s">
        <v>11</v>
      </c>
      <c r="B195" s="48">
        <v>1</v>
      </c>
      <c r="C195" s="33" t="s">
        <v>57</v>
      </c>
      <c r="D195" s="115">
        <f t="shared" ref="D195:L195" si="36">D194</f>
        <v>1210</v>
      </c>
      <c r="E195" s="114">
        <f t="shared" si="36"/>
        <v>0</v>
      </c>
      <c r="F195" s="115">
        <f t="shared" si="36"/>
        <v>2500</v>
      </c>
      <c r="G195" s="114">
        <f t="shared" si="36"/>
        <v>0</v>
      </c>
      <c r="H195" s="115">
        <f t="shared" si="36"/>
        <v>8000</v>
      </c>
      <c r="I195" s="114">
        <f t="shared" si="36"/>
        <v>0</v>
      </c>
      <c r="J195" s="115">
        <f t="shared" si="36"/>
        <v>8000</v>
      </c>
      <c r="K195" s="114">
        <f t="shared" si="36"/>
        <v>0</v>
      </c>
      <c r="L195" s="115">
        <f t="shared" si="36"/>
        <v>8000</v>
      </c>
    </row>
    <row r="196" spans="1:12" s="7" customFormat="1">
      <c r="A196" s="62"/>
      <c r="B196" s="48"/>
      <c r="C196" s="33"/>
      <c r="D196" s="102"/>
      <c r="E196" s="110"/>
      <c r="F196" s="102"/>
      <c r="G196" s="110"/>
      <c r="H196" s="102"/>
      <c r="I196" s="110"/>
      <c r="J196" s="102"/>
      <c r="K196" s="110"/>
      <c r="L196" s="102"/>
    </row>
    <row r="197" spans="1:12" s="7" customFormat="1" ht="14.1" customHeight="1">
      <c r="A197" s="62"/>
      <c r="B197" s="48">
        <v>2</v>
      </c>
      <c r="C197" s="33" t="s">
        <v>131</v>
      </c>
      <c r="D197" s="102"/>
      <c r="E197" s="110"/>
      <c r="F197" s="102"/>
      <c r="G197" s="110"/>
      <c r="H197" s="102"/>
      <c r="I197" s="110"/>
      <c r="J197" s="102"/>
      <c r="K197" s="110"/>
      <c r="L197" s="102"/>
    </row>
    <row r="198" spans="1:12" s="7" customFormat="1" ht="14.1" customHeight="1">
      <c r="A198" s="62"/>
      <c r="B198" s="49">
        <v>2.101</v>
      </c>
      <c r="C198" s="57" t="s">
        <v>95</v>
      </c>
      <c r="D198" s="102"/>
      <c r="E198" s="110"/>
      <c r="F198" s="102"/>
      <c r="G198" s="110"/>
      <c r="H198" s="102"/>
      <c r="I198" s="110"/>
      <c r="J198" s="102"/>
      <c r="K198" s="110"/>
      <c r="L198" s="102"/>
    </row>
    <row r="199" spans="1:12" s="7" customFormat="1" ht="14.1" customHeight="1">
      <c r="A199" s="126"/>
      <c r="B199" s="127">
        <v>60</v>
      </c>
      <c r="C199" s="34" t="s">
        <v>58</v>
      </c>
      <c r="D199" s="102"/>
      <c r="E199" s="110"/>
      <c r="F199" s="102"/>
      <c r="G199" s="110"/>
      <c r="H199" s="102"/>
      <c r="I199" s="110"/>
      <c r="J199" s="102"/>
      <c r="K199" s="110"/>
      <c r="L199" s="102"/>
    </row>
    <row r="200" spans="1:12" s="7" customFormat="1" ht="38.25">
      <c r="A200" s="126"/>
      <c r="B200" s="127">
        <v>72</v>
      </c>
      <c r="C200" s="34" t="s">
        <v>142</v>
      </c>
      <c r="D200" s="102"/>
      <c r="E200" s="110"/>
      <c r="F200" s="102"/>
      <c r="G200" s="110"/>
      <c r="H200" s="102"/>
      <c r="I200" s="110"/>
      <c r="J200" s="102"/>
      <c r="K200" s="110"/>
      <c r="L200" s="102"/>
    </row>
    <row r="201" spans="1:12" s="7" customFormat="1" ht="14.1" customHeight="1">
      <c r="A201" s="126"/>
      <c r="B201" s="146" t="s">
        <v>132</v>
      </c>
      <c r="C201" s="34" t="s">
        <v>129</v>
      </c>
      <c r="D201" s="108">
        <v>4329</v>
      </c>
      <c r="E201" s="113">
        <v>0</v>
      </c>
      <c r="F201" s="108">
        <v>15000</v>
      </c>
      <c r="G201" s="113">
        <v>0</v>
      </c>
      <c r="H201" s="108">
        <v>15000</v>
      </c>
      <c r="I201" s="113">
        <v>0</v>
      </c>
      <c r="J201" s="108">
        <f>15000+6733</f>
        <v>21733</v>
      </c>
      <c r="K201" s="113">
        <v>0</v>
      </c>
      <c r="L201" s="108">
        <f>SUM(J201:K201)</f>
        <v>21733</v>
      </c>
    </row>
    <row r="202" spans="1:12" s="7" customFormat="1" ht="14.1" customHeight="1">
      <c r="A202" s="126" t="s">
        <v>11</v>
      </c>
      <c r="B202" s="127">
        <v>60</v>
      </c>
      <c r="C202" s="34" t="s">
        <v>58</v>
      </c>
      <c r="D202" s="108">
        <f t="shared" ref="D202:L204" si="37">D201</f>
        <v>4329</v>
      </c>
      <c r="E202" s="113">
        <f t="shared" si="37"/>
        <v>0</v>
      </c>
      <c r="F202" s="108">
        <f t="shared" si="37"/>
        <v>15000</v>
      </c>
      <c r="G202" s="113">
        <f t="shared" si="37"/>
        <v>0</v>
      </c>
      <c r="H202" s="108">
        <f t="shared" si="37"/>
        <v>15000</v>
      </c>
      <c r="I202" s="113">
        <f t="shared" si="37"/>
        <v>0</v>
      </c>
      <c r="J202" s="108">
        <f t="shared" si="37"/>
        <v>21733</v>
      </c>
      <c r="K202" s="113">
        <f t="shared" si="37"/>
        <v>0</v>
      </c>
      <c r="L202" s="108">
        <f t="shared" si="37"/>
        <v>21733</v>
      </c>
    </row>
    <row r="203" spans="1:12" s="7" customFormat="1" ht="14.1" customHeight="1">
      <c r="A203" s="62" t="s">
        <v>11</v>
      </c>
      <c r="B203" s="49">
        <v>2.101</v>
      </c>
      <c r="C203" s="57" t="s">
        <v>95</v>
      </c>
      <c r="D203" s="115">
        <f t="shared" si="37"/>
        <v>4329</v>
      </c>
      <c r="E203" s="114">
        <f t="shared" si="37"/>
        <v>0</v>
      </c>
      <c r="F203" s="115">
        <f t="shared" si="37"/>
        <v>15000</v>
      </c>
      <c r="G203" s="114">
        <f t="shared" si="37"/>
        <v>0</v>
      </c>
      <c r="H203" s="115">
        <f t="shared" si="37"/>
        <v>15000</v>
      </c>
      <c r="I203" s="114">
        <f t="shared" si="37"/>
        <v>0</v>
      </c>
      <c r="J203" s="115">
        <f t="shared" si="37"/>
        <v>21733</v>
      </c>
      <c r="K203" s="114">
        <f t="shared" si="37"/>
        <v>0</v>
      </c>
      <c r="L203" s="115">
        <f t="shared" si="37"/>
        <v>21733</v>
      </c>
    </row>
    <row r="204" spans="1:12" s="7" customFormat="1" ht="14.1" customHeight="1">
      <c r="A204" s="62" t="s">
        <v>11</v>
      </c>
      <c r="B204" s="48">
        <v>2</v>
      </c>
      <c r="C204" s="33" t="s">
        <v>131</v>
      </c>
      <c r="D204" s="108">
        <f t="shared" si="37"/>
        <v>4329</v>
      </c>
      <c r="E204" s="113">
        <f t="shared" si="37"/>
        <v>0</v>
      </c>
      <c r="F204" s="108">
        <f t="shared" si="37"/>
        <v>15000</v>
      </c>
      <c r="G204" s="113">
        <f t="shared" si="37"/>
        <v>0</v>
      </c>
      <c r="H204" s="108">
        <f t="shared" si="37"/>
        <v>15000</v>
      </c>
      <c r="I204" s="113">
        <f t="shared" si="37"/>
        <v>0</v>
      </c>
      <c r="J204" s="108">
        <f t="shared" si="37"/>
        <v>21733</v>
      </c>
      <c r="K204" s="113">
        <f t="shared" si="37"/>
        <v>0</v>
      </c>
      <c r="L204" s="108">
        <f t="shared" si="37"/>
        <v>21733</v>
      </c>
    </row>
    <row r="205" spans="1:12" s="7" customFormat="1" ht="27" customHeight="1">
      <c r="A205" s="62" t="s">
        <v>11</v>
      </c>
      <c r="B205" s="47">
        <v>4408</v>
      </c>
      <c r="C205" s="57" t="s">
        <v>99</v>
      </c>
      <c r="D205" s="108">
        <f t="shared" ref="D205:L205" si="38">D195+D204</f>
        <v>5539</v>
      </c>
      <c r="E205" s="113">
        <f t="shared" si="38"/>
        <v>0</v>
      </c>
      <c r="F205" s="108">
        <f t="shared" si="38"/>
        <v>17500</v>
      </c>
      <c r="G205" s="113">
        <f t="shared" si="38"/>
        <v>0</v>
      </c>
      <c r="H205" s="108">
        <f t="shared" si="38"/>
        <v>23000</v>
      </c>
      <c r="I205" s="113">
        <f t="shared" si="38"/>
        <v>0</v>
      </c>
      <c r="J205" s="108">
        <f t="shared" si="38"/>
        <v>29733</v>
      </c>
      <c r="K205" s="113">
        <f t="shared" si="38"/>
        <v>0</v>
      </c>
      <c r="L205" s="108">
        <f t="shared" si="38"/>
        <v>29733</v>
      </c>
    </row>
    <row r="206" spans="1:12" s="7" customFormat="1" ht="9" customHeight="1">
      <c r="A206" s="62"/>
      <c r="B206" s="47"/>
      <c r="C206" s="57"/>
      <c r="D206" s="102"/>
      <c r="E206" s="110"/>
      <c r="F206" s="102"/>
      <c r="G206" s="110"/>
      <c r="H206" s="102"/>
      <c r="I206" s="110"/>
      <c r="J206" s="102"/>
      <c r="K206" s="110"/>
      <c r="L206" s="102"/>
    </row>
    <row r="207" spans="1:12" s="7" customFormat="1" ht="25.5">
      <c r="A207" s="62"/>
      <c r="B207" s="47">
        <v>5475</v>
      </c>
      <c r="C207" s="57" t="s">
        <v>133</v>
      </c>
      <c r="D207" s="102"/>
      <c r="E207" s="110"/>
      <c r="F207" s="102"/>
      <c r="G207" s="110"/>
      <c r="H207" s="102"/>
      <c r="I207" s="110"/>
      <c r="J207" s="102"/>
      <c r="K207" s="110"/>
      <c r="L207" s="102"/>
    </row>
    <row r="208" spans="1:12" s="7" customFormat="1" ht="14.1" customHeight="1">
      <c r="A208" s="62"/>
      <c r="B208" s="124">
        <v>0.10199999999999999</v>
      </c>
      <c r="C208" s="57" t="s">
        <v>1</v>
      </c>
      <c r="D208" s="102"/>
      <c r="E208" s="110"/>
      <c r="F208" s="102"/>
      <c r="G208" s="110"/>
      <c r="H208" s="102"/>
      <c r="I208" s="110"/>
      <c r="J208" s="102"/>
      <c r="K208" s="110"/>
      <c r="L208" s="102"/>
    </row>
    <row r="209" spans="1:12" s="7" customFormat="1" ht="14.1" customHeight="1">
      <c r="A209" s="126"/>
      <c r="B209" s="44">
        <v>1</v>
      </c>
      <c r="C209" s="157" t="s">
        <v>152</v>
      </c>
      <c r="D209" s="110"/>
      <c r="E209" s="110"/>
      <c r="F209" s="110"/>
      <c r="G209" s="110"/>
      <c r="H209" s="110"/>
      <c r="I209" s="110"/>
      <c r="J209" s="102"/>
      <c r="K209" s="110"/>
      <c r="L209" s="102"/>
    </row>
    <row r="210" spans="1:12" s="7" customFormat="1" ht="25.5">
      <c r="A210" s="62"/>
      <c r="B210" s="8">
        <v>71</v>
      </c>
      <c r="C210" s="34" t="s">
        <v>144</v>
      </c>
      <c r="D210" s="110"/>
      <c r="E210" s="110"/>
      <c r="F210" s="110"/>
      <c r="G210" s="110"/>
      <c r="H210" s="110"/>
      <c r="I210" s="110"/>
      <c r="J210" s="102"/>
      <c r="K210" s="110"/>
      <c r="L210" s="102"/>
    </row>
    <row r="211" spans="1:12" s="7" customFormat="1" ht="14.1" customHeight="1">
      <c r="A211" s="62"/>
      <c r="B211" s="8" t="s">
        <v>155</v>
      </c>
      <c r="C211" s="34" t="s">
        <v>129</v>
      </c>
      <c r="D211" s="110">
        <v>0</v>
      </c>
      <c r="E211" s="110">
        <v>0</v>
      </c>
      <c r="F211" s="110">
        <v>0</v>
      </c>
      <c r="G211" s="110">
        <v>0</v>
      </c>
      <c r="H211" s="110">
        <v>0</v>
      </c>
      <c r="I211" s="110">
        <v>0</v>
      </c>
      <c r="J211" s="102">
        <v>2500</v>
      </c>
      <c r="K211" s="110">
        <v>0</v>
      </c>
      <c r="L211" s="102">
        <f>SUM(J211:K211)</f>
        <v>2500</v>
      </c>
    </row>
    <row r="212" spans="1:12" s="7" customFormat="1" ht="14.1" customHeight="1">
      <c r="A212" s="126" t="s">
        <v>11</v>
      </c>
      <c r="B212" s="10">
        <v>1</v>
      </c>
      <c r="C212" s="156" t="s">
        <v>152</v>
      </c>
      <c r="D212" s="114">
        <f t="shared" ref="D212:L212" si="39">D211</f>
        <v>0</v>
      </c>
      <c r="E212" s="114">
        <f t="shared" si="39"/>
        <v>0</v>
      </c>
      <c r="F212" s="114">
        <f t="shared" si="39"/>
        <v>0</v>
      </c>
      <c r="G212" s="114">
        <f t="shared" si="39"/>
        <v>0</v>
      </c>
      <c r="H212" s="114">
        <f t="shared" si="39"/>
        <v>0</v>
      </c>
      <c r="I212" s="114">
        <f t="shared" si="39"/>
        <v>0</v>
      </c>
      <c r="J212" s="115">
        <f t="shared" si="39"/>
        <v>2500</v>
      </c>
      <c r="K212" s="114">
        <f t="shared" si="39"/>
        <v>0</v>
      </c>
      <c r="L212" s="115">
        <f t="shared" si="39"/>
        <v>2500</v>
      </c>
    </row>
    <row r="213" spans="1:12" s="7" customFormat="1" ht="14.1" customHeight="1">
      <c r="A213" s="62"/>
      <c r="B213" s="124"/>
      <c r="C213" s="57"/>
      <c r="D213" s="102"/>
      <c r="E213" s="110"/>
      <c r="F213" s="102"/>
      <c r="G213" s="110"/>
      <c r="H213" s="102"/>
      <c r="I213" s="110"/>
      <c r="J213" s="102"/>
      <c r="K213" s="110"/>
      <c r="L213" s="102"/>
    </row>
    <row r="214" spans="1:12" s="7" customFormat="1" ht="14.1" customHeight="1">
      <c r="A214" s="126"/>
      <c r="B214" s="127">
        <v>60</v>
      </c>
      <c r="C214" s="34" t="s">
        <v>58</v>
      </c>
      <c r="D214" s="102"/>
      <c r="E214" s="110"/>
      <c r="F214" s="102"/>
      <c r="G214" s="110"/>
      <c r="H214" s="102"/>
      <c r="I214" s="110"/>
      <c r="J214" s="102"/>
      <c r="K214" s="110"/>
      <c r="L214" s="102"/>
    </row>
    <row r="215" spans="1:12" s="7" customFormat="1" ht="25.5">
      <c r="A215" s="62"/>
      <c r="B215" s="8">
        <v>71</v>
      </c>
      <c r="C215" s="34" t="s">
        <v>144</v>
      </c>
      <c r="D215" s="110"/>
      <c r="E215" s="110"/>
      <c r="F215" s="102"/>
      <c r="G215" s="110"/>
      <c r="H215" s="102"/>
      <c r="I215" s="110"/>
      <c r="J215" s="102"/>
      <c r="K215" s="110"/>
      <c r="L215" s="102"/>
    </row>
    <row r="216" spans="1:12" s="7" customFormat="1">
      <c r="A216" s="62"/>
      <c r="B216" s="8" t="s">
        <v>128</v>
      </c>
      <c r="C216" s="34" t="s">
        <v>129</v>
      </c>
      <c r="D216" s="110">
        <v>0</v>
      </c>
      <c r="E216" s="110">
        <v>0</v>
      </c>
      <c r="F216" s="102">
        <v>2500</v>
      </c>
      <c r="G216" s="110">
        <v>0</v>
      </c>
      <c r="H216" s="102">
        <v>2500</v>
      </c>
      <c r="I216" s="110">
        <v>0</v>
      </c>
      <c r="J216" s="110">
        <v>0</v>
      </c>
      <c r="K216" s="110">
        <v>0</v>
      </c>
      <c r="L216" s="110">
        <f>SUM(J216:K216)</f>
        <v>0</v>
      </c>
    </row>
    <row r="217" spans="1:12" s="7" customFormat="1">
      <c r="A217" s="126"/>
      <c r="B217" s="127"/>
      <c r="C217" s="34"/>
      <c r="D217" s="110"/>
      <c r="E217" s="110"/>
      <c r="F217" s="102"/>
      <c r="G217" s="110"/>
      <c r="H217" s="102"/>
      <c r="I217" s="110"/>
      <c r="J217" s="102"/>
      <c r="K217" s="110"/>
      <c r="L217" s="110"/>
    </row>
    <row r="218" spans="1:12" s="7" customFormat="1">
      <c r="A218" s="126"/>
      <c r="B218" s="127">
        <v>73</v>
      </c>
      <c r="C218" s="34" t="s">
        <v>146</v>
      </c>
      <c r="D218" s="110"/>
      <c r="E218" s="110"/>
      <c r="F218" s="102"/>
      <c r="G218" s="110"/>
      <c r="H218" s="102"/>
      <c r="I218" s="110"/>
      <c r="J218" s="102"/>
      <c r="K218" s="110"/>
      <c r="L218" s="110"/>
    </row>
    <row r="219" spans="1:12" s="7" customFormat="1">
      <c r="A219" s="126"/>
      <c r="B219" s="127" t="s">
        <v>147</v>
      </c>
      <c r="C219" s="34" t="s">
        <v>148</v>
      </c>
      <c r="D219" s="110">
        <v>0</v>
      </c>
      <c r="E219" s="110">
        <v>0</v>
      </c>
      <c r="F219" s="102">
        <v>2500</v>
      </c>
      <c r="G219" s="110">
        <v>0</v>
      </c>
      <c r="H219" s="102">
        <v>2500</v>
      </c>
      <c r="I219" s="110">
        <v>0</v>
      </c>
      <c r="J219" s="102">
        <v>4000</v>
      </c>
      <c r="K219" s="110">
        <v>0</v>
      </c>
      <c r="L219" s="102">
        <f>SUM(J219:K219)</f>
        <v>4000</v>
      </c>
    </row>
    <row r="220" spans="1:12" s="7" customFormat="1">
      <c r="A220" s="125" t="s">
        <v>11</v>
      </c>
      <c r="B220" s="168">
        <v>60</v>
      </c>
      <c r="C220" s="132" t="s">
        <v>58</v>
      </c>
      <c r="D220" s="114">
        <f t="shared" ref="D220:L220" si="40">D219+D216</f>
        <v>0</v>
      </c>
      <c r="E220" s="114">
        <f t="shared" si="40"/>
        <v>0</v>
      </c>
      <c r="F220" s="115">
        <f t="shared" si="40"/>
        <v>5000</v>
      </c>
      <c r="G220" s="114">
        <f t="shared" si="40"/>
        <v>0</v>
      </c>
      <c r="H220" s="115">
        <f t="shared" si="40"/>
        <v>5000</v>
      </c>
      <c r="I220" s="114">
        <f t="shared" si="40"/>
        <v>0</v>
      </c>
      <c r="J220" s="115">
        <f t="shared" si="40"/>
        <v>4000</v>
      </c>
      <c r="K220" s="114">
        <f t="shared" si="40"/>
        <v>0</v>
      </c>
      <c r="L220" s="115">
        <f t="shared" si="40"/>
        <v>4000</v>
      </c>
    </row>
    <row r="221" spans="1:12" s="7" customFormat="1" ht="14.1" customHeight="1">
      <c r="A221" s="126" t="s">
        <v>11</v>
      </c>
      <c r="B221" s="141">
        <v>0.10199999999999999</v>
      </c>
      <c r="C221" s="142" t="s">
        <v>1</v>
      </c>
      <c r="D221" s="113">
        <f t="shared" ref="D221:L221" si="41">D216+D219+D212</f>
        <v>0</v>
      </c>
      <c r="E221" s="113">
        <f t="shared" si="41"/>
        <v>0</v>
      </c>
      <c r="F221" s="108">
        <f t="shared" si="41"/>
        <v>5000</v>
      </c>
      <c r="G221" s="113">
        <f t="shared" si="41"/>
        <v>0</v>
      </c>
      <c r="H221" s="108">
        <f t="shared" si="41"/>
        <v>5000</v>
      </c>
      <c r="I221" s="113">
        <f t="shared" si="41"/>
        <v>0</v>
      </c>
      <c r="J221" s="108">
        <f t="shared" si="41"/>
        <v>6500</v>
      </c>
      <c r="K221" s="113">
        <f t="shared" si="41"/>
        <v>0</v>
      </c>
      <c r="L221" s="108">
        <f t="shared" si="41"/>
        <v>6500</v>
      </c>
    </row>
    <row r="222" spans="1:12" s="7" customFormat="1" ht="25.5">
      <c r="A222" s="125" t="s">
        <v>11</v>
      </c>
      <c r="B222" s="143">
        <v>5475</v>
      </c>
      <c r="C222" s="128" t="s">
        <v>133</v>
      </c>
      <c r="D222" s="114">
        <f t="shared" ref="D222:I222" si="42">D221</f>
        <v>0</v>
      </c>
      <c r="E222" s="114">
        <f t="shared" si="42"/>
        <v>0</v>
      </c>
      <c r="F222" s="115">
        <f t="shared" si="42"/>
        <v>5000</v>
      </c>
      <c r="G222" s="114">
        <f t="shared" si="42"/>
        <v>0</v>
      </c>
      <c r="H222" s="115">
        <f t="shared" si="42"/>
        <v>5000</v>
      </c>
      <c r="I222" s="114">
        <f t="shared" si="42"/>
        <v>0</v>
      </c>
      <c r="J222" s="115">
        <f>J221</f>
        <v>6500</v>
      </c>
      <c r="K222" s="114">
        <f>K221</f>
        <v>0</v>
      </c>
      <c r="L222" s="115">
        <f>L221</f>
        <v>6500</v>
      </c>
    </row>
    <row r="223" spans="1:12">
      <c r="A223" s="69" t="s">
        <v>11</v>
      </c>
      <c r="B223" s="35"/>
      <c r="C223" s="36" t="s">
        <v>56</v>
      </c>
      <c r="D223" s="104">
        <f t="shared" ref="D223:L223" si="43">D205+D222</f>
        <v>5539</v>
      </c>
      <c r="E223" s="112">
        <f t="shared" si="43"/>
        <v>0</v>
      </c>
      <c r="F223" s="104">
        <f t="shared" si="43"/>
        <v>22500</v>
      </c>
      <c r="G223" s="112">
        <f t="shared" si="43"/>
        <v>0</v>
      </c>
      <c r="H223" s="104">
        <f t="shared" si="43"/>
        <v>28000</v>
      </c>
      <c r="I223" s="112">
        <f t="shared" si="43"/>
        <v>0</v>
      </c>
      <c r="J223" s="104">
        <f t="shared" si="43"/>
        <v>36233</v>
      </c>
      <c r="K223" s="112">
        <f t="shared" si="43"/>
        <v>0</v>
      </c>
      <c r="L223" s="104">
        <f t="shared" si="43"/>
        <v>36233</v>
      </c>
    </row>
    <row r="224" spans="1:12">
      <c r="A224" s="69" t="s">
        <v>11</v>
      </c>
      <c r="B224" s="35"/>
      <c r="C224" s="36" t="s">
        <v>4</v>
      </c>
      <c r="D224" s="123">
        <f t="shared" ref="D224:L224" si="44">D223+D177</f>
        <v>30749</v>
      </c>
      <c r="E224" s="123">
        <f t="shared" si="44"/>
        <v>174803</v>
      </c>
      <c r="F224" s="123">
        <f t="shared" si="44"/>
        <v>110590</v>
      </c>
      <c r="G224" s="123">
        <f t="shared" si="44"/>
        <v>214276</v>
      </c>
      <c r="H224" s="123">
        <f t="shared" si="44"/>
        <v>116618</v>
      </c>
      <c r="I224" s="123">
        <f t="shared" si="44"/>
        <v>214276</v>
      </c>
      <c r="J224" s="115">
        <f t="shared" si="44"/>
        <v>118715</v>
      </c>
      <c r="K224" s="123">
        <f t="shared" si="44"/>
        <v>224977</v>
      </c>
      <c r="L224" s="123">
        <f t="shared" si="44"/>
        <v>343692</v>
      </c>
    </row>
    <row r="225" spans="1:12">
      <c r="A225" s="60"/>
      <c r="B225" s="1"/>
      <c r="C225" s="26"/>
      <c r="D225" s="76"/>
      <c r="E225" s="76"/>
      <c r="F225" s="76"/>
      <c r="G225" s="76"/>
      <c r="H225" s="76"/>
      <c r="I225" s="76"/>
      <c r="J225" s="102"/>
      <c r="K225" s="76"/>
      <c r="L225" s="76"/>
    </row>
    <row r="226" spans="1:12" ht="26.1" customHeight="1">
      <c r="A226" s="147" t="s">
        <v>151</v>
      </c>
      <c r="B226" s="148">
        <v>2408</v>
      </c>
      <c r="C226" s="152" t="s">
        <v>156</v>
      </c>
      <c r="D226" s="111">
        <v>0</v>
      </c>
      <c r="E226" s="103">
        <v>20</v>
      </c>
      <c r="F226" s="111">
        <v>0</v>
      </c>
      <c r="G226" s="110">
        <v>0</v>
      </c>
      <c r="H226" s="110">
        <v>0</v>
      </c>
      <c r="I226" s="110">
        <v>0</v>
      </c>
      <c r="J226" s="110">
        <v>0</v>
      </c>
      <c r="K226" s="110">
        <v>0</v>
      </c>
      <c r="L226" s="110">
        <v>0</v>
      </c>
    </row>
    <row r="227" spans="1:12">
      <c r="A227" s="147"/>
      <c r="B227" s="148"/>
      <c r="C227" s="152"/>
      <c r="D227" s="111"/>
      <c r="E227" s="103"/>
      <c r="F227" s="111"/>
      <c r="G227" s="110"/>
      <c r="H227" s="110"/>
      <c r="I227" s="110"/>
      <c r="J227" s="110"/>
      <c r="K227" s="110"/>
      <c r="L227" s="110"/>
    </row>
    <row r="228" spans="1:12">
      <c r="A228" s="147" t="s">
        <v>158</v>
      </c>
      <c r="B228" s="1" t="s">
        <v>157</v>
      </c>
      <c r="C228" s="152" t="s">
        <v>159</v>
      </c>
      <c r="D228" s="111"/>
      <c r="E228" s="103"/>
      <c r="F228" s="111"/>
      <c r="G228" s="110"/>
      <c r="H228" s="110"/>
      <c r="I228" s="110"/>
      <c r="J228" s="102">
        <v>2000</v>
      </c>
      <c r="K228" s="110"/>
      <c r="L228" s="110"/>
    </row>
    <row r="229" spans="1:12">
      <c r="A229" s="68"/>
      <c r="B229" s="149"/>
      <c r="C229" s="153"/>
      <c r="D229" s="154"/>
      <c r="E229" s="154"/>
      <c r="F229" s="154"/>
      <c r="G229" s="154"/>
      <c r="H229" s="154"/>
      <c r="I229" s="154"/>
      <c r="J229" s="108"/>
      <c r="K229" s="154"/>
      <c r="L229" s="154"/>
    </row>
  </sheetData>
  <autoFilter ref="A21:L226"/>
  <mergeCells count="10">
    <mergeCell ref="A1:L1"/>
    <mergeCell ref="A2:L2"/>
    <mergeCell ref="F20:G20"/>
    <mergeCell ref="J20:L20"/>
    <mergeCell ref="J19:L19"/>
    <mergeCell ref="D19:E19"/>
    <mergeCell ref="F19:G19"/>
    <mergeCell ref="H19:I19"/>
    <mergeCell ref="H20:I20"/>
    <mergeCell ref="D20:E20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93" orientation="landscape" blackAndWhite="1" useFirstPageNumber="1" r:id="rId1"/>
  <headerFooter alignWithMargins="0">
    <oddHeader xml:space="preserve">&amp;C   </oddHeader>
    <oddFooter>&amp;C&amp;"Times New Roman,Bold"   Vol-I     -  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10</vt:i4>
      </vt:variant>
    </vt:vector>
  </HeadingPairs>
  <TitlesOfParts>
    <vt:vector size="11" baseType="lpstr">
      <vt:lpstr>dem11</vt:lpstr>
      <vt:lpstr>'dem11'!cs</vt:lpstr>
      <vt:lpstr>'dem11'!fsw</vt:lpstr>
      <vt:lpstr>'dem11'!fswcap</vt:lpstr>
      <vt:lpstr>'dem11'!ges</vt:lpstr>
      <vt:lpstr>'dem11'!np</vt:lpstr>
      <vt:lpstr>'dem11'!oges</vt:lpstr>
      <vt:lpstr>'dem11'!Print_Area</vt:lpstr>
      <vt:lpstr>'dem11'!Print_Titles</vt:lpstr>
      <vt:lpstr>'dem11'!scst</vt:lpstr>
      <vt:lpstr>'dem11'!voted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2014-06-16T06:11:23Z</cp:lastPrinted>
  <dcterms:created xsi:type="dcterms:W3CDTF">2004-06-02T16:14:39Z</dcterms:created>
  <dcterms:modified xsi:type="dcterms:W3CDTF">2014-06-16T06:11:25Z</dcterms:modified>
</cp:coreProperties>
</file>