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15" yWindow="-270" windowWidth="7305" windowHeight="7320"/>
  </bookViews>
  <sheets>
    <sheet name="dem29" sheetId="4" r:id="rId1"/>
  </sheets>
  <definedNames>
    <definedName name="__123Graph_D" hidden="1">#REF!</definedName>
    <definedName name="_xlnm._FilterDatabase" localSheetId="0" hidden="1">'dem29'!$A$16:$L$123</definedName>
    <definedName name="censusrec">#REF!</definedName>
    <definedName name="ch" localSheetId="0">'dem29'!#REF!</definedName>
    <definedName name="css" localSheetId="0">'dem29'!$D$108:$L$108</definedName>
    <definedName name="cssrec" localSheetId="0">'dem29'!#REF!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'dem29'!$K$120</definedName>
    <definedName name="oges">#REF!</definedName>
    <definedName name="osap" localSheetId="0">'dem29'!$D$25:$L$25</definedName>
    <definedName name="osapcap" localSheetId="0">'dem29'!$D$119:$L$119</definedName>
    <definedName name="_xlnm.Print_Area" localSheetId="0">'dem29'!$A$1:$L$129</definedName>
    <definedName name="_xlnm.Print_Titles" localSheetId="0">'dem29'!$13:$16</definedName>
    <definedName name="rec">#REF!</definedName>
    <definedName name="reform">#REF!</definedName>
    <definedName name="revise" localSheetId="0">'dem29'!#REF!</definedName>
    <definedName name="ses" localSheetId="0">'dem29'!$D$43:$L$43</definedName>
    <definedName name="sesrec" localSheetId="0">'dem29'!$E$122:$L$122</definedName>
    <definedName name="socialwelfare">#REF!</definedName>
    <definedName name="spfrd">#REF!</definedName>
    <definedName name="sss">#REF!</definedName>
    <definedName name="summary" localSheetId="0">'dem29'!#REF!</definedName>
    <definedName name="udhd">#REF!</definedName>
    <definedName name="urbancap">#REF!</definedName>
    <definedName name="Voted" localSheetId="0">'dem29'!$E$11:$G$11</definedName>
    <definedName name="welfarecap">#REF!</definedName>
    <definedName name="Z_239EE218_578E_4317_BEED_14D5D7089E27_.wvu.Cols" localSheetId="0" hidden="1">'dem29'!#REF!</definedName>
    <definedName name="Z_239EE218_578E_4317_BEED_14D5D7089E27_.wvu.FilterData" localSheetId="0" hidden="1">'dem29'!$A$1:$L$129</definedName>
    <definedName name="Z_239EE218_578E_4317_BEED_14D5D7089E27_.wvu.PrintArea" localSheetId="0" hidden="1">'dem29'!$A$1:$L$123</definedName>
    <definedName name="Z_239EE218_578E_4317_BEED_14D5D7089E27_.wvu.PrintTitles" localSheetId="0" hidden="1">'dem29'!$13:$16</definedName>
    <definedName name="Z_302A3EA3_AE96_11D5_A646_0050BA3D7AFD_.wvu.Cols" localSheetId="0" hidden="1">'dem29'!#REF!</definedName>
    <definedName name="Z_302A3EA3_AE96_11D5_A646_0050BA3D7AFD_.wvu.FilterData" localSheetId="0" hidden="1">'dem29'!$A$1:$L$129</definedName>
    <definedName name="Z_302A3EA3_AE96_11D5_A646_0050BA3D7AFD_.wvu.PrintArea" localSheetId="0" hidden="1">'dem29'!$A$1:$L$123</definedName>
    <definedName name="Z_302A3EA3_AE96_11D5_A646_0050BA3D7AFD_.wvu.PrintTitles" localSheetId="0" hidden="1">'dem29'!$13:$16</definedName>
    <definedName name="Z_36DBA021_0ECB_11D4_8064_004005726899_.wvu.Cols" localSheetId="0" hidden="1">'dem29'!#REF!</definedName>
    <definedName name="Z_36DBA021_0ECB_11D4_8064_004005726899_.wvu.FilterData" localSheetId="0" hidden="1">'dem29'!$C$19:$C$120</definedName>
    <definedName name="Z_36DBA021_0ECB_11D4_8064_004005726899_.wvu.PrintArea" localSheetId="0" hidden="1">'dem29'!$A$1:$L$123</definedName>
    <definedName name="Z_36DBA021_0ECB_11D4_8064_004005726899_.wvu.PrintTitles" localSheetId="0" hidden="1">'dem29'!$13:$16</definedName>
    <definedName name="Z_93EBE921_AE91_11D5_8685_004005726899_.wvu.Cols" localSheetId="0" hidden="1">'dem29'!#REF!</definedName>
    <definedName name="Z_93EBE921_AE91_11D5_8685_004005726899_.wvu.FilterData" localSheetId="0" hidden="1">'dem29'!$C$19:$C$120</definedName>
    <definedName name="Z_93EBE921_AE91_11D5_8685_004005726899_.wvu.PrintArea" localSheetId="0" hidden="1">'dem29'!$A$1:$L$123</definedName>
    <definedName name="Z_93EBE921_AE91_11D5_8685_004005726899_.wvu.PrintTitles" localSheetId="0" hidden="1">'dem29'!$13:$16</definedName>
    <definedName name="Z_94DA79C1_0FDE_11D5_9579_000021DAEEA2_.wvu.Cols" localSheetId="0" hidden="1">'dem29'!#REF!</definedName>
    <definedName name="Z_94DA79C1_0FDE_11D5_9579_000021DAEEA2_.wvu.FilterData" localSheetId="0" hidden="1">'dem29'!$C$19:$C$120</definedName>
    <definedName name="Z_94DA79C1_0FDE_11D5_9579_000021DAEEA2_.wvu.PrintArea" localSheetId="0" hidden="1">'dem29'!$A$1:$L$123</definedName>
    <definedName name="Z_94DA79C1_0FDE_11D5_9579_000021DAEEA2_.wvu.PrintTitles" localSheetId="0" hidden="1">'dem29'!$13:$16</definedName>
    <definedName name="Z_B4CB098E_161F_11D5_8064_004005726899_.wvu.FilterData" localSheetId="0" hidden="1">'dem29'!$C$19:$C$120</definedName>
    <definedName name="Z_B4CB099B_161F_11D5_8064_004005726899_.wvu.FilterData" localSheetId="0" hidden="1">'dem29'!$C$19:$C$120</definedName>
    <definedName name="Z_C868F8C3_16D7_11D5_A68D_81D6213F5331_.wvu.Cols" localSheetId="0" hidden="1">'dem29'!#REF!</definedName>
    <definedName name="Z_C868F8C3_16D7_11D5_A68D_81D6213F5331_.wvu.FilterData" localSheetId="0" hidden="1">'dem29'!$C$19:$C$120</definedName>
    <definedName name="Z_C868F8C3_16D7_11D5_A68D_81D6213F5331_.wvu.PrintArea" localSheetId="0" hidden="1">'dem29'!$A$1:$L$123</definedName>
    <definedName name="Z_C868F8C3_16D7_11D5_A68D_81D6213F5331_.wvu.PrintTitles" localSheetId="0" hidden="1">'dem29'!$13:$16</definedName>
    <definedName name="Z_E5DF37BD_125C_11D5_8DC4_D0F5D88B3549_.wvu.Cols" localSheetId="0" hidden="1">'dem29'!#REF!</definedName>
    <definedName name="Z_E5DF37BD_125C_11D5_8DC4_D0F5D88B3549_.wvu.FilterData" localSheetId="0" hidden="1">'dem29'!$C$19:$C$120</definedName>
    <definedName name="Z_E5DF37BD_125C_11D5_8DC4_D0F5D88B3549_.wvu.PrintArea" localSheetId="0" hidden="1">'dem29'!$A$1:$L$123</definedName>
    <definedName name="Z_E5DF37BD_125C_11D5_8DC4_D0F5D88B3549_.wvu.PrintTitles" localSheetId="0" hidden="1">'dem29'!$13:$16</definedName>
    <definedName name="Z_F8ADACC1_164E_11D6_B603_000021DAEEA2_.wvu.Cols" localSheetId="0" hidden="1">'dem29'!#REF!</definedName>
    <definedName name="Z_F8ADACC1_164E_11D6_B603_000021DAEEA2_.wvu.FilterData" localSheetId="0" hidden="1">'dem29'!$C$19:$C$120</definedName>
    <definedName name="Z_F8ADACC1_164E_11D6_B603_000021DAEEA2_.wvu.PrintArea" localSheetId="0" hidden="1">'dem29'!$A$1:$L$123</definedName>
    <definedName name="Z_F8ADACC1_164E_11D6_B603_000021DAEEA2_.wvu.PrintTitles" localSheetId="0" hidden="1">'dem29'!$13:$16</definedName>
  </definedNames>
  <calcPr calcId="125725"/>
</workbook>
</file>

<file path=xl/calcChain.xml><?xml version="1.0" encoding="utf-8"?>
<calcChain xmlns="http://schemas.openxmlformats.org/spreadsheetml/2006/main">
  <c r="D82" i="4"/>
  <c r="J35"/>
  <c r="J34" l="1"/>
  <c r="L115"/>
  <c r="L104"/>
  <c r="L100"/>
  <c r="L99"/>
  <c r="L95"/>
  <c r="L90"/>
  <c r="L86"/>
  <c r="L81"/>
  <c r="L75"/>
  <c r="L74"/>
  <c r="L73"/>
  <c r="L70"/>
  <c r="L69"/>
  <c r="L68"/>
  <c r="L63"/>
  <c r="L62"/>
  <c r="L61"/>
  <c r="L57"/>
  <c r="L54"/>
  <c r="L53"/>
  <c r="L52"/>
  <c r="L51"/>
  <c r="L50"/>
  <c r="L49"/>
  <c r="L48"/>
  <c r="L40"/>
  <c r="L39"/>
  <c r="L38"/>
  <c r="L37"/>
  <c r="L36"/>
  <c r="L35"/>
  <c r="L34"/>
  <c r="L33"/>
  <c r="L32"/>
  <c r="L31"/>
  <c r="L30"/>
  <c r="L22"/>
  <c r="J76"/>
  <c r="D58" l="1"/>
  <c r="E58"/>
  <c r="F58"/>
  <c r="G58"/>
  <c r="H58"/>
  <c r="I58"/>
  <c r="J58"/>
  <c r="K58"/>
  <c r="L58"/>
  <c r="L116" l="1"/>
  <c r="L117" s="1"/>
  <c r="L118" s="1"/>
  <c r="L119" s="1"/>
  <c r="F11" s="1"/>
  <c r="L87"/>
  <c r="L82"/>
  <c r="L23"/>
  <c r="L24" s="1"/>
  <c r="L25" s="1"/>
  <c r="D76"/>
  <c r="D77" s="1"/>
  <c r="E76"/>
  <c r="E77" s="1"/>
  <c r="F76"/>
  <c r="F77" s="1"/>
  <c r="G76"/>
  <c r="G77" s="1"/>
  <c r="H76"/>
  <c r="H77" s="1"/>
  <c r="I76"/>
  <c r="I77" s="1"/>
  <c r="J77"/>
  <c r="K76"/>
  <c r="K77" s="1"/>
  <c r="E64"/>
  <c r="E65" s="1"/>
  <c r="F64"/>
  <c r="F65" s="1"/>
  <c r="G64"/>
  <c r="G65" s="1"/>
  <c r="H64"/>
  <c r="H65" s="1"/>
  <c r="I64"/>
  <c r="I65" s="1"/>
  <c r="J64"/>
  <c r="J65" s="1"/>
  <c r="K64"/>
  <c r="K65" s="1"/>
  <c r="D64"/>
  <c r="D65" s="1"/>
  <c r="E41"/>
  <c r="E42" s="1"/>
  <c r="E43" s="1"/>
  <c r="F41"/>
  <c r="F42" s="1"/>
  <c r="F43" s="1"/>
  <c r="G41"/>
  <c r="G42" s="1"/>
  <c r="G43" s="1"/>
  <c r="H41"/>
  <c r="H42" s="1"/>
  <c r="H43" s="1"/>
  <c r="I41"/>
  <c r="I42" s="1"/>
  <c r="I43" s="1"/>
  <c r="J41"/>
  <c r="J42" s="1"/>
  <c r="J43" s="1"/>
  <c r="K41"/>
  <c r="K42" s="1"/>
  <c r="K43" s="1"/>
  <c r="D41"/>
  <c r="D42" s="1"/>
  <c r="D43" s="1"/>
  <c r="I87"/>
  <c r="H92"/>
  <c r="H82"/>
  <c r="I116"/>
  <c r="I117" s="1"/>
  <c r="I118" s="1"/>
  <c r="I119" s="1"/>
  <c r="H116"/>
  <c r="H117" s="1"/>
  <c r="H118" s="1"/>
  <c r="H119" s="1"/>
  <c r="G116"/>
  <c r="G117" s="1"/>
  <c r="G118" s="1"/>
  <c r="G119" s="1"/>
  <c r="F116"/>
  <c r="F117" s="1"/>
  <c r="F118" s="1"/>
  <c r="F119" s="1"/>
  <c r="E116"/>
  <c r="E117" s="1"/>
  <c r="E118" s="1"/>
  <c r="E119" s="1"/>
  <c r="D116"/>
  <c r="D117" s="1"/>
  <c r="D118" s="1"/>
  <c r="D119" s="1"/>
  <c r="I105"/>
  <c r="H105"/>
  <c r="G105"/>
  <c r="F105"/>
  <c r="E105"/>
  <c r="D105"/>
  <c r="I101"/>
  <c r="H101"/>
  <c r="G101"/>
  <c r="F101"/>
  <c r="E101"/>
  <c r="D101"/>
  <c r="I96"/>
  <c r="H96"/>
  <c r="G96"/>
  <c r="F96"/>
  <c r="E96"/>
  <c r="D96"/>
  <c r="I92"/>
  <c r="G92"/>
  <c r="F92"/>
  <c r="E92"/>
  <c r="D92"/>
  <c r="H87"/>
  <c r="G87"/>
  <c r="F87"/>
  <c r="E87"/>
  <c r="D87"/>
  <c r="I82"/>
  <c r="G82"/>
  <c r="F82"/>
  <c r="E82"/>
  <c r="I23"/>
  <c r="I24" s="1"/>
  <c r="I25" s="1"/>
  <c r="H23"/>
  <c r="H24" s="1"/>
  <c r="H25" s="1"/>
  <c r="G23"/>
  <c r="G24" s="1"/>
  <c r="G25" s="1"/>
  <c r="F23"/>
  <c r="F24" s="1"/>
  <c r="F25" s="1"/>
  <c r="E23"/>
  <c r="E24" s="1"/>
  <c r="E25" s="1"/>
  <c r="D23"/>
  <c r="D24" s="1"/>
  <c r="D25" s="1"/>
  <c r="K23"/>
  <c r="K24" s="1"/>
  <c r="K25" s="1"/>
  <c r="K116"/>
  <c r="K117" s="1"/>
  <c r="K118" s="1"/>
  <c r="K119" s="1"/>
  <c r="J105"/>
  <c r="J101"/>
  <c r="J96"/>
  <c r="J92"/>
  <c r="J87"/>
  <c r="K105"/>
  <c r="K96"/>
  <c r="K87"/>
  <c r="J82"/>
  <c r="K82"/>
  <c r="K92"/>
  <c r="K101"/>
  <c r="J23"/>
  <c r="J24" s="1"/>
  <c r="J25" s="1"/>
  <c r="J116"/>
  <c r="J117" s="1"/>
  <c r="J118" s="1"/>
  <c r="J119" s="1"/>
  <c r="D106" l="1"/>
  <c r="L96"/>
  <c r="L76"/>
  <c r="L77" s="1"/>
  <c r="L64"/>
  <c r="L65" s="1"/>
  <c r="L105"/>
  <c r="K106"/>
  <c r="K107" s="1"/>
  <c r="K108" s="1"/>
  <c r="K109" s="1"/>
  <c r="K120" s="1"/>
  <c r="I106"/>
  <c r="I107" s="1"/>
  <c r="I108" s="1"/>
  <c r="I109" s="1"/>
  <c r="I120" s="1"/>
  <c r="E106"/>
  <c r="E107" s="1"/>
  <c r="E108" s="1"/>
  <c r="E109" s="1"/>
  <c r="E120" s="1"/>
  <c r="L41"/>
  <c r="L42" s="1"/>
  <c r="L43" s="1"/>
  <c r="J106"/>
  <c r="J107" s="1"/>
  <c r="J108" s="1"/>
  <c r="J109" s="1"/>
  <c r="J120" s="1"/>
  <c r="G106"/>
  <c r="G107" s="1"/>
  <c r="G108" s="1"/>
  <c r="G109" s="1"/>
  <c r="G120" s="1"/>
  <c r="H106"/>
  <c r="H107" s="1"/>
  <c r="H108" s="1"/>
  <c r="H109" s="1"/>
  <c r="H120" s="1"/>
  <c r="F106"/>
  <c r="F107" s="1"/>
  <c r="F108" s="1"/>
  <c r="F109" s="1"/>
  <c r="F120" s="1"/>
  <c r="L92"/>
  <c r="L101"/>
  <c r="D107"/>
  <c r="D108" s="1"/>
  <c r="D109" l="1"/>
  <c r="D120" s="1"/>
  <c r="L106"/>
  <c r="L107" s="1"/>
  <c r="L108" s="1"/>
  <c r="L109" s="1"/>
  <c r="L120" s="1"/>
  <c r="E11" l="1"/>
  <c r="G11" s="1"/>
</calcChain>
</file>

<file path=xl/sharedStrings.xml><?xml version="1.0" encoding="utf-8"?>
<sst xmlns="http://schemas.openxmlformats.org/spreadsheetml/2006/main" count="213" uniqueCount="116">
  <si>
    <t>DEVELOPMENT PLANNING, ECONOMIC REFORMS AND NORTH EASTERN COUNCIL AFFAIRS</t>
  </si>
  <si>
    <t>Other Special Area Programmes</t>
  </si>
  <si>
    <t>Secretariat - Economic Services</t>
  </si>
  <si>
    <t>Capital Outlay on Other Special Area Programmes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</si>
  <si>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</si>
  <si>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</si>
  <si>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</si>
  <si>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</si>
  <si>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</si>
  <si>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</si>
  <si>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</si>
  <si>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</si>
  <si>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</si>
  <si>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</si>
  <si>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60.00.01</t>
  </si>
  <si>
    <t>Salaries</t>
  </si>
  <si>
    <t>Travel Expenses</t>
  </si>
  <si>
    <t>Office Expenses</t>
  </si>
  <si>
    <t>61.00.01</t>
  </si>
  <si>
    <t>00.00.60</t>
  </si>
  <si>
    <t>00.00.71</t>
  </si>
  <si>
    <t>Secretariat</t>
  </si>
  <si>
    <t>30.00.01</t>
  </si>
  <si>
    <t>30.00.11</t>
  </si>
  <si>
    <t>30.00.13</t>
  </si>
  <si>
    <t>30.00.31</t>
  </si>
  <si>
    <t>Grants-in-Aid to State Planning Board</t>
  </si>
  <si>
    <t>30.00.50</t>
  </si>
  <si>
    <t>Other Charges</t>
  </si>
  <si>
    <t>00.00.11</t>
  </si>
  <si>
    <t>00.00.13</t>
  </si>
  <si>
    <t>Economic Advice and Statistics</t>
  </si>
  <si>
    <t>00.00.01</t>
  </si>
  <si>
    <t>00.00.81</t>
  </si>
  <si>
    <t>Other Expenditure</t>
  </si>
  <si>
    <t>State Income Unit</t>
  </si>
  <si>
    <t>District Statistical Offices</t>
  </si>
  <si>
    <t>Public Finance Unit</t>
  </si>
  <si>
    <t>62.00.01</t>
  </si>
  <si>
    <t>62.00.13</t>
  </si>
  <si>
    <t>Monitoring and Evaluation Cell</t>
  </si>
  <si>
    <t>63.00.01</t>
  </si>
  <si>
    <t>Surveys and Statistics</t>
  </si>
  <si>
    <t>CAPITAL SECTION</t>
  </si>
  <si>
    <t>Construction in Border Areas</t>
  </si>
  <si>
    <t>DEMAND NO. 29</t>
  </si>
  <si>
    <t>C - Capital Accounts of Economic Services</t>
  </si>
  <si>
    <t>Capital</t>
  </si>
  <si>
    <t>Revenue</t>
  </si>
  <si>
    <t>II. Details of the estimates and the heads under which this grant will be accounted for:</t>
  </si>
  <si>
    <t>00.00.84</t>
  </si>
  <si>
    <t>(j) General Economic Services</t>
  </si>
  <si>
    <t>Border Area Development</t>
  </si>
  <si>
    <t>Pilot Survey in Sikkim on Basic Statistics 
for Local Level Development (100% CSS)</t>
  </si>
  <si>
    <t>Conduct of Economic Census 
(100% CSS)</t>
  </si>
  <si>
    <t>Unique Identification Scheme</t>
  </si>
  <si>
    <t>Improvement in Statistical System</t>
  </si>
  <si>
    <t>Census Survey and Statistics</t>
  </si>
  <si>
    <t>Planning and Dev. Department</t>
  </si>
  <si>
    <t>C - Economic Services (c) Special Areas Programmes</t>
  </si>
  <si>
    <t>Other Special Areas Programmes</t>
  </si>
  <si>
    <t>Census Surveys and Statistics</t>
  </si>
  <si>
    <t xml:space="preserve"> (c) Capital Account of  Special Areas Programme</t>
  </si>
  <si>
    <t>Capital Outlay on Other Special Areas Programme</t>
  </si>
  <si>
    <t>Other Charges (Grant under 13th Finance Commission)</t>
  </si>
  <si>
    <t>Incentive for Issuing UID (Grant under 13th Finance Commission)</t>
  </si>
  <si>
    <t>30.00.85</t>
  </si>
  <si>
    <t>District Innovation Fund (13th Finance Commission)</t>
  </si>
  <si>
    <t>30.00.87</t>
  </si>
  <si>
    <t>Human Development Report</t>
  </si>
  <si>
    <t>30.00.88</t>
  </si>
  <si>
    <t>Year of Innovation</t>
  </si>
  <si>
    <t>National Sample Survey Organisation  (50:50% CSS)</t>
  </si>
  <si>
    <t xml:space="preserve"> (In Thousands of Rupees)</t>
  </si>
  <si>
    <t>Preparation of Ethnographic Report</t>
  </si>
  <si>
    <t>00.00.86</t>
  </si>
  <si>
    <t>30.00.89</t>
  </si>
  <si>
    <t>30.00.90</t>
  </si>
  <si>
    <t>Planning Resource Centre</t>
  </si>
  <si>
    <t>00.00.87</t>
  </si>
  <si>
    <t>India Statistical Strengthening Project 
(CSS)</t>
  </si>
  <si>
    <t>India Statistical Strengthening Project
(State share)</t>
  </si>
  <si>
    <t>Rec</t>
  </si>
  <si>
    <t>2012-13</t>
  </si>
  <si>
    <t>2013-14</t>
  </si>
  <si>
    <t>Training (100% CSS)</t>
  </si>
  <si>
    <t>Secretariat - Economic Services, 00.911-Deduct Recoveries of Overpayments</t>
  </si>
  <si>
    <t>Development Activities in Border Areas</t>
  </si>
  <si>
    <t>Border Area Development Programmes</t>
  </si>
  <si>
    <t>2014-15</t>
  </si>
  <si>
    <t>I.  Estimate of the amount required in the year ending 31st March, 2015 to defray the charges in respect of Development Planning, Economic  Reforms and 
    North Eastern Council Affairs</t>
  </si>
  <si>
    <t>Census Surveys and Statistics - Economic Services, 02.911-Deduct Recoveries of Overpayments</t>
  </si>
  <si>
    <t>Sustainable Mountain Development Summit 2012 (CSS)</t>
  </si>
  <si>
    <t>30.00.91</t>
  </si>
  <si>
    <t>64.00.50</t>
  </si>
  <si>
    <t>41.00.50</t>
  </si>
  <si>
    <t>47</t>
  </si>
  <si>
    <t>47.00.81</t>
  </si>
  <si>
    <t>47.00.82</t>
  </si>
  <si>
    <t>47.00.84</t>
  </si>
  <si>
    <t>47.00.01</t>
  </si>
  <si>
    <t>47.00.11</t>
  </si>
  <si>
    <t>47.00.13</t>
  </si>
  <si>
    <t>Support for Statistical Strengthening</t>
  </si>
  <si>
    <t>21</t>
  </si>
  <si>
    <t>Rajiv Awash Yojana (MOHUPA)</t>
  </si>
  <si>
    <t>Urban Statistics for HR and Assessments (USHA)</t>
  </si>
  <si>
    <t>21.00.81</t>
  </si>
  <si>
    <t>60.00.71</t>
  </si>
  <si>
    <t>India Statistical Strengthening Project 
(100% CSS)</t>
  </si>
  <si>
    <t>Support for Statistical Strengthening (CSS)</t>
  </si>
  <si>
    <t>(*)</t>
  </si>
  <si>
    <t>(**)</t>
  </si>
  <si>
    <t>(***)</t>
  </si>
  <si>
    <t>Note:</t>
  </si>
  <si>
    <t>State share of NSSO</t>
  </si>
</sst>
</file>

<file path=xl/styles.xml><?xml version="1.0" encoding="utf-8"?>
<styleSheet xmlns="http://schemas.openxmlformats.org/spreadsheetml/2006/main">
  <numFmts count="10">
    <numFmt numFmtId="164" formatCode="_(* #,##0.00_);_(* \(#,##0.00\);_(* &quot;-&quot;??_);_(@_)"/>
    <numFmt numFmtId="165" formatCode="0_)"/>
    <numFmt numFmtId="166" formatCode="0#"/>
    <numFmt numFmtId="167" formatCode="00000#"/>
    <numFmt numFmtId="168" formatCode="00.000"/>
    <numFmt numFmtId="169" formatCode="0#.#00"/>
    <numFmt numFmtId="170" formatCode="0#.000"/>
    <numFmt numFmtId="171" formatCode="0#.0#0"/>
    <numFmt numFmtId="172" formatCode="00"/>
    <numFmt numFmtId="173" formatCode="_(* #,##0_);_(* \(#,##0\);_(* &quot;-&quot;??_);_(@_)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/>
    <xf numFmtId="165" fontId="2" fillId="0" borderId="0"/>
  </cellStyleXfs>
  <cellXfs count="117">
    <xf numFmtId="0" fontId="0" fillId="0" borderId="0" xfId="0"/>
    <xf numFmtId="165" fontId="4" fillId="0" borderId="0" xfId="5" applyFont="1" applyFill="1" applyAlignment="1"/>
    <xf numFmtId="165" fontId="4" fillId="0" borderId="0" xfId="5" applyFont="1" applyFill="1"/>
    <xf numFmtId="165" fontId="4" fillId="0" borderId="0" xfId="5" applyFont="1" applyFill="1" applyBorder="1" applyAlignment="1">
      <alignment horizontal="left" vertical="top" wrapText="1"/>
    </xf>
    <xf numFmtId="165" fontId="4" fillId="0" borderId="0" xfId="5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vertical="top" wrapText="1"/>
    </xf>
    <xf numFmtId="165" fontId="4" fillId="0" borderId="0" xfId="5" applyFont="1" applyFill="1" applyAlignment="1">
      <alignment horizontal="right" vertical="top" wrapText="1"/>
    </xf>
    <xf numFmtId="0" fontId="4" fillId="0" borderId="0" xfId="5" applyNumberFormat="1" applyFont="1" applyFill="1" applyAlignment="1" applyProtection="1">
      <alignment horizontal="right"/>
    </xf>
    <xf numFmtId="0" fontId="3" fillId="0" borderId="0" xfId="5" applyNumberFormat="1" applyFont="1" applyFill="1" applyAlignment="1">
      <alignment horizontal="center"/>
    </xf>
    <xf numFmtId="165" fontId="4" fillId="0" borderId="0" xfId="5" applyNumberFormat="1" applyFont="1" applyFill="1" applyAlignment="1" applyProtection="1">
      <alignment horizontal="left"/>
    </xf>
    <xf numFmtId="165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 applyAlignment="1" applyProtection="1">
      <alignment horizontal="center"/>
    </xf>
    <xf numFmtId="0" fontId="4" fillId="0" borderId="0" xfId="5" applyNumberFormat="1" applyFont="1" applyFill="1"/>
    <xf numFmtId="0" fontId="3" fillId="0" borderId="0" xfId="5" applyNumberFormat="1" applyFont="1" applyFill="1" applyBorder="1"/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1" applyNumberFormat="1" applyFont="1" applyFill="1" applyBorder="1" applyAlignment="1" applyProtection="1">
      <alignment horizontal="center"/>
    </xf>
    <xf numFmtId="0" fontId="3" fillId="0" borderId="0" xfId="5" applyNumberFormat="1" applyFont="1" applyFill="1" applyBorder="1" applyAlignment="1" applyProtection="1"/>
    <xf numFmtId="0" fontId="4" fillId="0" borderId="1" xfId="3" applyFont="1" applyFill="1" applyBorder="1"/>
    <xf numFmtId="0" fontId="4" fillId="0" borderId="1" xfId="3" applyNumberFormat="1" applyFont="1" applyFill="1" applyBorder="1"/>
    <xf numFmtId="0" fontId="4" fillId="0" borderId="1" xfId="3" applyNumberFormat="1" applyFont="1" applyFill="1" applyBorder="1" applyAlignment="1" applyProtection="1">
      <alignment horizontal="left"/>
    </xf>
    <xf numFmtId="0" fontId="5" fillId="0" borderId="1" xfId="3" applyNumberFormat="1" applyFont="1" applyFill="1" applyBorder="1"/>
    <xf numFmtId="0" fontId="6" fillId="0" borderId="1" xfId="3" applyNumberFormat="1" applyFont="1" applyFill="1" applyBorder="1" applyAlignment="1" applyProtection="1">
      <alignment horizontal="right"/>
    </xf>
    <xf numFmtId="0" fontId="4" fillId="0" borderId="2" xfId="4" applyFont="1" applyFill="1" applyBorder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horizontal="right" vertical="top" wrapText="1"/>
    </xf>
    <xf numFmtId="0" fontId="4" fillId="0" borderId="0" xfId="3" applyFont="1" applyFill="1" applyBorder="1" applyProtection="1"/>
    <xf numFmtId="0" fontId="4" fillId="0" borderId="0" xfId="4" applyFont="1" applyFill="1" applyAlignment="1" applyProtection="1"/>
    <xf numFmtId="0" fontId="4" fillId="0" borderId="0" xfId="4" applyFont="1" applyFill="1" applyProtection="1"/>
    <xf numFmtId="0" fontId="4" fillId="0" borderId="0" xfId="4" applyFont="1" applyFill="1" applyBorder="1" applyAlignment="1" applyProtection="1">
      <alignment horizontal="left" vertical="top" wrapText="1"/>
    </xf>
    <xf numFmtId="0" fontId="4" fillId="0" borderId="0" xfId="4" applyFont="1" applyFill="1" applyBorder="1" applyAlignment="1" applyProtection="1">
      <alignment horizontal="right" vertical="top" wrapText="1"/>
    </xf>
    <xf numFmtId="0" fontId="4" fillId="0" borderId="1" xfId="4" applyFont="1" applyFill="1" applyBorder="1" applyAlignment="1" applyProtection="1">
      <alignment horizontal="left" vertical="top" wrapText="1"/>
    </xf>
    <xf numFmtId="0" fontId="4" fillId="0" borderId="1" xfId="4" applyFont="1" applyFill="1" applyBorder="1" applyAlignment="1" applyProtection="1">
      <alignment horizontal="right" vertical="top" wrapText="1"/>
    </xf>
    <xf numFmtId="0" fontId="4" fillId="0" borderId="1" xfId="3" applyNumberFormat="1" applyFont="1" applyFill="1" applyBorder="1" applyAlignment="1" applyProtection="1">
      <alignment horizontal="right"/>
    </xf>
    <xf numFmtId="0" fontId="4" fillId="0" borderId="0" xfId="3" applyNumberFormat="1" applyFont="1" applyFill="1" applyBorder="1" applyAlignment="1" applyProtection="1">
      <alignment horizontal="right"/>
    </xf>
    <xf numFmtId="165" fontId="3" fillId="0" borderId="0" xfId="5" applyNumberFormat="1" applyFont="1" applyFill="1" applyAlignment="1" applyProtection="1">
      <alignment horizontal="left" vertical="top" wrapText="1"/>
    </xf>
    <xf numFmtId="0" fontId="4" fillId="0" borderId="0" xfId="5" applyNumberFormat="1" applyFont="1" applyFill="1" applyBorder="1" applyAlignment="1" applyProtection="1">
      <alignment horizontal="right"/>
    </xf>
    <xf numFmtId="0" fontId="4" fillId="0" borderId="0" xfId="5" applyNumberFormat="1" applyFont="1" applyFill="1" applyBorder="1" applyAlignment="1" applyProtection="1">
      <alignment horizontal="left"/>
    </xf>
    <xf numFmtId="165" fontId="3" fillId="0" borderId="0" xfId="5" applyFont="1" applyFill="1" applyAlignment="1">
      <alignment horizontal="right" vertical="top" wrapText="1"/>
    </xf>
    <xf numFmtId="166" fontId="4" fillId="0" borderId="0" xfId="5" applyNumberFormat="1" applyFont="1" applyFill="1" applyAlignment="1">
      <alignment horizontal="right" vertical="top" wrapText="1"/>
    </xf>
    <xf numFmtId="165" fontId="4" fillId="0" borderId="0" xfId="5" applyNumberFormat="1" applyFont="1" applyFill="1" applyAlignment="1" applyProtection="1">
      <alignment horizontal="left" vertical="top" wrapText="1"/>
    </xf>
    <xf numFmtId="168" fontId="3" fillId="0" borderId="0" xfId="5" applyNumberFormat="1" applyFont="1" applyFill="1" applyAlignment="1">
      <alignment horizontal="right" vertical="top" wrapText="1"/>
    </xf>
    <xf numFmtId="165" fontId="4" fillId="0" borderId="0" xfId="5" applyFont="1" applyFill="1" applyAlignment="1">
      <alignment vertical="top" wrapText="1"/>
    </xf>
    <xf numFmtId="164" fontId="4" fillId="0" borderId="0" xfId="1" applyFont="1" applyFill="1" applyBorder="1" applyAlignment="1" applyProtection="1">
      <alignment horizontal="right" wrapText="1"/>
    </xf>
    <xf numFmtId="0" fontId="4" fillId="0" borderId="0" xfId="1" applyNumberFormat="1" applyFont="1" applyFill="1" applyBorder="1" applyAlignment="1" applyProtection="1">
      <alignment horizontal="right" wrapText="1"/>
    </xf>
    <xf numFmtId="0" fontId="4" fillId="0" borderId="3" xfId="1" applyNumberFormat="1" applyFont="1" applyFill="1" applyBorder="1" applyAlignment="1" applyProtection="1">
      <alignment horizontal="right" wrapText="1"/>
    </xf>
    <xf numFmtId="164" fontId="4" fillId="0" borderId="3" xfId="1" applyFont="1" applyFill="1" applyBorder="1" applyAlignment="1" applyProtection="1">
      <alignment horizontal="right" wrapText="1"/>
    </xf>
    <xf numFmtId="164" fontId="4" fillId="0" borderId="2" xfId="1" applyFont="1" applyFill="1" applyBorder="1" applyAlignment="1" applyProtection="1">
      <alignment horizontal="right" wrapText="1"/>
    </xf>
    <xf numFmtId="165" fontId="4" fillId="0" borderId="1" xfId="5" applyFont="1" applyFill="1" applyBorder="1" applyAlignment="1">
      <alignment horizontal="left" vertical="top" wrapText="1"/>
    </xf>
    <xf numFmtId="165" fontId="3" fillId="0" borderId="1" xfId="5" applyFont="1" applyFill="1" applyBorder="1" applyAlignment="1">
      <alignment horizontal="right" vertical="top" wrapText="1"/>
    </xf>
    <xf numFmtId="165" fontId="3" fillId="0" borderId="1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Alignment="1">
      <alignment horizontal="right"/>
    </xf>
    <xf numFmtId="165" fontId="4" fillId="0" borderId="0" xfId="5" applyNumberFormat="1" applyFont="1" applyFill="1" applyBorder="1" applyAlignment="1" applyProtection="1">
      <alignment horizontal="left" vertical="top" wrapText="1"/>
    </xf>
    <xf numFmtId="0" fontId="4" fillId="0" borderId="0" xfId="5" applyNumberFormat="1" applyFont="1" applyFill="1" applyBorder="1" applyAlignment="1">
      <alignment horizontal="right"/>
    </xf>
    <xf numFmtId="164" fontId="4" fillId="0" borderId="0" xfId="1" applyFont="1" applyFill="1" applyAlignment="1" applyProtection="1">
      <alignment horizontal="right" wrapText="1"/>
    </xf>
    <xf numFmtId="0" fontId="4" fillId="0" borderId="3" xfId="5" applyNumberFormat="1" applyFont="1" applyFill="1" applyBorder="1" applyAlignment="1" applyProtection="1">
      <alignment horizontal="right"/>
    </xf>
    <xf numFmtId="165" fontId="3" fillId="0" borderId="0" xfId="5" applyNumberFormat="1" applyFont="1" applyFill="1" applyBorder="1" applyAlignment="1" applyProtection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right" wrapText="1"/>
    </xf>
    <xf numFmtId="164" fontId="4" fillId="0" borderId="1" xfId="1" applyFont="1" applyFill="1" applyBorder="1" applyAlignment="1" applyProtection="1">
      <alignment horizontal="right" wrapText="1"/>
    </xf>
    <xf numFmtId="165" fontId="3" fillId="0" borderId="0" xfId="5" applyFont="1" applyFill="1" applyBorder="1" applyAlignment="1">
      <alignment horizontal="right" vertical="top" wrapText="1"/>
    </xf>
    <xf numFmtId="0" fontId="4" fillId="0" borderId="3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Alignment="1">
      <alignment horizontal="right" wrapText="1"/>
    </xf>
    <xf numFmtId="166" fontId="4" fillId="0" borderId="0" xfId="5" applyNumberFormat="1" applyFont="1" applyFill="1" applyBorder="1" applyAlignment="1">
      <alignment horizontal="right" vertical="top" wrapText="1"/>
    </xf>
    <xf numFmtId="0" fontId="4" fillId="0" borderId="0" xfId="5" applyNumberFormat="1" applyFont="1" applyFill="1" applyBorder="1" applyAlignment="1">
      <alignment horizontal="right" wrapText="1"/>
    </xf>
    <xf numFmtId="171" fontId="3" fillId="0" borderId="0" xfId="5" applyNumberFormat="1" applyFont="1" applyFill="1" applyBorder="1" applyAlignment="1" applyProtection="1">
      <alignment horizontal="right" vertical="top" wrapText="1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NumberFormat="1" applyFont="1" applyFill="1" applyAlignment="1" applyProtection="1">
      <alignment horizontal="right" wrapText="1"/>
    </xf>
    <xf numFmtId="170" fontId="3" fillId="0" borderId="0" xfId="2" applyNumberFormat="1" applyFont="1" applyFill="1" applyBorder="1" applyAlignment="1">
      <alignment horizontal="right" vertical="top" wrapText="1"/>
    </xf>
    <xf numFmtId="0" fontId="4" fillId="0" borderId="0" xfId="1" applyNumberFormat="1" applyFont="1" applyFill="1" applyAlignment="1">
      <alignment horizontal="right" wrapText="1"/>
    </xf>
    <xf numFmtId="0" fontId="4" fillId="0" borderId="0" xfId="1" applyNumberFormat="1" applyFont="1" applyFill="1" applyBorder="1" applyAlignment="1">
      <alignment horizontal="right" wrapText="1"/>
    </xf>
    <xf numFmtId="164" fontId="4" fillId="0" borderId="0" xfId="1" applyFont="1" applyFill="1" applyBorder="1" applyAlignment="1">
      <alignment horizontal="right" wrapText="1"/>
    </xf>
    <xf numFmtId="165" fontId="4" fillId="0" borderId="3" xfId="5" applyFont="1" applyFill="1" applyBorder="1" applyAlignment="1">
      <alignment horizontal="left" vertical="top" wrapText="1"/>
    </xf>
    <xf numFmtId="165" fontId="4" fillId="0" borderId="3" xfId="5" applyFont="1" applyFill="1" applyBorder="1" applyAlignment="1">
      <alignment horizontal="right" vertical="top" wrapText="1"/>
    </xf>
    <xf numFmtId="165" fontId="3" fillId="0" borderId="3" xfId="5" applyNumberFormat="1" applyFont="1" applyFill="1" applyBorder="1" applyAlignment="1" applyProtection="1">
      <alignment horizontal="left" vertical="top" wrapText="1"/>
    </xf>
    <xf numFmtId="168" fontId="3" fillId="0" borderId="0" xfId="5" applyNumberFormat="1" applyFont="1" applyFill="1" applyBorder="1" applyAlignment="1">
      <alignment horizontal="right" vertical="top" wrapText="1"/>
    </xf>
    <xf numFmtId="165" fontId="4" fillId="0" borderId="0" xfId="5" applyFont="1" applyFill="1" applyBorder="1" applyAlignment="1">
      <alignment vertical="top" wrapText="1"/>
    </xf>
    <xf numFmtId="165" fontId="3" fillId="0" borderId="0" xfId="5" applyFont="1" applyFill="1" applyBorder="1" applyAlignment="1">
      <alignment vertical="top" wrapText="1"/>
    </xf>
    <xf numFmtId="165" fontId="4" fillId="0" borderId="0" xfId="5" applyFont="1" applyFill="1" applyBorder="1" applyAlignment="1"/>
    <xf numFmtId="165" fontId="4" fillId="0" borderId="0" xfId="5" applyFont="1" applyFill="1" applyBorder="1"/>
    <xf numFmtId="0" fontId="4" fillId="0" borderId="2" xfId="5" applyNumberFormat="1" applyFont="1" applyFill="1" applyBorder="1" applyAlignment="1" applyProtection="1">
      <alignment horizontal="right" wrapText="1"/>
    </xf>
    <xf numFmtId="0" fontId="4" fillId="0" borderId="0" xfId="5" applyNumberFormat="1" applyFont="1" applyFill="1" applyBorder="1" applyAlignment="1">
      <alignment wrapText="1"/>
    </xf>
    <xf numFmtId="165" fontId="4" fillId="0" borderId="1" xfId="5" applyFont="1" applyFill="1" applyBorder="1" applyAlignment="1">
      <alignment horizontal="right" vertical="top" wrapText="1"/>
    </xf>
    <xf numFmtId="165" fontId="4" fillId="0" borderId="1" xfId="5" applyFont="1" applyFill="1" applyBorder="1"/>
    <xf numFmtId="0" fontId="4" fillId="0" borderId="1" xfId="5" applyNumberFormat="1" applyFont="1" applyFill="1" applyBorder="1" applyAlignment="1">
      <alignment wrapText="1"/>
    </xf>
    <xf numFmtId="165" fontId="4" fillId="0" borderId="0" xfId="6" applyNumberFormat="1" applyFont="1" applyFill="1" applyAlignment="1" applyProtection="1">
      <alignment horizontal="left" vertical="top" wrapText="1"/>
    </xf>
    <xf numFmtId="0" fontId="4" fillId="0" borderId="2" xfId="4" applyFont="1" applyFill="1" applyBorder="1" applyAlignment="1" applyProtection="1">
      <alignment vertical="top"/>
    </xf>
    <xf numFmtId="0" fontId="4" fillId="0" borderId="0" xfId="3" applyFont="1" applyFill="1" applyBorder="1" applyAlignment="1" applyProtection="1">
      <alignment horizontal="left"/>
    </xf>
    <xf numFmtId="0" fontId="4" fillId="0" borderId="1" xfId="3" applyFont="1" applyFill="1" applyBorder="1" applyAlignment="1" applyProtection="1">
      <alignment horizontal="left"/>
    </xf>
    <xf numFmtId="164" fontId="4" fillId="0" borderId="0" xfId="1" applyFont="1" applyFill="1" applyAlignment="1">
      <alignment horizontal="right" wrapText="1"/>
    </xf>
    <xf numFmtId="0" fontId="5" fillId="0" borderId="1" xfId="3" applyNumberFormat="1" applyFont="1" applyFill="1" applyBorder="1" applyAlignment="1" applyProtection="1">
      <alignment horizontal="left"/>
    </xf>
    <xf numFmtId="173" fontId="4" fillId="0" borderId="0" xfId="1" applyNumberFormat="1" applyFont="1" applyFill="1" applyAlignment="1">
      <alignment horizontal="right" wrapText="1"/>
    </xf>
    <xf numFmtId="172" fontId="4" fillId="0" borderId="0" xfId="5" applyNumberFormat="1" applyFont="1" applyFill="1" applyAlignment="1">
      <alignment horizontal="right" vertical="top" wrapText="1"/>
    </xf>
    <xf numFmtId="165" fontId="4" fillId="2" borderId="0" xfId="5" applyFont="1" applyFill="1" applyAlignment="1"/>
    <xf numFmtId="165" fontId="4" fillId="2" borderId="0" xfId="5" applyFont="1" applyFill="1"/>
    <xf numFmtId="0" fontId="4" fillId="0" borderId="0" xfId="1" applyNumberFormat="1" applyFont="1" applyFill="1" applyAlignment="1" applyProtection="1">
      <alignment horizontal="right" wrapText="1"/>
    </xf>
    <xf numFmtId="0" fontId="4" fillId="0" borderId="2" xfId="1" applyNumberFormat="1" applyFont="1" applyFill="1" applyBorder="1" applyAlignment="1" applyProtection="1">
      <alignment horizontal="right" wrapText="1"/>
    </xf>
    <xf numFmtId="165" fontId="3" fillId="0" borderId="0" xfId="5" applyNumberFormat="1" applyFont="1" applyFill="1" applyBorder="1" applyAlignment="1" applyProtection="1">
      <alignment horizontal="center"/>
    </xf>
    <xf numFmtId="165" fontId="4" fillId="0" borderId="1" xfId="5" applyNumberFormat="1" applyFont="1" applyFill="1" applyBorder="1" applyAlignment="1" applyProtection="1">
      <alignment horizontal="left" vertical="top" wrapText="1"/>
    </xf>
    <xf numFmtId="167" fontId="4" fillId="0" borderId="0" xfId="5" applyNumberFormat="1" applyFont="1" applyFill="1" applyBorder="1" applyAlignment="1">
      <alignment horizontal="right" vertical="top" wrapText="1"/>
    </xf>
    <xf numFmtId="49" fontId="4" fillId="0" borderId="0" xfId="5" applyNumberFormat="1" applyFont="1" applyFill="1" applyAlignment="1">
      <alignment horizontal="right" vertical="top" wrapText="1"/>
    </xf>
    <xf numFmtId="49" fontId="4" fillId="0" borderId="0" xfId="6" applyNumberFormat="1" applyFont="1" applyFill="1" applyAlignment="1">
      <alignment horizontal="right" vertical="top" wrapText="1"/>
    </xf>
    <xf numFmtId="49" fontId="4" fillId="0" borderId="0" xfId="5" applyNumberFormat="1" applyFont="1" applyFill="1" applyBorder="1" applyAlignment="1">
      <alignment horizontal="right" vertical="top" wrapText="1"/>
    </xf>
    <xf numFmtId="49" fontId="4" fillId="0" borderId="1" xfId="5" applyNumberFormat="1" applyFont="1" applyFill="1" applyBorder="1" applyAlignment="1">
      <alignment horizontal="right" vertical="top" wrapText="1"/>
    </xf>
    <xf numFmtId="167" fontId="4" fillId="0" borderId="1" xfId="5" applyNumberFormat="1" applyFont="1" applyFill="1" applyBorder="1" applyAlignment="1">
      <alignment horizontal="right" vertical="top" wrapText="1"/>
    </xf>
    <xf numFmtId="165" fontId="4" fillId="0" borderId="0" xfId="5" quotePrefix="1" applyFont="1" applyFill="1" applyBorder="1" applyAlignment="1">
      <alignment horizontal="right" vertical="top" wrapText="1"/>
    </xf>
    <xf numFmtId="164" fontId="4" fillId="0" borderId="1" xfId="1" applyFont="1" applyFill="1" applyBorder="1" applyAlignment="1">
      <alignment horizontal="right" wrapText="1"/>
    </xf>
    <xf numFmtId="0" fontId="4" fillId="0" borderId="1" xfId="1" applyNumberFormat="1" applyFont="1" applyFill="1" applyBorder="1" applyAlignment="1">
      <alignment horizontal="right" wrapText="1"/>
    </xf>
    <xf numFmtId="49" fontId="4" fillId="0" borderId="1" xfId="2" applyNumberFormat="1" applyFont="1" applyFill="1" applyBorder="1" applyAlignment="1">
      <alignment horizontal="right" vertical="top" wrapText="1"/>
    </xf>
    <xf numFmtId="0" fontId="4" fillId="0" borderId="1" xfId="5" applyNumberFormat="1" applyFont="1" applyFill="1" applyBorder="1" applyAlignment="1">
      <alignment horizontal="right" wrapText="1"/>
    </xf>
    <xf numFmtId="166" fontId="4" fillId="0" borderId="1" xfId="5" applyNumberFormat="1" applyFont="1" applyFill="1" applyBorder="1" applyAlignment="1">
      <alignment horizontal="right" vertical="top" wrapText="1"/>
    </xf>
    <xf numFmtId="165" fontId="3" fillId="0" borderId="0" xfId="5" applyNumberFormat="1" applyFont="1" applyFill="1" applyBorder="1" applyAlignment="1" applyProtection="1">
      <alignment horizontal="center"/>
    </xf>
    <xf numFmtId="0" fontId="4" fillId="0" borderId="0" xfId="3" applyNumberFormat="1" applyFont="1" applyFill="1" applyBorder="1" applyAlignment="1" applyProtection="1">
      <alignment horizontal="center"/>
    </xf>
    <xf numFmtId="0" fontId="4" fillId="0" borderId="2" xfId="3" applyNumberFormat="1" applyFont="1" applyFill="1" applyBorder="1" applyAlignment="1" applyProtection="1">
      <alignment horizontal="center"/>
    </xf>
    <xf numFmtId="165" fontId="4" fillId="0" borderId="0" xfId="5" applyFont="1" applyFill="1" applyAlignment="1">
      <alignment horizontal="left" wrapText="1"/>
    </xf>
    <xf numFmtId="0" fontId="4" fillId="0" borderId="0" xfId="0" applyFont="1" applyFill="1" applyAlignment="1"/>
    <xf numFmtId="0" fontId="4" fillId="0" borderId="0" xfId="0" applyNumberFormat="1" applyFont="1" applyFill="1" applyAlignment="1"/>
  </cellXfs>
  <cellStyles count="7">
    <cellStyle name="Comma" xfId="1" builtinId="3"/>
    <cellStyle name="Normal" xfId="0" builtinId="0"/>
    <cellStyle name="Normal_budget for 03-04" xfId="2"/>
    <cellStyle name="Normal_BUDGET-2000" xfId="3"/>
    <cellStyle name="Normal_budgetDocNIC02-03" xfId="4"/>
    <cellStyle name="Normal_DEMAND51" xfId="5"/>
    <cellStyle name="Normal_DEMAND51_1st supp.vol.III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transitionEntry="1" codeName="Sheet1"/>
  <dimension ref="A1:W142"/>
  <sheetViews>
    <sheetView tabSelected="1" view="pageBreakPreview" zoomScaleSheetLayoutView="100" workbookViewId="0">
      <selection activeCell="G19" sqref="G19"/>
    </sheetView>
  </sheetViews>
  <sheetFormatPr defaultColWidth="11" defaultRowHeight="12.75"/>
  <cols>
    <col min="1" max="1" width="6.42578125" style="7" customWidth="1"/>
    <col min="2" max="2" width="8.140625" style="8" customWidth="1"/>
    <col min="3" max="3" width="34.5703125" style="2" customWidth="1"/>
    <col min="4" max="4" width="8.5703125" style="14" customWidth="1"/>
    <col min="5" max="5" width="9.42578125" style="14" customWidth="1"/>
    <col min="6" max="6" width="8.42578125" style="2" customWidth="1"/>
    <col min="7" max="7" width="8.5703125" style="2" customWidth="1"/>
    <col min="8" max="8" width="8.5703125" style="14" customWidth="1"/>
    <col min="9" max="9" width="8.42578125" style="14" customWidth="1"/>
    <col min="10" max="10" width="8.5703125" style="14" customWidth="1"/>
    <col min="11" max="11" width="9.140625" style="2" customWidth="1"/>
    <col min="12" max="12" width="8.42578125" style="2" customWidth="1"/>
    <col min="13" max="23" width="11" style="1"/>
    <col min="24" max="16384" width="11" style="2"/>
  </cols>
  <sheetData>
    <row r="1" spans="1:12" ht="14.1" customHeight="1">
      <c r="A1" s="111" t="s">
        <v>45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1:12" ht="14.1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97"/>
    </row>
    <row r="3" spans="1:12" ht="14.1" customHeight="1">
      <c r="A3" s="3"/>
      <c r="B3" s="4"/>
      <c r="C3" s="5"/>
      <c r="D3" s="6"/>
      <c r="E3" s="6"/>
      <c r="F3" s="97"/>
      <c r="G3" s="97"/>
      <c r="H3" s="6"/>
      <c r="I3" s="6"/>
      <c r="J3" s="6"/>
      <c r="K3" s="97"/>
      <c r="L3" s="97"/>
    </row>
    <row r="4" spans="1:12" ht="14.1" customHeight="1">
      <c r="D4" s="9" t="s">
        <v>59</v>
      </c>
      <c r="E4" s="10">
        <v>2575</v>
      </c>
      <c r="F4" s="11" t="s">
        <v>60</v>
      </c>
      <c r="G4" s="12"/>
      <c r="H4" s="13"/>
      <c r="I4" s="13"/>
      <c r="J4" s="13"/>
      <c r="K4" s="12"/>
      <c r="L4" s="12"/>
    </row>
    <row r="5" spans="1:12" ht="14.1" customHeight="1">
      <c r="D5" s="9" t="s">
        <v>51</v>
      </c>
      <c r="E5" s="10">
        <v>3451</v>
      </c>
      <c r="F5" s="11" t="s">
        <v>2</v>
      </c>
      <c r="G5" s="12"/>
      <c r="H5" s="13"/>
      <c r="I5" s="13"/>
      <c r="J5" s="13"/>
      <c r="K5" s="12"/>
      <c r="L5" s="12"/>
    </row>
    <row r="6" spans="1:12" ht="14.1" customHeight="1">
      <c r="D6" s="9"/>
      <c r="E6" s="10">
        <v>3454</v>
      </c>
      <c r="F6" s="11" t="s">
        <v>61</v>
      </c>
      <c r="G6" s="12"/>
      <c r="H6" s="13"/>
      <c r="I6" s="13"/>
      <c r="J6" s="13"/>
      <c r="K6" s="12"/>
      <c r="L6" s="12"/>
    </row>
    <row r="7" spans="1:12" ht="14.1" customHeight="1">
      <c r="D7" s="9" t="s">
        <v>46</v>
      </c>
      <c r="J7" s="13"/>
      <c r="K7" s="12"/>
      <c r="L7" s="12"/>
    </row>
    <row r="8" spans="1:12" ht="14.1" customHeight="1">
      <c r="D8" s="9" t="s">
        <v>62</v>
      </c>
      <c r="E8" s="10">
        <v>4575</v>
      </c>
      <c r="F8" s="11" t="s">
        <v>3</v>
      </c>
      <c r="G8" s="12"/>
      <c r="H8" s="13"/>
      <c r="I8" s="13"/>
      <c r="J8" s="13"/>
      <c r="K8" s="13"/>
      <c r="L8" s="13"/>
    </row>
    <row r="9" spans="1:12" ht="26.1" customHeight="1">
      <c r="A9" s="114" t="s">
        <v>90</v>
      </c>
      <c r="B9" s="115"/>
      <c r="C9" s="115"/>
      <c r="D9" s="116"/>
      <c r="E9" s="116"/>
      <c r="F9" s="116"/>
      <c r="G9" s="116"/>
      <c r="H9" s="116"/>
      <c r="I9" s="116"/>
      <c r="J9" s="116"/>
      <c r="K9" s="116"/>
      <c r="L9" s="116"/>
    </row>
    <row r="10" spans="1:12" ht="14.1" customHeight="1">
      <c r="D10" s="15"/>
      <c r="E10" s="6" t="s">
        <v>48</v>
      </c>
      <c r="F10" s="6" t="s">
        <v>47</v>
      </c>
      <c r="G10" s="6" t="s">
        <v>11</v>
      </c>
      <c r="K10" s="14"/>
      <c r="L10" s="14"/>
    </row>
    <row r="11" spans="1:12" ht="14.1" customHeight="1">
      <c r="D11" s="16" t="s">
        <v>4</v>
      </c>
      <c r="E11" s="6">
        <f>L109</f>
        <v>929079</v>
      </c>
      <c r="F11" s="17">
        <f>L119</f>
        <v>240000</v>
      </c>
      <c r="G11" s="18">
        <f>F11+E11</f>
        <v>1169079</v>
      </c>
      <c r="K11" s="14"/>
      <c r="L11" s="14"/>
    </row>
    <row r="12" spans="1:12" ht="14.1" customHeight="1">
      <c r="A12" s="11" t="s">
        <v>49</v>
      </c>
      <c r="C12" s="11"/>
      <c r="F12" s="14"/>
      <c r="G12" s="14"/>
      <c r="K12" s="14"/>
      <c r="L12" s="14"/>
    </row>
    <row r="13" spans="1:12" ht="14.1" customHeight="1">
      <c r="C13" s="19"/>
      <c r="D13" s="20"/>
      <c r="E13" s="20"/>
      <c r="F13" s="20"/>
      <c r="G13" s="20"/>
      <c r="H13" s="20"/>
      <c r="I13" s="21"/>
      <c r="J13" s="90"/>
      <c r="K13" s="22"/>
      <c r="L13" s="23" t="s">
        <v>73</v>
      </c>
    </row>
    <row r="14" spans="1:12" s="28" customFormat="1">
      <c r="A14" s="24"/>
      <c r="B14" s="25"/>
      <c r="C14" s="87"/>
      <c r="D14" s="113" t="s">
        <v>5</v>
      </c>
      <c r="E14" s="113"/>
      <c r="F14" s="112" t="s">
        <v>6</v>
      </c>
      <c r="G14" s="112"/>
      <c r="H14" s="112" t="s">
        <v>7</v>
      </c>
      <c r="I14" s="112"/>
      <c r="J14" s="112" t="s">
        <v>6</v>
      </c>
      <c r="K14" s="112"/>
      <c r="L14" s="112"/>
    </row>
    <row r="15" spans="1:12" s="28" customFormat="1">
      <c r="A15" s="29"/>
      <c r="B15" s="30"/>
      <c r="C15" s="87" t="s">
        <v>8</v>
      </c>
      <c r="D15" s="112" t="s">
        <v>83</v>
      </c>
      <c r="E15" s="112"/>
      <c r="F15" s="112" t="s">
        <v>84</v>
      </c>
      <c r="G15" s="112"/>
      <c r="H15" s="112" t="s">
        <v>84</v>
      </c>
      <c r="I15" s="112"/>
      <c r="J15" s="112" t="s">
        <v>89</v>
      </c>
      <c r="K15" s="112"/>
      <c r="L15" s="112"/>
    </row>
    <row r="16" spans="1:12" s="28" customFormat="1">
      <c r="A16" s="31"/>
      <c r="B16" s="32"/>
      <c r="C16" s="88"/>
      <c r="D16" s="33" t="s">
        <v>9</v>
      </c>
      <c r="E16" s="33" t="s">
        <v>10</v>
      </c>
      <c r="F16" s="33" t="s">
        <v>9</v>
      </c>
      <c r="G16" s="33" t="s">
        <v>10</v>
      </c>
      <c r="H16" s="33" t="s">
        <v>9</v>
      </c>
      <c r="I16" s="33" t="s">
        <v>10</v>
      </c>
      <c r="J16" s="33" t="s">
        <v>9</v>
      </c>
      <c r="K16" s="33" t="s">
        <v>10</v>
      </c>
      <c r="L16" s="33" t="s">
        <v>11</v>
      </c>
    </row>
    <row r="17" spans="1:23" s="28" customFormat="1" ht="14.1" customHeight="1">
      <c r="A17" s="29"/>
      <c r="B17" s="30"/>
      <c r="C17" s="26"/>
      <c r="D17" s="34"/>
      <c r="E17" s="34"/>
      <c r="F17" s="34"/>
      <c r="G17" s="34"/>
      <c r="H17" s="34"/>
      <c r="I17" s="34"/>
      <c r="J17" s="34"/>
      <c r="K17" s="34"/>
      <c r="L17" s="34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ht="14.1" customHeight="1">
      <c r="C18" s="35" t="s">
        <v>12</v>
      </c>
      <c r="D18" s="36"/>
      <c r="E18" s="36"/>
      <c r="F18" s="36"/>
      <c r="G18" s="37"/>
      <c r="H18" s="36"/>
      <c r="I18" s="36"/>
      <c r="J18" s="36"/>
      <c r="K18" s="36"/>
      <c r="L18" s="36"/>
    </row>
    <row r="19" spans="1:23" ht="14.1" customHeight="1">
      <c r="A19" s="7" t="s">
        <v>13</v>
      </c>
      <c r="B19" s="38">
        <v>2575</v>
      </c>
      <c r="C19" s="35" t="s">
        <v>1</v>
      </c>
      <c r="D19" s="36"/>
      <c r="E19" s="36"/>
      <c r="F19" s="36"/>
      <c r="G19" s="36"/>
      <c r="H19" s="36"/>
      <c r="I19" s="36"/>
      <c r="J19" s="36"/>
      <c r="K19" s="36"/>
      <c r="L19" s="36"/>
    </row>
    <row r="20" spans="1:23" ht="14.1" customHeight="1">
      <c r="B20" s="39">
        <v>6</v>
      </c>
      <c r="C20" s="40" t="s">
        <v>52</v>
      </c>
      <c r="D20" s="36"/>
      <c r="E20" s="36"/>
      <c r="F20" s="36"/>
      <c r="G20" s="36"/>
      <c r="H20" s="36"/>
      <c r="I20" s="36"/>
      <c r="J20" s="36"/>
      <c r="K20" s="36"/>
      <c r="L20" s="36"/>
    </row>
    <row r="21" spans="1:23" ht="14.1" customHeight="1">
      <c r="B21" s="41">
        <v>6.101</v>
      </c>
      <c r="C21" s="35" t="s">
        <v>88</v>
      </c>
      <c r="D21" s="36"/>
      <c r="E21" s="36"/>
      <c r="F21" s="36"/>
      <c r="G21" s="36"/>
      <c r="H21" s="36"/>
      <c r="I21" s="36"/>
      <c r="J21" s="36"/>
      <c r="K21" s="36"/>
      <c r="L21" s="36"/>
    </row>
    <row r="22" spans="1:23" ht="14.1" customHeight="1">
      <c r="B22" s="99" t="s">
        <v>19</v>
      </c>
      <c r="C22" s="42" t="s">
        <v>87</v>
      </c>
      <c r="D22" s="36">
        <v>10936</v>
      </c>
      <c r="E22" s="43">
        <v>0</v>
      </c>
      <c r="F22" s="44">
        <v>10000</v>
      </c>
      <c r="G22" s="43">
        <v>0</v>
      </c>
      <c r="H22" s="36">
        <v>10000</v>
      </c>
      <c r="I22" s="43">
        <v>0</v>
      </c>
      <c r="J22" s="44">
        <v>20000</v>
      </c>
      <c r="K22" s="43">
        <v>0</v>
      </c>
      <c r="L22" s="95">
        <f>SUM(J22:K22)</f>
        <v>20000</v>
      </c>
    </row>
    <row r="23" spans="1:23" ht="14.1" customHeight="1">
      <c r="A23" s="7" t="s">
        <v>11</v>
      </c>
      <c r="B23" s="41">
        <v>6.101</v>
      </c>
      <c r="C23" s="35" t="s">
        <v>88</v>
      </c>
      <c r="D23" s="45">
        <f t="shared" ref="D23:I25" si="0">D22</f>
        <v>10936</v>
      </c>
      <c r="E23" s="46">
        <f t="shared" si="0"/>
        <v>0</v>
      </c>
      <c r="F23" s="45">
        <f t="shared" si="0"/>
        <v>10000</v>
      </c>
      <c r="G23" s="46">
        <f t="shared" si="0"/>
        <v>0</v>
      </c>
      <c r="H23" s="45">
        <f t="shared" si="0"/>
        <v>10000</v>
      </c>
      <c r="I23" s="46">
        <f t="shared" si="0"/>
        <v>0</v>
      </c>
      <c r="J23" s="45">
        <f t="shared" ref="J23:L25" si="1">J22</f>
        <v>20000</v>
      </c>
      <c r="K23" s="46">
        <f t="shared" si="1"/>
        <v>0</v>
      </c>
      <c r="L23" s="45">
        <f t="shared" si="1"/>
        <v>20000</v>
      </c>
    </row>
    <row r="24" spans="1:23" ht="14.1" customHeight="1">
      <c r="A24" s="3" t="s">
        <v>11</v>
      </c>
      <c r="B24" s="39">
        <v>6</v>
      </c>
      <c r="C24" s="40" t="s">
        <v>52</v>
      </c>
      <c r="D24" s="96">
        <f t="shared" si="0"/>
        <v>10936</v>
      </c>
      <c r="E24" s="47">
        <f t="shared" si="0"/>
        <v>0</v>
      </c>
      <c r="F24" s="96">
        <f t="shared" si="0"/>
        <v>10000</v>
      </c>
      <c r="G24" s="47">
        <f t="shared" si="0"/>
        <v>0</v>
      </c>
      <c r="H24" s="96">
        <f t="shared" si="0"/>
        <v>10000</v>
      </c>
      <c r="I24" s="47">
        <f t="shared" si="0"/>
        <v>0</v>
      </c>
      <c r="J24" s="96">
        <f t="shared" si="1"/>
        <v>20000</v>
      </c>
      <c r="K24" s="47">
        <f t="shared" si="1"/>
        <v>0</v>
      </c>
      <c r="L24" s="96">
        <f t="shared" si="1"/>
        <v>20000</v>
      </c>
    </row>
    <row r="25" spans="1:23" ht="14.1" customHeight="1">
      <c r="A25" s="3" t="s">
        <v>11</v>
      </c>
      <c r="B25" s="59">
        <v>2575</v>
      </c>
      <c r="C25" s="56" t="s">
        <v>1</v>
      </c>
      <c r="D25" s="45">
        <f t="shared" si="0"/>
        <v>10936</v>
      </c>
      <c r="E25" s="46">
        <f t="shared" si="0"/>
        <v>0</v>
      </c>
      <c r="F25" s="45">
        <f t="shared" si="0"/>
        <v>10000</v>
      </c>
      <c r="G25" s="46">
        <f t="shared" si="0"/>
        <v>0</v>
      </c>
      <c r="H25" s="45">
        <f t="shared" si="0"/>
        <v>10000</v>
      </c>
      <c r="I25" s="46">
        <f t="shared" si="0"/>
        <v>0</v>
      </c>
      <c r="J25" s="45">
        <f t="shared" si="1"/>
        <v>20000</v>
      </c>
      <c r="K25" s="46">
        <f t="shared" si="1"/>
        <v>0</v>
      </c>
      <c r="L25" s="45">
        <f t="shared" si="1"/>
        <v>20000</v>
      </c>
    </row>
    <row r="26" spans="1:23" ht="14.1" customHeight="1">
      <c r="A26" s="3"/>
      <c r="B26" s="59"/>
      <c r="C26" s="56"/>
      <c r="D26" s="44"/>
      <c r="E26" s="43"/>
      <c r="F26" s="44"/>
      <c r="G26" s="44"/>
      <c r="H26" s="44"/>
      <c r="I26" s="43"/>
      <c r="J26" s="44"/>
      <c r="K26" s="44"/>
      <c r="L26" s="43"/>
    </row>
    <row r="27" spans="1:23" ht="14.1" customHeight="1">
      <c r="A27" s="7" t="s">
        <v>13</v>
      </c>
      <c r="B27" s="38">
        <v>3451</v>
      </c>
      <c r="C27" s="35" t="s">
        <v>2</v>
      </c>
      <c r="D27" s="51"/>
      <c r="E27" s="51"/>
      <c r="F27" s="51"/>
      <c r="G27" s="51"/>
      <c r="H27" s="51"/>
      <c r="I27" s="51"/>
      <c r="J27" s="51"/>
      <c r="K27" s="51"/>
      <c r="L27" s="51"/>
    </row>
    <row r="28" spans="1:23" ht="14.1" customHeight="1">
      <c r="B28" s="41">
        <v>0.09</v>
      </c>
      <c r="C28" s="35" t="s">
        <v>21</v>
      </c>
      <c r="D28" s="51"/>
      <c r="E28" s="51"/>
      <c r="F28" s="51"/>
      <c r="G28" s="51"/>
      <c r="H28" s="51"/>
      <c r="I28" s="51"/>
      <c r="J28" s="51"/>
      <c r="K28" s="51"/>
      <c r="L28" s="51"/>
    </row>
    <row r="29" spans="1:23" ht="14.1" customHeight="1">
      <c r="A29" s="3"/>
      <c r="B29" s="4">
        <v>30</v>
      </c>
      <c r="C29" s="52" t="s">
        <v>58</v>
      </c>
      <c r="D29" s="53"/>
      <c r="E29" s="53"/>
      <c r="F29" s="53"/>
      <c r="G29" s="53"/>
      <c r="H29" s="53"/>
      <c r="I29" s="53"/>
      <c r="J29" s="53"/>
      <c r="K29" s="53"/>
      <c r="L29" s="53"/>
    </row>
    <row r="30" spans="1:23" ht="14.1" customHeight="1">
      <c r="A30" s="3"/>
      <c r="B30" s="99" t="s">
        <v>22</v>
      </c>
      <c r="C30" s="52" t="s">
        <v>15</v>
      </c>
      <c r="D30" s="36">
        <v>16744</v>
      </c>
      <c r="E30" s="36">
        <v>5199</v>
      </c>
      <c r="F30" s="44">
        <v>19561</v>
      </c>
      <c r="G30" s="36">
        <v>5500</v>
      </c>
      <c r="H30" s="36">
        <v>19561</v>
      </c>
      <c r="I30" s="36">
        <v>5500</v>
      </c>
      <c r="J30" s="44">
        <v>18500</v>
      </c>
      <c r="K30" s="36">
        <v>6270</v>
      </c>
      <c r="L30" s="36">
        <f t="shared" ref="L30:L40" si="2">SUM(J30:K30)</f>
        <v>24770</v>
      </c>
    </row>
    <row r="31" spans="1:23" ht="14.1" customHeight="1">
      <c r="A31" s="3"/>
      <c r="B31" s="99" t="s">
        <v>23</v>
      </c>
      <c r="C31" s="52" t="s">
        <v>16</v>
      </c>
      <c r="D31" s="36">
        <v>1111</v>
      </c>
      <c r="E31" s="43">
        <v>0</v>
      </c>
      <c r="F31" s="44">
        <v>1000</v>
      </c>
      <c r="G31" s="36">
        <v>50</v>
      </c>
      <c r="H31" s="36">
        <v>1000</v>
      </c>
      <c r="I31" s="36">
        <v>50</v>
      </c>
      <c r="J31" s="44">
        <v>1000</v>
      </c>
      <c r="K31" s="36">
        <v>50</v>
      </c>
      <c r="L31" s="36">
        <f t="shared" si="2"/>
        <v>1050</v>
      </c>
    </row>
    <row r="32" spans="1:23" ht="14.1" customHeight="1">
      <c r="A32" s="3"/>
      <c r="B32" s="99" t="s">
        <v>24</v>
      </c>
      <c r="C32" s="52" t="s">
        <v>17</v>
      </c>
      <c r="D32" s="36">
        <v>10994</v>
      </c>
      <c r="E32" s="43">
        <v>0</v>
      </c>
      <c r="F32" s="44">
        <v>8000</v>
      </c>
      <c r="G32" s="36">
        <v>150</v>
      </c>
      <c r="H32" s="36">
        <v>8000</v>
      </c>
      <c r="I32" s="36">
        <v>150</v>
      </c>
      <c r="J32" s="44">
        <v>12000</v>
      </c>
      <c r="K32" s="36">
        <v>150</v>
      </c>
      <c r="L32" s="36">
        <f t="shared" si="2"/>
        <v>12150</v>
      </c>
    </row>
    <row r="33" spans="1:12" ht="14.1" customHeight="1">
      <c r="A33" s="3"/>
      <c r="B33" s="99" t="s">
        <v>25</v>
      </c>
      <c r="C33" s="52" t="s">
        <v>26</v>
      </c>
      <c r="D33" s="36">
        <v>13449</v>
      </c>
      <c r="E33" s="43">
        <v>0</v>
      </c>
      <c r="F33" s="44">
        <v>12000</v>
      </c>
      <c r="G33" s="43">
        <v>0</v>
      </c>
      <c r="H33" s="36">
        <v>12000</v>
      </c>
      <c r="I33" s="43">
        <v>0</v>
      </c>
      <c r="J33" s="36">
        <v>12000</v>
      </c>
      <c r="K33" s="43">
        <v>0</v>
      </c>
      <c r="L33" s="44">
        <f t="shared" si="2"/>
        <v>12000</v>
      </c>
    </row>
    <row r="34" spans="1:12" ht="14.1" customHeight="1">
      <c r="A34" s="48"/>
      <c r="B34" s="104" t="s">
        <v>27</v>
      </c>
      <c r="C34" s="98" t="s">
        <v>28</v>
      </c>
      <c r="D34" s="57">
        <v>4429</v>
      </c>
      <c r="E34" s="58">
        <v>0</v>
      </c>
      <c r="F34" s="57">
        <v>1000</v>
      </c>
      <c r="G34" s="58">
        <v>0</v>
      </c>
      <c r="H34" s="57">
        <v>1000</v>
      </c>
      <c r="I34" s="58">
        <v>0</v>
      </c>
      <c r="J34" s="57">
        <f>679475+1000</f>
        <v>680475</v>
      </c>
      <c r="K34" s="58">
        <v>0</v>
      </c>
      <c r="L34" s="57">
        <f t="shared" si="2"/>
        <v>680475</v>
      </c>
    </row>
    <row r="35" spans="1:12" ht="27" customHeight="1">
      <c r="B35" s="100" t="s">
        <v>66</v>
      </c>
      <c r="C35" s="40" t="s">
        <v>67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95">
        <f>10000+11500</f>
        <v>21500</v>
      </c>
      <c r="K35" s="54">
        <v>0</v>
      </c>
      <c r="L35" s="44">
        <f t="shared" si="2"/>
        <v>21500</v>
      </c>
    </row>
    <row r="36" spans="1:12" ht="14.1" customHeight="1">
      <c r="B36" s="100" t="s">
        <v>68</v>
      </c>
      <c r="C36" s="40" t="s">
        <v>69</v>
      </c>
      <c r="D36" s="95">
        <v>1907</v>
      </c>
      <c r="E36" s="54">
        <v>0</v>
      </c>
      <c r="F36" s="95">
        <v>8000</v>
      </c>
      <c r="G36" s="54">
        <v>0</v>
      </c>
      <c r="H36" s="95">
        <v>8000</v>
      </c>
      <c r="I36" s="54">
        <v>0</v>
      </c>
      <c r="J36" s="95">
        <v>8000</v>
      </c>
      <c r="K36" s="54">
        <v>0</v>
      </c>
      <c r="L36" s="44">
        <f t="shared" si="2"/>
        <v>8000</v>
      </c>
    </row>
    <row r="37" spans="1:12" ht="14.1" customHeight="1">
      <c r="B37" s="100" t="s">
        <v>70</v>
      </c>
      <c r="C37" s="40" t="s">
        <v>71</v>
      </c>
      <c r="D37" s="95">
        <v>1000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43">
        <f t="shared" si="2"/>
        <v>0</v>
      </c>
    </row>
    <row r="38" spans="1:12" ht="14.1" customHeight="1">
      <c r="B38" s="101" t="s">
        <v>76</v>
      </c>
      <c r="C38" s="85" t="s">
        <v>74</v>
      </c>
      <c r="D38" s="95">
        <v>2615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43">
        <f t="shared" si="2"/>
        <v>0</v>
      </c>
    </row>
    <row r="39" spans="1:12" ht="14.1" customHeight="1">
      <c r="B39" s="101" t="s">
        <v>77</v>
      </c>
      <c r="C39" s="85" t="s">
        <v>78</v>
      </c>
      <c r="D39" s="54">
        <v>0</v>
      </c>
      <c r="E39" s="54">
        <v>0</v>
      </c>
      <c r="F39" s="95">
        <v>10000</v>
      </c>
      <c r="G39" s="54">
        <v>0</v>
      </c>
      <c r="H39" s="95">
        <v>10000</v>
      </c>
      <c r="I39" s="54">
        <v>0</v>
      </c>
      <c r="J39" s="95">
        <v>10000</v>
      </c>
      <c r="K39" s="54">
        <v>0</v>
      </c>
      <c r="L39" s="44">
        <f t="shared" si="2"/>
        <v>10000</v>
      </c>
    </row>
    <row r="40" spans="1:12" ht="27" customHeight="1">
      <c r="B40" s="101" t="s">
        <v>93</v>
      </c>
      <c r="C40" s="52" t="s">
        <v>92</v>
      </c>
      <c r="D40" s="54">
        <v>0</v>
      </c>
      <c r="E40" s="54">
        <v>0</v>
      </c>
      <c r="F40" s="54">
        <v>0</v>
      </c>
      <c r="G40" s="54">
        <v>0</v>
      </c>
      <c r="H40" s="95">
        <v>1133</v>
      </c>
      <c r="I40" s="54">
        <v>0</v>
      </c>
      <c r="J40" s="54">
        <v>0</v>
      </c>
      <c r="K40" s="54">
        <v>0</v>
      </c>
      <c r="L40" s="54">
        <f t="shared" si="2"/>
        <v>0</v>
      </c>
    </row>
    <row r="41" spans="1:12" ht="14.1" customHeight="1">
      <c r="A41" s="7" t="s">
        <v>11</v>
      </c>
      <c r="B41" s="8">
        <v>30</v>
      </c>
      <c r="C41" s="40" t="s">
        <v>58</v>
      </c>
      <c r="D41" s="45">
        <f>SUM(D30:D40)</f>
        <v>52249</v>
      </c>
      <c r="E41" s="45">
        <f t="shared" ref="E41:L41" si="3">SUM(E30:E40)</f>
        <v>5199</v>
      </c>
      <c r="F41" s="45">
        <f t="shared" si="3"/>
        <v>59561</v>
      </c>
      <c r="G41" s="45">
        <f t="shared" si="3"/>
        <v>5700</v>
      </c>
      <c r="H41" s="45">
        <f t="shared" si="3"/>
        <v>60694</v>
      </c>
      <c r="I41" s="45">
        <f t="shared" si="3"/>
        <v>5700</v>
      </c>
      <c r="J41" s="45">
        <f t="shared" si="3"/>
        <v>763475</v>
      </c>
      <c r="K41" s="45">
        <f t="shared" si="3"/>
        <v>6470</v>
      </c>
      <c r="L41" s="45">
        <f t="shared" si="3"/>
        <v>769945</v>
      </c>
    </row>
    <row r="42" spans="1:12" ht="14.1" customHeight="1">
      <c r="A42" s="3" t="s">
        <v>11</v>
      </c>
      <c r="B42" s="41">
        <v>0.09</v>
      </c>
      <c r="C42" s="56" t="s">
        <v>21</v>
      </c>
      <c r="D42" s="55">
        <f t="shared" ref="D42:L43" si="4">D41</f>
        <v>52249</v>
      </c>
      <c r="E42" s="55">
        <f t="shared" si="4"/>
        <v>5199</v>
      </c>
      <c r="F42" s="55">
        <f t="shared" si="4"/>
        <v>59561</v>
      </c>
      <c r="G42" s="55">
        <f t="shared" si="4"/>
        <v>5700</v>
      </c>
      <c r="H42" s="55">
        <f t="shared" si="4"/>
        <v>60694</v>
      </c>
      <c r="I42" s="55">
        <f t="shared" si="4"/>
        <v>5700</v>
      </c>
      <c r="J42" s="45">
        <f t="shared" si="4"/>
        <v>763475</v>
      </c>
      <c r="K42" s="55">
        <f t="shared" si="4"/>
        <v>6470</v>
      </c>
      <c r="L42" s="55">
        <f t="shared" si="4"/>
        <v>769945</v>
      </c>
    </row>
    <row r="43" spans="1:12" ht="14.1" customHeight="1">
      <c r="A43" s="3" t="s">
        <v>11</v>
      </c>
      <c r="B43" s="59">
        <v>3451</v>
      </c>
      <c r="C43" s="56" t="s">
        <v>2</v>
      </c>
      <c r="D43" s="60">
        <f t="shared" si="4"/>
        <v>52249</v>
      </c>
      <c r="E43" s="60">
        <f t="shared" si="4"/>
        <v>5199</v>
      </c>
      <c r="F43" s="60">
        <f t="shared" si="4"/>
        <v>59561</v>
      </c>
      <c r="G43" s="60">
        <f t="shared" si="4"/>
        <v>5700</v>
      </c>
      <c r="H43" s="60">
        <f t="shared" si="4"/>
        <v>60694</v>
      </c>
      <c r="I43" s="60">
        <f t="shared" si="4"/>
        <v>5700</v>
      </c>
      <c r="J43" s="45">
        <f t="shared" si="4"/>
        <v>763475</v>
      </c>
      <c r="K43" s="60">
        <f t="shared" si="4"/>
        <v>6470</v>
      </c>
      <c r="L43" s="60">
        <f t="shared" si="4"/>
        <v>769945</v>
      </c>
    </row>
    <row r="44" spans="1:12" ht="14.1" customHeight="1">
      <c r="A44" s="3"/>
      <c r="B44" s="59"/>
      <c r="C44" s="52"/>
      <c r="D44" s="61"/>
      <c r="E44" s="61"/>
      <c r="F44" s="61"/>
      <c r="G44" s="61"/>
      <c r="H44" s="61"/>
      <c r="I44" s="61"/>
      <c r="J44" s="61"/>
      <c r="K44" s="61"/>
      <c r="L44" s="61"/>
    </row>
    <row r="45" spans="1:12" ht="14.1" customHeight="1">
      <c r="A45" s="7" t="s">
        <v>13</v>
      </c>
      <c r="B45" s="38">
        <v>3454</v>
      </c>
      <c r="C45" s="35" t="s">
        <v>57</v>
      </c>
      <c r="D45" s="62"/>
      <c r="E45" s="62"/>
      <c r="F45" s="62"/>
      <c r="G45" s="62"/>
      <c r="H45" s="62"/>
      <c r="I45" s="62"/>
      <c r="J45" s="62"/>
      <c r="K45" s="62"/>
      <c r="L45" s="62"/>
    </row>
    <row r="46" spans="1:12" ht="14.1" customHeight="1">
      <c r="A46" s="3"/>
      <c r="B46" s="63">
        <v>2</v>
      </c>
      <c r="C46" s="52" t="s">
        <v>42</v>
      </c>
      <c r="D46" s="64"/>
      <c r="E46" s="64"/>
      <c r="F46" s="64"/>
      <c r="G46" s="64"/>
      <c r="H46" s="64"/>
      <c r="I46" s="64"/>
      <c r="J46" s="64"/>
      <c r="K46" s="64"/>
      <c r="L46" s="64"/>
    </row>
    <row r="47" spans="1:12" ht="14.1" customHeight="1">
      <c r="A47" s="3"/>
      <c r="B47" s="65">
        <v>2.1120000000000001</v>
      </c>
      <c r="C47" s="56" t="s">
        <v>31</v>
      </c>
      <c r="D47" s="64"/>
      <c r="E47" s="64"/>
      <c r="F47" s="64"/>
      <c r="G47" s="64"/>
      <c r="H47" s="64"/>
      <c r="I47" s="64"/>
      <c r="J47" s="64"/>
      <c r="K47" s="64"/>
      <c r="L47" s="64"/>
    </row>
    <row r="48" spans="1:12" ht="14.1" customHeight="1">
      <c r="A48" s="3"/>
      <c r="B48" s="99" t="s">
        <v>32</v>
      </c>
      <c r="C48" s="52" t="s">
        <v>15</v>
      </c>
      <c r="D48" s="61">
        <v>6438</v>
      </c>
      <c r="E48" s="61">
        <v>10642</v>
      </c>
      <c r="F48" s="44">
        <v>6500</v>
      </c>
      <c r="G48" s="61">
        <v>11480</v>
      </c>
      <c r="H48" s="61">
        <v>6500</v>
      </c>
      <c r="I48" s="61">
        <v>11480</v>
      </c>
      <c r="J48" s="44">
        <v>9000</v>
      </c>
      <c r="K48" s="61">
        <v>11134</v>
      </c>
      <c r="L48" s="61">
        <f t="shared" ref="L48:L54" si="5">SUM(J48:K48)</f>
        <v>20134</v>
      </c>
    </row>
    <row r="49" spans="1:23" ht="14.1" customHeight="1">
      <c r="A49" s="3"/>
      <c r="B49" s="99" t="s">
        <v>29</v>
      </c>
      <c r="C49" s="52" t="s">
        <v>16</v>
      </c>
      <c r="D49" s="43">
        <v>0</v>
      </c>
      <c r="E49" s="61">
        <v>88</v>
      </c>
      <c r="F49" s="44">
        <v>400</v>
      </c>
      <c r="G49" s="36">
        <v>100</v>
      </c>
      <c r="H49" s="44">
        <v>400</v>
      </c>
      <c r="I49" s="61">
        <v>100</v>
      </c>
      <c r="J49" s="44">
        <v>300</v>
      </c>
      <c r="K49" s="36">
        <v>100</v>
      </c>
      <c r="L49" s="61">
        <f t="shared" si="5"/>
        <v>400</v>
      </c>
    </row>
    <row r="50" spans="1:23" ht="14.1" customHeight="1">
      <c r="A50" s="3"/>
      <c r="B50" s="99" t="s">
        <v>30</v>
      </c>
      <c r="C50" s="52" t="s">
        <v>17</v>
      </c>
      <c r="D50" s="61">
        <v>393</v>
      </c>
      <c r="E50" s="61">
        <v>135</v>
      </c>
      <c r="F50" s="44">
        <v>650</v>
      </c>
      <c r="G50" s="36">
        <v>200</v>
      </c>
      <c r="H50" s="61">
        <v>650</v>
      </c>
      <c r="I50" s="61">
        <v>200</v>
      </c>
      <c r="J50" s="44">
        <v>900</v>
      </c>
      <c r="K50" s="36">
        <v>200</v>
      </c>
      <c r="L50" s="61">
        <f t="shared" si="5"/>
        <v>1100</v>
      </c>
    </row>
    <row r="51" spans="1:23" ht="27" customHeight="1">
      <c r="A51" s="3"/>
      <c r="B51" s="99" t="s">
        <v>33</v>
      </c>
      <c r="C51" s="52" t="s">
        <v>54</v>
      </c>
      <c r="D51" s="44">
        <v>4669</v>
      </c>
      <c r="E51" s="43">
        <v>0</v>
      </c>
      <c r="F51" s="44">
        <v>1682</v>
      </c>
      <c r="G51" s="43">
        <v>0</v>
      </c>
      <c r="H51" s="44">
        <v>1682</v>
      </c>
      <c r="I51" s="43">
        <v>0</v>
      </c>
      <c r="J51" s="43">
        <v>0</v>
      </c>
      <c r="K51" s="43">
        <v>0</v>
      </c>
      <c r="L51" s="43">
        <f t="shared" si="5"/>
        <v>0</v>
      </c>
    </row>
    <row r="52" spans="1:23" ht="27" customHeight="1">
      <c r="A52" s="3"/>
      <c r="B52" s="102" t="s">
        <v>50</v>
      </c>
      <c r="C52" s="52" t="s">
        <v>53</v>
      </c>
      <c r="D52" s="43">
        <v>0</v>
      </c>
      <c r="E52" s="43">
        <v>0</v>
      </c>
      <c r="F52" s="44">
        <v>3874</v>
      </c>
      <c r="G52" s="43">
        <v>0</v>
      </c>
      <c r="H52" s="44">
        <v>4329</v>
      </c>
      <c r="I52" s="43">
        <v>0</v>
      </c>
      <c r="J52" s="43">
        <v>0</v>
      </c>
      <c r="K52" s="43">
        <v>0</v>
      </c>
      <c r="L52" s="43">
        <f t="shared" si="5"/>
        <v>0</v>
      </c>
    </row>
    <row r="53" spans="1:23" ht="27" customHeight="1">
      <c r="A53" s="3"/>
      <c r="B53" s="102" t="s">
        <v>75</v>
      </c>
      <c r="C53" s="52" t="s">
        <v>80</v>
      </c>
      <c r="D53" s="44">
        <v>47952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v>0</v>
      </c>
      <c r="L53" s="43">
        <f t="shared" si="5"/>
        <v>0</v>
      </c>
    </row>
    <row r="54" spans="1:23" ht="27" customHeight="1">
      <c r="A54" s="3"/>
      <c r="B54" s="102" t="s">
        <v>79</v>
      </c>
      <c r="C54" s="52" t="s">
        <v>81</v>
      </c>
      <c r="D54" s="54">
        <v>0</v>
      </c>
      <c r="E54" s="54">
        <v>0</v>
      </c>
      <c r="F54" s="95">
        <v>2500</v>
      </c>
      <c r="G54" s="54">
        <v>0</v>
      </c>
      <c r="H54" s="95">
        <v>2500</v>
      </c>
      <c r="I54" s="54">
        <v>0</v>
      </c>
      <c r="J54" s="95">
        <v>1100</v>
      </c>
      <c r="K54" s="54">
        <v>0</v>
      </c>
      <c r="L54" s="95">
        <f t="shared" si="5"/>
        <v>1100</v>
      </c>
    </row>
    <row r="55" spans="1:23" ht="14.1" customHeight="1">
      <c r="A55" s="3"/>
      <c r="B55" s="102"/>
      <c r="C55" s="52"/>
      <c r="D55" s="54"/>
      <c r="E55" s="54"/>
      <c r="F55" s="95"/>
      <c r="G55" s="54"/>
      <c r="H55" s="95"/>
      <c r="I55" s="54"/>
      <c r="J55" s="95"/>
      <c r="K55" s="54"/>
      <c r="L55" s="95"/>
    </row>
    <row r="56" spans="1:23" ht="14.1" customHeight="1">
      <c r="A56" s="3"/>
      <c r="B56" s="102" t="s">
        <v>104</v>
      </c>
      <c r="C56" s="52" t="s">
        <v>105</v>
      </c>
      <c r="D56" s="43"/>
      <c r="E56" s="43"/>
      <c r="F56" s="44"/>
      <c r="G56" s="43"/>
      <c r="H56" s="44"/>
      <c r="I56" s="43"/>
      <c r="J56" s="44"/>
      <c r="K56" s="43"/>
      <c r="L56" s="44"/>
    </row>
    <row r="57" spans="1:23" ht="27" customHeight="1">
      <c r="A57" s="3"/>
      <c r="B57" s="102" t="s">
        <v>107</v>
      </c>
      <c r="C57" s="52" t="s">
        <v>106</v>
      </c>
      <c r="D57" s="43">
        <v>0</v>
      </c>
      <c r="E57" s="43">
        <v>0</v>
      </c>
      <c r="F57" s="43">
        <v>0</v>
      </c>
      <c r="G57" s="43">
        <v>0</v>
      </c>
      <c r="H57" s="43">
        <v>0</v>
      </c>
      <c r="I57" s="43">
        <v>0</v>
      </c>
      <c r="J57" s="44">
        <v>1500</v>
      </c>
      <c r="K57" s="43">
        <v>0</v>
      </c>
      <c r="L57" s="44">
        <f>SUM(J57:K57)</f>
        <v>1500</v>
      </c>
    </row>
    <row r="58" spans="1:23" ht="14.1" customHeight="1">
      <c r="A58" s="48" t="s">
        <v>11</v>
      </c>
      <c r="B58" s="103" t="s">
        <v>104</v>
      </c>
      <c r="C58" s="98" t="s">
        <v>105</v>
      </c>
      <c r="D58" s="46">
        <f t="shared" ref="D58:L58" si="6">D57</f>
        <v>0</v>
      </c>
      <c r="E58" s="46">
        <f t="shared" si="6"/>
        <v>0</v>
      </c>
      <c r="F58" s="46">
        <f t="shared" si="6"/>
        <v>0</v>
      </c>
      <c r="G58" s="46">
        <f t="shared" si="6"/>
        <v>0</v>
      </c>
      <c r="H58" s="46">
        <f t="shared" si="6"/>
        <v>0</v>
      </c>
      <c r="I58" s="46">
        <f t="shared" si="6"/>
        <v>0</v>
      </c>
      <c r="J58" s="45">
        <f t="shared" si="6"/>
        <v>1500</v>
      </c>
      <c r="K58" s="46">
        <f t="shared" si="6"/>
        <v>0</v>
      </c>
      <c r="L58" s="45">
        <f t="shared" si="6"/>
        <v>1500</v>
      </c>
    </row>
    <row r="59" spans="1:23" ht="1.5" customHeight="1">
      <c r="A59" s="3"/>
      <c r="B59" s="102"/>
      <c r="C59" s="52"/>
      <c r="D59" s="54"/>
      <c r="E59" s="54"/>
      <c r="F59" s="95"/>
      <c r="G59" s="54"/>
      <c r="H59" s="95"/>
      <c r="I59" s="54"/>
      <c r="J59" s="95"/>
      <c r="K59" s="54"/>
      <c r="L59" s="95"/>
    </row>
    <row r="60" spans="1:23">
      <c r="A60" s="3"/>
      <c r="B60" s="102" t="s">
        <v>96</v>
      </c>
      <c r="C60" s="52" t="s">
        <v>103</v>
      </c>
      <c r="D60" s="54"/>
      <c r="E60" s="54"/>
      <c r="F60" s="95"/>
      <c r="G60" s="54"/>
      <c r="H60" s="95"/>
      <c r="I60" s="54"/>
      <c r="J60" s="95"/>
      <c r="K60" s="54"/>
      <c r="L60" s="95"/>
    </row>
    <row r="61" spans="1:23" s="94" customFormat="1" ht="25.5">
      <c r="A61" s="3"/>
      <c r="B61" s="102" t="s">
        <v>97</v>
      </c>
      <c r="C61" s="52" t="s">
        <v>54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3">
        <v>0</v>
      </c>
      <c r="J61" s="44">
        <v>1800</v>
      </c>
      <c r="K61" s="43">
        <v>0</v>
      </c>
      <c r="L61" s="44">
        <f>SUM(J61:K61)</f>
        <v>1800</v>
      </c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</row>
    <row r="62" spans="1:23" s="94" customFormat="1" ht="25.5">
      <c r="A62" s="3"/>
      <c r="B62" s="102" t="s">
        <v>98</v>
      </c>
      <c r="C62" s="52" t="s">
        <v>53</v>
      </c>
      <c r="D62" s="43">
        <v>0</v>
      </c>
      <c r="E62" s="43">
        <v>0</v>
      </c>
      <c r="F62" s="43">
        <v>0</v>
      </c>
      <c r="G62" s="43">
        <v>0</v>
      </c>
      <c r="H62" s="43">
        <v>0</v>
      </c>
      <c r="I62" s="43">
        <v>0</v>
      </c>
      <c r="J62" s="44">
        <v>900</v>
      </c>
      <c r="K62" s="43">
        <v>0</v>
      </c>
      <c r="L62" s="44">
        <f>SUM(J62:K62)</f>
        <v>900</v>
      </c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</row>
    <row r="63" spans="1:23" s="94" customFormat="1" ht="26.1" customHeight="1">
      <c r="A63" s="3"/>
      <c r="B63" s="102" t="s">
        <v>99</v>
      </c>
      <c r="C63" s="52" t="s">
        <v>109</v>
      </c>
      <c r="D63" s="43">
        <v>0</v>
      </c>
      <c r="E63" s="43">
        <v>0</v>
      </c>
      <c r="F63" s="43">
        <v>0</v>
      </c>
      <c r="G63" s="43">
        <v>0</v>
      </c>
      <c r="H63" s="43">
        <v>0</v>
      </c>
      <c r="I63" s="43">
        <v>0</v>
      </c>
      <c r="J63" s="44">
        <v>50000</v>
      </c>
      <c r="K63" s="43">
        <v>0</v>
      </c>
      <c r="L63" s="44">
        <f>SUM(J63:K63)</f>
        <v>50000</v>
      </c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</row>
    <row r="64" spans="1:23">
      <c r="A64" s="3" t="s">
        <v>11</v>
      </c>
      <c r="B64" s="102" t="s">
        <v>96</v>
      </c>
      <c r="C64" s="52" t="s">
        <v>103</v>
      </c>
      <c r="D64" s="46">
        <f t="shared" ref="D64:L64" si="7">SUM(D61:D63)</f>
        <v>0</v>
      </c>
      <c r="E64" s="46">
        <f t="shared" si="7"/>
        <v>0</v>
      </c>
      <c r="F64" s="46">
        <f t="shared" si="7"/>
        <v>0</v>
      </c>
      <c r="G64" s="46">
        <f t="shared" si="7"/>
        <v>0</v>
      </c>
      <c r="H64" s="46">
        <f t="shared" si="7"/>
        <v>0</v>
      </c>
      <c r="I64" s="46">
        <f t="shared" si="7"/>
        <v>0</v>
      </c>
      <c r="J64" s="45">
        <f t="shared" si="7"/>
        <v>52700</v>
      </c>
      <c r="K64" s="46">
        <f t="shared" si="7"/>
        <v>0</v>
      </c>
      <c r="L64" s="45">
        <f t="shared" si="7"/>
        <v>52700</v>
      </c>
    </row>
    <row r="65" spans="1:23" ht="13.35" customHeight="1">
      <c r="A65" s="3" t="s">
        <v>11</v>
      </c>
      <c r="B65" s="65">
        <v>2.1120000000000001</v>
      </c>
      <c r="C65" s="56" t="s">
        <v>31</v>
      </c>
      <c r="D65" s="45">
        <f t="shared" ref="D65:L65" si="8">SUM(D48:D54)+D64+D57</f>
        <v>59452</v>
      </c>
      <c r="E65" s="45">
        <f t="shared" si="8"/>
        <v>10865</v>
      </c>
      <c r="F65" s="45">
        <f t="shared" si="8"/>
        <v>15606</v>
      </c>
      <c r="G65" s="45">
        <f t="shared" si="8"/>
        <v>11780</v>
      </c>
      <c r="H65" s="45">
        <f t="shared" si="8"/>
        <v>16061</v>
      </c>
      <c r="I65" s="45">
        <f t="shared" si="8"/>
        <v>11780</v>
      </c>
      <c r="J65" s="45">
        <f t="shared" si="8"/>
        <v>65500</v>
      </c>
      <c r="K65" s="45">
        <f t="shared" si="8"/>
        <v>11434</v>
      </c>
      <c r="L65" s="45">
        <f t="shared" si="8"/>
        <v>76934</v>
      </c>
    </row>
    <row r="66" spans="1:23" ht="9.9499999999999993" customHeight="1">
      <c r="A66" s="3"/>
      <c r="B66" s="59"/>
      <c r="C66" s="56"/>
      <c r="D66" s="61"/>
      <c r="E66" s="61"/>
      <c r="F66" s="61"/>
      <c r="G66" s="61"/>
      <c r="H66" s="61"/>
      <c r="I66" s="61"/>
      <c r="J66" s="61"/>
      <c r="K66" s="61"/>
      <c r="L66" s="61"/>
    </row>
    <row r="67" spans="1:23" ht="25.5">
      <c r="A67" s="3"/>
      <c r="B67" s="66">
        <v>2.2010000000000001</v>
      </c>
      <c r="C67" s="56" t="s">
        <v>72</v>
      </c>
      <c r="D67" s="62"/>
      <c r="E67" s="62"/>
      <c r="F67" s="62"/>
      <c r="G67" s="62"/>
      <c r="H67" s="62"/>
      <c r="I67" s="62"/>
      <c r="J67" s="62"/>
      <c r="K67" s="62"/>
      <c r="L67" s="62"/>
    </row>
    <row r="68" spans="1:23" ht="13.35" customHeight="1">
      <c r="A68" s="3"/>
      <c r="B68" s="99" t="s">
        <v>32</v>
      </c>
      <c r="C68" s="52" t="s">
        <v>15</v>
      </c>
      <c r="D68" s="61">
        <v>6751</v>
      </c>
      <c r="E68" s="43">
        <v>0</v>
      </c>
      <c r="F68" s="61">
        <v>5400</v>
      </c>
      <c r="G68" s="43">
        <v>0</v>
      </c>
      <c r="H68" s="61">
        <v>5400</v>
      </c>
      <c r="I68" s="43">
        <v>0</v>
      </c>
      <c r="J68" s="43">
        <v>0</v>
      </c>
      <c r="K68" s="43">
        <v>0</v>
      </c>
      <c r="L68" s="43">
        <f>SUM(J68:K68)</f>
        <v>0</v>
      </c>
    </row>
    <row r="69" spans="1:23" ht="13.35" customHeight="1">
      <c r="A69" s="3"/>
      <c r="B69" s="99" t="s">
        <v>29</v>
      </c>
      <c r="C69" s="52" t="s">
        <v>16</v>
      </c>
      <c r="D69" s="61">
        <v>997</v>
      </c>
      <c r="E69" s="43">
        <v>0</v>
      </c>
      <c r="F69" s="61">
        <v>1250</v>
      </c>
      <c r="G69" s="43">
        <v>0</v>
      </c>
      <c r="H69" s="61">
        <v>1250</v>
      </c>
      <c r="I69" s="43">
        <v>0</v>
      </c>
      <c r="J69" s="43">
        <v>0</v>
      </c>
      <c r="K69" s="43">
        <v>0</v>
      </c>
      <c r="L69" s="43">
        <f>SUM(J69:K69)</f>
        <v>0</v>
      </c>
    </row>
    <row r="70" spans="1:23" ht="13.35" customHeight="1">
      <c r="A70" s="3"/>
      <c r="B70" s="99" t="s">
        <v>30</v>
      </c>
      <c r="C70" s="52" t="s">
        <v>17</v>
      </c>
      <c r="D70" s="61">
        <v>1050</v>
      </c>
      <c r="E70" s="43">
        <v>0</v>
      </c>
      <c r="F70" s="61">
        <v>1250</v>
      </c>
      <c r="G70" s="43">
        <v>0</v>
      </c>
      <c r="H70" s="61">
        <v>1250</v>
      </c>
      <c r="I70" s="43">
        <v>0</v>
      </c>
      <c r="J70" s="43">
        <v>0</v>
      </c>
      <c r="K70" s="43">
        <v>0</v>
      </c>
      <c r="L70" s="43">
        <f>SUM(J70:K70)</f>
        <v>0</v>
      </c>
    </row>
    <row r="71" spans="1:23" ht="9.9499999999999993" customHeight="1">
      <c r="A71" s="3"/>
      <c r="B71" s="102"/>
      <c r="C71" s="52"/>
      <c r="D71" s="61"/>
      <c r="E71" s="43"/>
      <c r="F71" s="61"/>
      <c r="G71" s="43"/>
      <c r="H71" s="61"/>
      <c r="I71" s="43"/>
      <c r="J71" s="44"/>
      <c r="K71" s="43"/>
      <c r="L71" s="44"/>
    </row>
    <row r="72" spans="1:23" s="94" customFormat="1">
      <c r="A72" s="3"/>
      <c r="B72" s="102" t="s">
        <v>96</v>
      </c>
      <c r="C72" s="52" t="s">
        <v>110</v>
      </c>
      <c r="D72" s="62"/>
      <c r="E72" s="62"/>
      <c r="F72" s="62"/>
      <c r="G72" s="62"/>
      <c r="H72" s="62"/>
      <c r="I72" s="62"/>
      <c r="J72" s="62"/>
      <c r="K72" s="62"/>
      <c r="L72" s="62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</row>
    <row r="73" spans="1:23" s="94" customFormat="1" ht="13.35" customHeight="1">
      <c r="A73" s="105" t="s">
        <v>111</v>
      </c>
      <c r="B73" s="102" t="s">
        <v>100</v>
      </c>
      <c r="C73" s="52" t="s">
        <v>15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4">
        <v>8000</v>
      </c>
      <c r="K73" s="43">
        <v>0</v>
      </c>
      <c r="L73" s="44">
        <f>SUM(J73:K73)</f>
        <v>8000</v>
      </c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</row>
    <row r="74" spans="1:23" s="94" customFormat="1" ht="13.35" customHeight="1">
      <c r="A74" s="105" t="s">
        <v>112</v>
      </c>
      <c r="B74" s="102" t="s">
        <v>101</v>
      </c>
      <c r="C74" s="52" t="s">
        <v>16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4">
        <v>2000</v>
      </c>
      <c r="K74" s="43">
        <v>0</v>
      </c>
      <c r="L74" s="44">
        <f>SUM(J74:K74)</f>
        <v>2000</v>
      </c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</row>
    <row r="75" spans="1:23" s="94" customFormat="1" ht="13.35" customHeight="1">
      <c r="A75" s="105" t="s">
        <v>113</v>
      </c>
      <c r="B75" s="102" t="s">
        <v>102</v>
      </c>
      <c r="C75" s="52" t="s">
        <v>17</v>
      </c>
      <c r="D75" s="58">
        <v>0</v>
      </c>
      <c r="E75" s="58">
        <v>0</v>
      </c>
      <c r="F75" s="58">
        <v>0</v>
      </c>
      <c r="G75" s="58">
        <v>0</v>
      </c>
      <c r="H75" s="58">
        <v>0</v>
      </c>
      <c r="I75" s="58">
        <v>0</v>
      </c>
      <c r="J75" s="57">
        <v>2000</v>
      </c>
      <c r="K75" s="58">
        <v>0</v>
      </c>
      <c r="L75" s="57">
        <f>SUM(J75:K75)</f>
        <v>2000</v>
      </c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</row>
    <row r="76" spans="1:23" s="94" customFormat="1" ht="13.35" customHeight="1">
      <c r="A76" s="3" t="s">
        <v>11</v>
      </c>
      <c r="B76" s="102" t="s">
        <v>96</v>
      </c>
      <c r="C76" s="52" t="s">
        <v>110</v>
      </c>
      <c r="D76" s="58">
        <f>SUM(D73:D75)</f>
        <v>0</v>
      </c>
      <c r="E76" s="58">
        <f t="shared" ref="E76:L76" si="9">SUM(E73:E75)</f>
        <v>0</v>
      </c>
      <c r="F76" s="58">
        <f t="shared" si="9"/>
        <v>0</v>
      </c>
      <c r="G76" s="58">
        <f t="shared" si="9"/>
        <v>0</v>
      </c>
      <c r="H76" s="58">
        <f t="shared" si="9"/>
        <v>0</v>
      </c>
      <c r="I76" s="58">
        <f t="shared" si="9"/>
        <v>0</v>
      </c>
      <c r="J76" s="57">
        <f>SUM(J73:J75)</f>
        <v>12000</v>
      </c>
      <c r="K76" s="58">
        <f t="shared" si="9"/>
        <v>0</v>
      </c>
      <c r="L76" s="57">
        <f t="shared" si="9"/>
        <v>12000</v>
      </c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</row>
    <row r="77" spans="1:23" ht="25.5">
      <c r="A77" s="3" t="s">
        <v>11</v>
      </c>
      <c r="B77" s="66">
        <v>2.2010000000000001</v>
      </c>
      <c r="C77" s="56" t="s">
        <v>72</v>
      </c>
      <c r="D77" s="57">
        <f t="shared" ref="D77:L77" si="10">SUM(D68:D70)+D76</f>
        <v>8798</v>
      </c>
      <c r="E77" s="58">
        <f t="shared" si="10"/>
        <v>0</v>
      </c>
      <c r="F77" s="57">
        <f t="shared" si="10"/>
        <v>7900</v>
      </c>
      <c r="G77" s="58">
        <f t="shared" si="10"/>
        <v>0</v>
      </c>
      <c r="H77" s="57">
        <f t="shared" si="10"/>
        <v>7900</v>
      </c>
      <c r="I77" s="58">
        <f t="shared" si="10"/>
        <v>0</v>
      </c>
      <c r="J77" s="57">
        <f t="shared" si="10"/>
        <v>12000</v>
      </c>
      <c r="K77" s="58">
        <f t="shared" si="10"/>
        <v>0</v>
      </c>
      <c r="L77" s="57">
        <f t="shared" si="10"/>
        <v>12000</v>
      </c>
    </row>
    <row r="78" spans="1:23" ht="9.9499999999999993" customHeight="1">
      <c r="C78" s="35"/>
      <c r="D78" s="61"/>
      <c r="E78" s="44"/>
      <c r="F78" s="61"/>
      <c r="G78" s="44"/>
      <c r="H78" s="61"/>
      <c r="I78" s="44"/>
      <c r="J78" s="61"/>
      <c r="K78" s="44"/>
      <c r="L78" s="61"/>
    </row>
    <row r="79" spans="1:23" ht="13.35" customHeight="1">
      <c r="B79" s="66">
        <v>2.206</v>
      </c>
      <c r="C79" s="35" t="s">
        <v>55</v>
      </c>
      <c r="D79" s="61"/>
      <c r="E79" s="44"/>
      <c r="F79" s="61"/>
      <c r="G79" s="44"/>
      <c r="H79" s="61"/>
      <c r="I79" s="44"/>
      <c r="J79" s="61"/>
      <c r="K79" s="44"/>
      <c r="L79" s="61"/>
    </row>
    <row r="80" spans="1:23" ht="27" customHeight="1">
      <c r="A80" s="3"/>
      <c r="B80" s="4">
        <v>64</v>
      </c>
      <c r="C80" s="52" t="s">
        <v>65</v>
      </c>
      <c r="D80" s="61"/>
      <c r="E80" s="44"/>
      <c r="F80" s="61"/>
      <c r="G80" s="44"/>
      <c r="H80" s="61"/>
      <c r="I80" s="44"/>
      <c r="J80" s="61"/>
      <c r="K80" s="44"/>
      <c r="L80" s="61"/>
    </row>
    <row r="81" spans="1:12">
      <c r="A81" s="3"/>
      <c r="B81" s="102" t="s">
        <v>94</v>
      </c>
      <c r="C81" s="52" t="s">
        <v>28</v>
      </c>
      <c r="D81" s="44">
        <v>2200</v>
      </c>
      <c r="E81" s="43">
        <v>0</v>
      </c>
      <c r="F81" s="44">
        <v>2200</v>
      </c>
      <c r="G81" s="43">
        <v>0</v>
      </c>
      <c r="H81" s="44">
        <v>2200</v>
      </c>
      <c r="I81" s="43">
        <v>0</v>
      </c>
      <c r="J81" s="44">
        <v>6600</v>
      </c>
      <c r="K81" s="43">
        <v>0</v>
      </c>
      <c r="L81" s="44">
        <f>SUM(J81:K81)</f>
        <v>6600</v>
      </c>
    </row>
    <row r="82" spans="1:12" ht="13.35" customHeight="1">
      <c r="A82" s="3" t="s">
        <v>11</v>
      </c>
      <c r="B82" s="66">
        <v>2.206</v>
      </c>
      <c r="C82" s="56" t="s">
        <v>55</v>
      </c>
      <c r="D82" s="45">
        <f t="shared" ref="D82:L82" si="11">D81</f>
        <v>2200</v>
      </c>
      <c r="E82" s="46">
        <f t="shared" si="11"/>
        <v>0</v>
      </c>
      <c r="F82" s="45">
        <f t="shared" si="11"/>
        <v>2200</v>
      </c>
      <c r="G82" s="46">
        <f t="shared" si="11"/>
        <v>0</v>
      </c>
      <c r="H82" s="45">
        <f t="shared" si="11"/>
        <v>2200</v>
      </c>
      <c r="I82" s="46">
        <f t="shared" si="11"/>
        <v>0</v>
      </c>
      <c r="J82" s="45">
        <f t="shared" si="11"/>
        <v>6600</v>
      </c>
      <c r="K82" s="46">
        <f t="shared" si="11"/>
        <v>0</v>
      </c>
      <c r="L82" s="45">
        <f t="shared" si="11"/>
        <v>6600</v>
      </c>
    </row>
    <row r="83" spans="1:12" ht="12.6" customHeight="1">
      <c r="A83" s="3"/>
      <c r="B83" s="4"/>
      <c r="C83" s="56"/>
      <c r="D83" s="61"/>
      <c r="E83" s="44"/>
      <c r="F83" s="61"/>
      <c r="G83" s="44"/>
      <c r="H83" s="61"/>
      <c r="I83" s="44"/>
      <c r="J83" s="61"/>
      <c r="K83" s="44"/>
      <c r="L83" s="61"/>
    </row>
    <row r="84" spans="1:12" ht="13.35" customHeight="1">
      <c r="A84" s="3"/>
      <c r="B84" s="68">
        <v>2.8</v>
      </c>
      <c r="C84" s="56" t="s">
        <v>34</v>
      </c>
      <c r="D84" s="62"/>
      <c r="E84" s="69"/>
      <c r="F84" s="62"/>
      <c r="G84" s="69"/>
      <c r="H84" s="62"/>
      <c r="I84" s="69"/>
      <c r="J84" s="62"/>
      <c r="K84" s="69"/>
      <c r="L84" s="62"/>
    </row>
    <row r="85" spans="1:12" ht="13.35" customHeight="1">
      <c r="A85" s="3"/>
      <c r="B85" s="4">
        <v>41</v>
      </c>
      <c r="C85" s="52" t="s">
        <v>56</v>
      </c>
      <c r="D85" s="64"/>
      <c r="E85" s="70"/>
      <c r="F85" s="64"/>
      <c r="G85" s="70"/>
      <c r="H85" s="64"/>
      <c r="I85" s="70"/>
      <c r="J85" s="64"/>
      <c r="K85" s="70"/>
      <c r="L85" s="64"/>
    </row>
    <row r="86" spans="1:12" ht="25.5">
      <c r="A86" s="48"/>
      <c r="B86" s="108" t="s">
        <v>95</v>
      </c>
      <c r="C86" s="98" t="s">
        <v>64</v>
      </c>
      <c r="D86" s="106">
        <v>0</v>
      </c>
      <c r="E86" s="107">
        <v>8000</v>
      </c>
      <c r="F86" s="106">
        <v>0</v>
      </c>
      <c r="G86" s="107">
        <v>8000</v>
      </c>
      <c r="H86" s="106">
        <v>0</v>
      </c>
      <c r="I86" s="107">
        <v>8000</v>
      </c>
      <c r="J86" s="106">
        <v>0</v>
      </c>
      <c r="K86" s="107">
        <v>24000</v>
      </c>
      <c r="L86" s="109">
        <f>SUM(J86:K86)</f>
        <v>24000</v>
      </c>
    </row>
    <row r="87" spans="1:12" ht="13.35" customHeight="1">
      <c r="A87" s="7" t="s">
        <v>11</v>
      </c>
      <c r="B87" s="8">
        <v>41</v>
      </c>
      <c r="C87" s="40" t="s">
        <v>56</v>
      </c>
      <c r="D87" s="106">
        <f t="shared" ref="D87:L87" si="12">D86</f>
        <v>0</v>
      </c>
      <c r="E87" s="107">
        <f t="shared" si="12"/>
        <v>8000</v>
      </c>
      <c r="F87" s="106">
        <f t="shared" si="12"/>
        <v>0</v>
      </c>
      <c r="G87" s="107">
        <f t="shared" si="12"/>
        <v>8000</v>
      </c>
      <c r="H87" s="106">
        <f t="shared" si="12"/>
        <v>0</v>
      </c>
      <c r="I87" s="107">
        <f t="shared" si="12"/>
        <v>8000</v>
      </c>
      <c r="J87" s="106">
        <f t="shared" si="12"/>
        <v>0</v>
      </c>
      <c r="K87" s="107">
        <f t="shared" si="12"/>
        <v>24000</v>
      </c>
      <c r="L87" s="107">
        <f t="shared" si="12"/>
        <v>24000</v>
      </c>
    </row>
    <row r="88" spans="1:12" ht="12.95" customHeight="1">
      <c r="C88" s="40"/>
      <c r="D88" s="62"/>
      <c r="E88" s="69"/>
      <c r="F88" s="62"/>
      <c r="G88" s="69"/>
      <c r="H88" s="62"/>
      <c r="I88" s="69"/>
      <c r="J88" s="62"/>
      <c r="K88" s="69"/>
      <c r="L88" s="62"/>
    </row>
    <row r="89" spans="1:12" ht="13.35" customHeight="1">
      <c r="B89" s="8">
        <v>60</v>
      </c>
      <c r="C89" s="40" t="s">
        <v>35</v>
      </c>
      <c r="D89" s="62"/>
      <c r="E89" s="69"/>
      <c r="F89" s="62"/>
      <c r="G89" s="69"/>
      <c r="H89" s="62"/>
      <c r="I89" s="69"/>
      <c r="J89" s="62"/>
      <c r="K89" s="69"/>
      <c r="L89" s="62"/>
    </row>
    <row r="90" spans="1:12" ht="13.35" customHeight="1">
      <c r="A90" s="3"/>
      <c r="B90" s="99" t="s">
        <v>14</v>
      </c>
      <c r="C90" s="52" t="s">
        <v>15</v>
      </c>
      <c r="D90" s="61">
        <v>3526</v>
      </c>
      <c r="E90" s="43">
        <v>0</v>
      </c>
      <c r="F90" s="61">
        <v>4600</v>
      </c>
      <c r="G90" s="43">
        <v>0</v>
      </c>
      <c r="H90" s="61">
        <v>4600</v>
      </c>
      <c r="I90" s="43">
        <v>0</v>
      </c>
      <c r="J90" s="44">
        <v>5000</v>
      </c>
      <c r="K90" s="43">
        <v>0</v>
      </c>
      <c r="L90" s="44">
        <f>SUM(J90:K90)</f>
        <v>5000</v>
      </c>
    </row>
    <row r="91" spans="1:12" ht="13.35" customHeight="1">
      <c r="B91" s="102" t="s">
        <v>108</v>
      </c>
      <c r="C91" s="40" t="s">
        <v>85</v>
      </c>
      <c r="D91" s="67">
        <v>801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4">
        <v>0</v>
      </c>
    </row>
    <row r="92" spans="1:12">
      <c r="A92" s="3" t="s">
        <v>11</v>
      </c>
      <c r="B92" s="4">
        <v>60</v>
      </c>
      <c r="C92" s="52" t="s">
        <v>35</v>
      </c>
      <c r="D92" s="45">
        <f t="shared" ref="D92:L92" si="13">SUM(D90:D91)</f>
        <v>4327</v>
      </c>
      <c r="E92" s="46">
        <f t="shared" si="13"/>
        <v>0</v>
      </c>
      <c r="F92" s="45">
        <f t="shared" si="13"/>
        <v>4600</v>
      </c>
      <c r="G92" s="46">
        <f t="shared" si="13"/>
        <v>0</v>
      </c>
      <c r="H92" s="45">
        <f t="shared" si="13"/>
        <v>4600</v>
      </c>
      <c r="I92" s="46">
        <f t="shared" si="13"/>
        <v>0</v>
      </c>
      <c r="J92" s="45">
        <f t="shared" si="13"/>
        <v>5000</v>
      </c>
      <c r="K92" s="46">
        <f t="shared" si="13"/>
        <v>0</v>
      </c>
      <c r="L92" s="45">
        <f t="shared" si="13"/>
        <v>5000</v>
      </c>
    </row>
    <row r="93" spans="1:12" ht="12.95" customHeight="1">
      <c r="A93" s="3"/>
      <c r="B93" s="4"/>
      <c r="C93" s="52"/>
      <c r="D93" s="61"/>
      <c r="E93" s="44"/>
      <c r="F93" s="61"/>
      <c r="G93" s="44"/>
      <c r="H93" s="61"/>
      <c r="I93" s="44"/>
      <c r="J93" s="61"/>
      <c r="K93" s="44"/>
      <c r="L93" s="61"/>
    </row>
    <row r="94" spans="1:12" ht="13.35" customHeight="1">
      <c r="A94" s="3"/>
      <c r="B94" s="4">
        <v>61</v>
      </c>
      <c r="C94" s="52" t="s">
        <v>36</v>
      </c>
      <c r="D94" s="64"/>
      <c r="E94" s="70"/>
      <c r="F94" s="64"/>
      <c r="G94" s="70"/>
      <c r="H94" s="64"/>
      <c r="I94" s="70"/>
      <c r="J94" s="64"/>
      <c r="K94" s="70"/>
      <c r="L94" s="64"/>
    </row>
    <row r="95" spans="1:12" ht="13.35" customHeight="1">
      <c r="A95" s="3"/>
      <c r="B95" s="99" t="s">
        <v>18</v>
      </c>
      <c r="C95" s="52" t="s">
        <v>15</v>
      </c>
      <c r="D95" s="61">
        <v>4961</v>
      </c>
      <c r="E95" s="43">
        <v>0</v>
      </c>
      <c r="F95" s="61">
        <v>6500</v>
      </c>
      <c r="G95" s="43">
        <v>0</v>
      </c>
      <c r="H95" s="61">
        <v>6500</v>
      </c>
      <c r="I95" s="43">
        <v>0</v>
      </c>
      <c r="J95" s="44">
        <v>7000</v>
      </c>
      <c r="K95" s="43">
        <v>0</v>
      </c>
      <c r="L95" s="44">
        <f>SUM(J95:K95)</f>
        <v>7000</v>
      </c>
    </row>
    <row r="96" spans="1:12" ht="13.35" customHeight="1">
      <c r="A96" s="3" t="s">
        <v>11</v>
      </c>
      <c r="B96" s="4">
        <v>61</v>
      </c>
      <c r="C96" s="52" t="s">
        <v>36</v>
      </c>
      <c r="D96" s="45">
        <f t="shared" ref="D96:L96" si="14">SUM(D95:D95)</f>
        <v>4961</v>
      </c>
      <c r="E96" s="46">
        <f t="shared" si="14"/>
        <v>0</v>
      </c>
      <c r="F96" s="45">
        <f t="shared" si="14"/>
        <v>6500</v>
      </c>
      <c r="G96" s="46">
        <f t="shared" si="14"/>
        <v>0</v>
      </c>
      <c r="H96" s="45">
        <f t="shared" si="14"/>
        <v>6500</v>
      </c>
      <c r="I96" s="46">
        <f t="shared" si="14"/>
        <v>0</v>
      </c>
      <c r="J96" s="45">
        <f t="shared" si="14"/>
        <v>7000</v>
      </c>
      <c r="K96" s="46">
        <f t="shared" si="14"/>
        <v>0</v>
      </c>
      <c r="L96" s="45">
        <f t="shared" si="14"/>
        <v>7000</v>
      </c>
    </row>
    <row r="97" spans="1:12" ht="12.95" customHeight="1">
      <c r="A97" s="3"/>
      <c r="B97" s="4"/>
      <c r="C97" s="52"/>
      <c r="D97" s="61"/>
      <c r="E97" s="44"/>
      <c r="F97" s="61"/>
      <c r="G97" s="44"/>
      <c r="H97" s="61"/>
      <c r="I97" s="44"/>
      <c r="J97" s="61"/>
      <c r="K97" s="44"/>
      <c r="L97" s="61"/>
    </row>
    <row r="98" spans="1:12" ht="13.35" customHeight="1">
      <c r="A98" s="3"/>
      <c r="B98" s="4">
        <v>62</v>
      </c>
      <c r="C98" s="52" t="s">
        <v>37</v>
      </c>
      <c r="D98" s="64"/>
      <c r="E98" s="70"/>
      <c r="F98" s="64"/>
      <c r="G98" s="70"/>
      <c r="H98" s="64"/>
      <c r="I98" s="70"/>
      <c r="J98" s="64"/>
      <c r="K98" s="70"/>
      <c r="L98" s="64"/>
    </row>
    <row r="99" spans="1:12" ht="13.35" customHeight="1">
      <c r="A99" s="3"/>
      <c r="B99" s="99" t="s">
        <v>38</v>
      </c>
      <c r="C99" s="52" t="s">
        <v>15</v>
      </c>
      <c r="D99" s="44">
        <v>497</v>
      </c>
      <c r="E99" s="43">
        <v>0</v>
      </c>
      <c r="F99" s="44">
        <v>600</v>
      </c>
      <c r="G99" s="43">
        <v>0</v>
      </c>
      <c r="H99" s="61">
        <v>600</v>
      </c>
      <c r="I99" s="43">
        <v>0</v>
      </c>
      <c r="J99" s="44">
        <v>600</v>
      </c>
      <c r="K99" s="43">
        <v>0</v>
      </c>
      <c r="L99" s="44">
        <f>SUM(J99:K99)</f>
        <v>600</v>
      </c>
    </row>
    <row r="100" spans="1:12" ht="13.35" customHeight="1">
      <c r="A100" s="3"/>
      <c r="B100" s="99" t="s">
        <v>39</v>
      </c>
      <c r="C100" s="52" t="s">
        <v>17</v>
      </c>
      <c r="D100" s="57">
        <v>7</v>
      </c>
      <c r="E100" s="58">
        <v>0</v>
      </c>
      <c r="F100" s="58">
        <v>0</v>
      </c>
      <c r="G100" s="58">
        <v>0</v>
      </c>
      <c r="H100" s="58">
        <v>0</v>
      </c>
      <c r="I100" s="58">
        <v>0</v>
      </c>
      <c r="J100" s="58">
        <v>0</v>
      </c>
      <c r="K100" s="58">
        <v>0</v>
      </c>
      <c r="L100" s="58">
        <f>SUM(J100:K100)</f>
        <v>0</v>
      </c>
    </row>
    <row r="101" spans="1:12" ht="13.35" customHeight="1">
      <c r="A101" s="3" t="s">
        <v>11</v>
      </c>
      <c r="B101" s="4">
        <v>62</v>
      </c>
      <c r="C101" s="52" t="s">
        <v>37</v>
      </c>
      <c r="D101" s="45">
        <f t="shared" ref="D101:L101" si="15">SUM(D99:D100)</f>
        <v>504</v>
      </c>
      <c r="E101" s="46">
        <f t="shared" si="15"/>
        <v>0</v>
      </c>
      <c r="F101" s="45">
        <f t="shared" si="15"/>
        <v>600</v>
      </c>
      <c r="G101" s="46">
        <f t="shared" si="15"/>
        <v>0</v>
      </c>
      <c r="H101" s="45">
        <f t="shared" si="15"/>
        <v>600</v>
      </c>
      <c r="I101" s="46">
        <f t="shared" si="15"/>
        <v>0</v>
      </c>
      <c r="J101" s="45">
        <f t="shared" si="15"/>
        <v>600</v>
      </c>
      <c r="K101" s="46">
        <f t="shared" si="15"/>
        <v>0</v>
      </c>
      <c r="L101" s="45">
        <f t="shared" si="15"/>
        <v>600</v>
      </c>
    </row>
    <row r="102" spans="1:12">
      <c r="A102" s="3"/>
      <c r="B102" s="4"/>
      <c r="C102" s="52"/>
      <c r="D102" s="61"/>
      <c r="E102" s="44"/>
      <c r="F102" s="61"/>
      <c r="G102" s="44"/>
      <c r="H102" s="61"/>
      <c r="I102" s="44"/>
      <c r="J102" s="61"/>
      <c r="K102" s="44"/>
      <c r="L102" s="61"/>
    </row>
    <row r="103" spans="1:12" ht="13.35" customHeight="1">
      <c r="A103" s="3"/>
      <c r="B103" s="4">
        <v>63</v>
      </c>
      <c r="C103" s="52" t="s">
        <v>40</v>
      </c>
      <c r="D103" s="61"/>
      <c r="E103" s="44"/>
      <c r="F103" s="61"/>
      <c r="G103" s="44"/>
      <c r="H103" s="61"/>
      <c r="I103" s="44"/>
      <c r="J103" s="61"/>
      <c r="K103" s="44"/>
      <c r="L103" s="61"/>
    </row>
    <row r="104" spans="1:12" ht="13.35" customHeight="1">
      <c r="A104" s="3"/>
      <c r="B104" s="99" t="s">
        <v>41</v>
      </c>
      <c r="C104" s="52" t="s">
        <v>15</v>
      </c>
      <c r="D104" s="61">
        <v>3239</v>
      </c>
      <c r="E104" s="43">
        <v>0</v>
      </c>
      <c r="F104" s="61">
        <v>6600</v>
      </c>
      <c r="G104" s="43">
        <v>0</v>
      </c>
      <c r="H104" s="61">
        <v>6600</v>
      </c>
      <c r="I104" s="43">
        <v>0</v>
      </c>
      <c r="J104" s="44">
        <v>7000</v>
      </c>
      <c r="K104" s="43">
        <v>0</v>
      </c>
      <c r="L104" s="44">
        <f>SUM(J104:K104)</f>
        <v>7000</v>
      </c>
    </row>
    <row r="105" spans="1:12" ht="13.35" customHeight="1">
      <c r="A105" s="3" t="s">
        <v>11</v>
      </c>
      <c r="B105" s="4">
        <v>63</v>
      </c>
      <c r="C105" s="52" t="s">
        <v>40</v>
      </c>
      <c r="D105" s="45">
        <f t="shared" ref="D105:L105" si="16">SUM(D104:D104)</f>
        <v>3239</v>
      </c>
      <c r="E105" s="46">
        <f t="shared" si="16"/>
        <v>0</v>
      </c>
      <c r="F105" s="45">
        <f t="shared" si="16"/>
        <v>6600</v>
      </c>
      <c r="G105" s="46">
        <f t="shared" si="16"/>
        <v>0</v>
      </c>
      <c r="H105" s="45">
        <f t="shared" si="16"/>
        <v>6600</v>
      </c>
      <c r="I105" s="46">
        <f t="shared" si="16"/>
        <v>0</v>
      </c>
      <c r="J105" s="45">
        <f t="shared" si="16"/>
        <v>7000</v>
      </c>
      <c r="K105" s="46">
        <f t="shared" si="16"/>
        <v>0</v>
      </c>
      <c r="L105" s="45">
        <f t="shared" si="16"/>
        <v>7000</v>
      </c>
    </row>
    <row r="106" spans="1:12" ht="13.35" customHeight="1">
      <c r="A106" s="3" t="s">
        <v>11</v>
      </c>
      <c r="B106" s="68">
        <v>2.8</v>
      </c>
      <c r="C106" s="56" t="s">
        <v>34</v>
      </c>
      <c r="D106" s="57">
        <f>D105+D101+D96+D92+D87</f>
        <v>13031</v>
      </c>
      <c r="E106" s="57">
        <f t="shared" ref="E106:L106" si="17">E105+E101+E96+E92+E87</f>
        <v>8000</v>
      </c>
      <c r="F106" s="57">
        <f t="shared" si="17"/>
        <v>18300</v>
      </c>
      <c r="G106" s="57">
        <f t="shared" si="17"/>
        <v>8000</v>
      </c>
      <c r="H106" s="57">
        <f t="shared" si="17"/>
        <v>18300</v>
      </c>
      <c r="I106" s="57">
        <f t="shared" si="17"/>
        <v>8000</v>
      </c>
      <c r="J106" s="57">
        <f t="shared" si="17"/>
        <v>19600</v>
      </c>
      <c r="K106" s="57">
        <f t="shared" si="17"/>
        <v>24000</v>
      </c>
      <c r="L106" s="57">
        <f t="shared" si="17"/>
        <v>43600</v>
      </c>
    </row>
    <row r="107" spans="1:12" ht="13.35" customHeight="1">
      <c r="A107" s="3" t="s">
        <v>11</v>
      </c>
      <c r="B107" s="63">
        <v>2</v>
      </c>
      <c r="C107" s="52" t="s">
        <v>42</v>
      </c>
      <c r="D107" s="61">
        <f t="shared" ref="D107:K107" si="18">D106+D82+D77+D65</f>
        <v>83481</v>
      </c>
      <c r="E107" s="61">
        <f t="shared" si="18"/>
        <v>18865</v>
      </c>
      <c r="F107" s="61">
        <f t="shared" si="18"/>
        <v>44006</v>
      </c>
      <c r="G107" s="61">
        <f t="shared" si="18"/>
        <v>19780</v>
      </c>
      <c r="H107" s="61">
        <f t="shared" si="18"/>
        <v>44461</v>
      </c>
      <c r="I107" s="61">
        <f t="shared" si="18"/>
        <v>19780</v>
      </c>
      <c r="J107" s="44">
        <f t="shared" si="18"/>
        <v>103700</v>
      </c>
      <c r="K107" s="61">
        <f t="shared" si="18"/>
        <v>35434</v>
      </c>
      <c r="L107" s="61">
        <f>L106+L77+L65+L82</f>
        <v>139134</v>
      </c>
    </row>
    <row r="108" spans="1:12" ht="13.35" customHeight="1">
      <c r="A108" s="48" t="s">
        <v>11</v>
      </c>
      <c r="B108" s="49">
        <v>3454</v>
      </c>
      <c r="C108" s="50" t="s">
        <v>57</v>
      </c>
      <c r="D108" s="60">
        <f t="shared" ref="D108:L108" si="19">D107</f>
        <v>83481</v>
      </c>
      <c r="E108" s="60">
        <f t="shared" si="19"/>
        <v>18865</v>
      </c>
      <c r="F108" s="60">
        <f t="shared" si="19"/>
        <v>44006</v>
      </c>
      <c r="G108" s="60">
        <f t="shared" si="19"/>
        <v>19780</v>
      </c>
      <c r="H108" s="60">
        <f t="shared" si="19"/>
        <v>44461</v>
      </c>
      <c r="I108" s="60">
        <f t="shared" si="19"/>
        <v>19780</v>
      </c>
      <c r="J108" s="45">
        <f t="shared" si="19"/>
        <v>103700</v>
      </c>
      <c r="K108" s="60">
        <f t="shared" si="19"/>
        <v>35434</v>
      </c>
      <c r="L108" s="60">
        <f t="shared" si="19"/>
        <v>139134</v>
      </c>
    </row>
    <row r="109" spans="1:12" ht="13.35" customHeight="1">
      <c r="A109" s="72" t="s">
        <v>11</v>
      </c>
      <c r="B109" s="73"/>
      <c r="C109" s="74" t="s">
        <v>12</v>
      </c>
      <c r="D109" s="60">
        <f>D108+D43+D25</f>
        <v>146666</v>
      </c>
      <c r="E109" s="60">
        <f t="shared" ref="E109:L109" si="20">E108+E43+E25</f>
        <v>24064</v>
      </c>
      <c r="F109" s="60">
        <f t="shared" si="20"/>
        <v>113567</v>
      </c>
      <c r="G109" s="60">
        <f t="shared" si="20"/>
        <v>25480</v>
      </c>
      <c r="H109" s="60">
        <f t="shared" si="20"/>
        <v>115155</v>
      </c>
      <c r="I109" s="60">
        <f t="shared" si="20"/>
        <v>25480</v>
      </c>
      <c r="J109" s="45">
        <f t="shared" si="20"/>
        <v>887175</v>
      </c>
      <c r="K109" s="60">
        <f t="shared" si="20"/>
        <v>41904</v>
      </c>
      <c r="L109" s="60">
        <f t="shared" si="20"/>
        <v>929079</v>
      </c>
    </row>
    <row r="110" spans="1:12" ht="13.35" customHeight="1">
      <c r="A110" s="3"/>
      <c r="B110" s="4"/>
      <c r="C110" s="56"/>
      <c r="D110" s="61"/>
      <c r="E110" s="61"/>
      <c r="F110" s="61"/>
      <c r="G110" s="61"/>
      <c r="H110" s="61"/>
      <c r="I110" s="61"/>
      <c r="J110" s="61"/>
      <c r="K110" s="61"/>
      <c r="L110" s="61"/>
    </row>
    <row r="111" spans="1:12" ht="13.35" customHeight="1">
      <c r="C111" s="35" t="s">
        <v>43</v>
      </c>
      <c r="D111" s="61"/>
      <c r="E111" s="61"/>
      <c r="F111" s="61"/>
      <c r="G111" s="61"/>
      <c r="H111" s="61"/>
      <c r="I111" s="61"/>
      <c r="J111" s="61"/>
      <c r="K111" s="61"/>
      <c r="L111" s="61"/>
    </row>
    <row r="112" spans="1:12" ht="25.5">
      <c r="A112" s="3" t="s">
        <v>13</v>
      </c>
      <c r="B112" s="59">
        <v>4575</v>
      </c>
      <c r="C112" s="56" t="s">
        <v>63</v>
      </c>
      <c r="D112" s="61"/>
      <c r="E112" s="61"/>
      <c r="F112" s="61"/>
      <c r="G112" s="61"/>
      <c r="H112" s="61"/>
      <c r="I112" s="61"/>
      <c r="J112" s="61"/>
      <c r="K112" s="61"/>
      <c r="L112" s="61"/>
    </row>
    <row r="113" spans="1:23" ht="13.35" customHeight="1">
      <c r="A113" s="3"/>
      <c r="B113" s="63">
        <v>6</v>
      </c>
      <c r="C113" s="52" t="s">
        <v>52</v>
      </c>
      <c r="D113" s="61"/>
      <c r="E113" s="61"/>
      <c r="F113" s="61"/>
      <c r="G113" s="61"/>
      <c r="H113" s="61"/>
      <c r="I113" s="61"/>
      <c r="J113" s="61"/>
      <c r="K113" s="61"/>
      <c r="L113" s="61"/>
    </row>
    <row r="114" spans="1:23">
      <c r="A114" s="3"/>
      <c r="B114" s="75">
        <v>6.101</v>
      </c>
      <c r="C114" s="56" t="s">
        <v>88</v>
      </c>
      <c r="D114" s="61"/>
      <c r="E114" s="61"/>
      <c r="F114" s="61"/>
      <c r="G114" s="61"/>
      <c r="H114" s="61"/>
      <c r="I114" s="61"/>
      <c r="J114" s="61"/>
      <c r="K114" s="61"/>
      <c r="L114" s="61"/>
    </row>
    <row r="115" spans="1:23" ht="13.35" customHeight="1">
      <c r="A115" s="3"/>
      <c r="B115" s="102" t="s">
        <v>20</v>
      </c>
      <c r="C115" s="76" t="s">
        <v>44</v>
      </c>
      <c r="D115" s="61">
        <v>173972</v>
      </c>
      <c r="E115" s="43">
        <v>0</v>
      </c>
      <c r="F115" s="44">
        <v>190000</v>
      </c>
      <c r="G115" s="43">
        <v>0</v>
      </c>
      <c r="H115" s="61">
        <v>190000</v>
      </c>
      <c r="I115" s="43">
        <v>0</v>
      </c>
      <c r="J115" s="61">
        <v>240000</v>
      </c>
      <c r="K115" s="43">
        <v>0</v>
      </c>
      <c r="L115" s="44">
        <f>SUM(J115:K115)</f>
        <v>240000</v>
      </c>
    </row>
    <row r="116" spans="1:23">
      <c r="A116" s="3" t="s">
        <v>11</v>
      </c>
      <c r="B116" s="75">
        <v>6.101</v>
      </c>
      <c r="C116" s="77" t="s">
        <v>88</v>
      </c>
      <c r="D116" s="45">
        <f t="shared" ref="D116:I119" si="21">D115</f>
        <v>173972</v>
      </c>
      <c r="E116" s="46">
        <f t="shared" si="21"/>
        <v>0</v>
      </c>
      <c r="F116" s="45">
        <f t="shared" si="21"/>
        <v>190000</v>
      </c>
      <c r="G116" s="46">
        <f t="shared" si="21"/>
        <v>0</v>
      </c>
      <c r="H116" s="45">
        <f t="shared" si="21"/>
        <v>190000</v>
      </c>
      <c r="I116" s="46">
        <f t="shared" si="21"/>
        <v>0</v>
      </c>
      <c r="J116" s="45">
        <f t="shared" ref="J116:L119" si="22">J115</f>
        <v>240000</v>
      </c>
      <c r="K116" s="46">
        <f t="shared" si="22"/>
        <v>0</v>
      </c>
      <c r="L116" s="45">
        <f t="shared" si="22"/>
        <v>240000</v>
      </c>
    </row>
    <row r="117" spans="1:23" s="79" customFormat="1">
      <c r="A117" s="48" t="s">
        <v>11</v>
      </c>
      <c r="B117" s="110">
        <v>6</v>
      </c>
      <c r="C117" s="98" t="s">
        <v>52</v>
      </c>
      <c r="D117" s="45">
        <f t="shared" si="21"/>
        <v>173972</v>
      </c>
      <c r="E117" s="46">
        <f t="shared" si="21"/>
        <v>0</v>
      </c>
      <c r="F117" s="45">
        <f t="shared" si="21"/>
        <v>190000</v>
      </c>
      <c r="G117" s="46">
        <f t="shared" si="21"/>
        <v>0</v>
      </c>
      <c r="H117" s="45">
        <f t="shared" si="21"/>
        <v>190000</v>
      </c>
      <c r="I117" s="46">
        <f t="shared" si="21"/>
        <v>0</v>
      </c>
      <c r="J117" s="45">
        <f t="shared" si="22"/>
        <v>240000</v>
      </c>
      <c r="K117" s="46">
        <f t="shared" si="22"/>
        <v>0</v>
      </c>
      <c r="L117" s="45">
        <f t="shared" si="22"/>
        <v>240000</v>
      </c>
      <c r="M117" s="1"/>
      <c r="N117" s="78"/>
      <c r="O117" s="78"/>
      <c r="P117" s="78"/>
      <c r="Q117" s="78"/>
      <c r="R117" s="78"/>
      <c r="S117" s="78"/>
      <c r="T117" s="78"/>
      <c r="U117" s="78"/>
      <c r="V117" s="78"/>
      <c r="W117" s="78"/>
    </row>
    <row r="118" spans="1:23" s="79" customFormat="1" ht="25.5">
      <c r="A118" s="48" t="s">
        <v>11</v>
      </c>
      <c r="B118" s="49">
        <v>4575</v>
      </c>
      <c r="C118" s="50" t="s">
        <v>63</v>
      </c>
      <c r="D118" s="57">
        <f t="shared" si="21"/>
        <v>173972</v>
      </c>
      <c r="E118" s="58">
        <f t="shared" si="21"/>
        <v>0</v>
      </c>
      <c r="F118" s="57">
        <f t="shared" si="21"/>
        <v>190000</v>
      </c>
      <c r="G118" s="58">
        <f t="shared" si="21"/>
        <v>0</v>
      </c>
      <c r="H118" s="57">
        <f t="shared" si="21"/>
        <v>190000</v>
      </c>
      <c r="I118" s="58">
        <f t="shared" si="21"/>
        <v>0</v>
      </c>
      <c r="J118" s="57">
        <f t="shared" si="22"/>
        <v>240000</v>
      </c>
      <c r="K118" s="58">
        <f t="shared" si="22"/>
        <v>0</v>
      </c>
      <c r="L118" s="57">
        <f t="shared" si="22"/>
        <v>240000</v>
      </c>
      <c r="M118" s="1"/>
      <c r="N118" s="78"/>
      <c r="O118" s="78"/>
      <c r="P118" s="78"/>
      <c r="Q118" s="78"/>
      <c r="R118" s="78"/>
      <c r="S118" s="78"/>
      <c r="T118" s="78"/>
      <c r="U118" s="78"/>
      <c r="V118" s="78"/>
      <c r="W118" s="78"/>
    </row>
    <row r="119" spans="1:23">
      <c r="A119" s="72" t="s">
        <v>11</v>
      </c>
      <c r="B119" s="73"/>
      <c r="C119" s="74" t="s">
        <v>43</v>
      </c>
      <c r="D119" s="45">
        <f t="shared" si="21"/>
        <v>173972</v>
      </c>
      <c r="E119" s="46">
        <f t="shared" si="21"/>
        <v>0</v>
      </c>
      <c r="F119" s="45">
        <f t="shared" si="21"/>
        <v>190000</v>
      </c>
      <c r="G119" s="46">
        <f t="shared" si="21"/>
        <v>0</v>
      </c>
      <c r="H119" s="45">
        <f t="shared" si="21"/>
        <v>190000</v>
      </c>
      <c r="I119" s="46">
        <f t="shared" si="21"/>
        <v>0</v>
      </c>
      <c r="J119" s="45">
        <f t="shared" si="22"/>
        <v>240000</v>
      </c>
      <c r="K119" s="46">
        <f t="shared" si="22"/>
        <v>0</v>
      </c>
      <c r="L119" s="45">
        <f t="shared" si="22"/>
        <v>240000</v>
      </c>
    </row>
    <row r="120" spans="1:23">
      <c r="A120" s="72" t="s">
        <v>11</v>
      </c>
      <c r="B120" s="73"/>
      <c r="C120" s="74" t="s">
        <v>4</v>
      </c>
      <c r="D120" s="45">
        <f t="shared" ref="D120:L120" si="23">D109+D119</f>
        <v>320638</v>
      </c>
      <c r="E120" s="45">
        <f t="shared" si="23"/>
        <v>24064</v>
      </c>
      <c r="F120" s="45">
        <f t="shared" si="23"/>
        <v>303567</v>
      </c>
      <c r="G120" s="45">
        <f t="shared" si="23"/>
        <v>25480</v>
      </c>
      <c r="H120" s="45">
        <f t="shared" si="23"/>
        <v>305155</v>
      </c>
      <c r="I120" s="45">
        <f t="shared" si="23"/>
        <v>25480</v>
      </c>
      <c r="J120" s="45">
        <f t="shared" si="23"/>
        <v>1127175</v>
      </c>
      <c r="K120" s="45">
        <f t="shared" si="23"/>
        <v>41904</v>
      </c>
      <c r="L120" s="45">
        <f t="shared" si="23"/>
        <v>1169079</v>
      </c>
    </row>
    <row r="121" spans="1:23">
      <c r="A121" s="3"/>
      <c r="B121" s="4"/>
      <c r="C121" s="86"/>
      <c r="D121" s="61"/>
      <c r="E121" s="80"/>
      <c r="F121" s="61"/>
      <c r="G121" s="61"/>
      <c r="H121" s="61"/>
      <c r="I121" s="61"/>
      <c r="J121" s="61"/>
      <c r="K121" s="61"/>
      <c r="L121" s="61"/>
    </row>
    <row r="122" spans="1:23" ht="25.5">
      <c r="A122" s="7" t="s">
        <v>82</v>
      </c>
      <c r="B122" s="8">
        <v>3451</v>
      </c>
      <c r="C122" s="40" t="s">
        <v>86</v>
      </c>
      <c r="D122" s="91">
        <v>6</v>
      </c>
      <c r="E122" s="89">
        <v>0</v>
      </c>
      <c r="F122" s="71">
        <v>0</v>
      </c>
      <c r="G122" s="71">
        <v>0</v>
      </c>
      <c r="H122" s="71">
        <v>0</v>
      </c>
      <c r="I122" s="71">
        <v>0</v>
      </c>
      <c r="J122" s="71">
        <v>0</v>
      </c>
      <c r="K122" s="71">
        <v>0</v>
      </c>
      <c r="L122" s="71">
        <v>0</v>
      </c>
    </row>
    <row r="123" spans="1:23" ht="38.25">
      <c r="A123" s="7" t="s">
        <v>82</v>
      </c>
      <c r="B123" s="92">
        <v>3454</v>
      </c>
      <c r="C123" s="40" t="s">
        <v>91</v>
      </c>
      <c r="D123" s="81">
        <v>27</v>
      </c>
      <c r="E123" s="44">
        <v>50</v>
      </c>
      <c r="F123" s="71">
        <v>0</v>
      </c>
      <c r="G123" s="71">
        <v>0</v>
      </c>
      <c r="H123" s="71">
        <v>0</v>
      </c>
      <c r="I123" s="71">
        <v>0</v>
      </c>
      <c r="J123" s="71">
        <v>0</v>
      </c>
      <c r="K123" s="71">
        <v>0</v>
      </c>
      <c r="L123" s="71">
        <v>0</v>
      </c>
    </row>
    <row r="124" spans="1:23">
      <c r="A124" s="3"/>
      <c r="B124" s="4"/>
      <c r="C124" s="79"/>
      <c r="D124" s="81"/>
      <c r="E124" s="81"/>
      <c r="F124" s="81"/>
      <c r="G124" s="81"/>
      <c r="H124" s="81"/>
      <c r="I124" s="81"/>
      <c r="J124" s="81"/>
      <c r="K124" s="81"/>
      <c r="L124" s="81"/>
    </row>
    <row r="125" spans="1:23">
      <c r="A125" s="3" t="s">
        <v>114</v>
      </c>
      <c r="B125" s="105" t="s">
        <v>111</v>
      </c>
      <c r="C125" s="79" t="s">
        <v>115</v>
      </c>
      <c r="D125" s="81"/>
      <c r="E125" s="81"/>
      <c r="F125" s="81"/>
      <c r="G125" s="81"/>
      <c r="H125" s="81"/>
      <c r="I125" s="81"/>
      <c r="J125" s="81">
        <v>4000</v>
      </c>
      <c r="K125" s="81"/>
      <c r="L125" s="81"/>
    </row>
    <row r="126" spans="1:23">
      <c r="A126" s="3"/>
      <c r="B126" s="105" t="s">
        <v>112</v>
      </c>
      <c r="C126" s="79" t="s">
        <v>115</v>
      </c>
      <c r="D126" s="81"/>
      <c r="E126" s="81"/>
      <c r="F126" s="81"/>
      <c r="G126" s="81"/>
      <c r="H126" s="81"/>
      <c r="I126" s="81"/>
      <c r="J126" s="81">
        <v>1000</v>
      </c>
      <c r="K126" s="81"/>
      <c r="L126" s="81"/>
    </row>
    <row r="127" spans="1:23">
      <c r="A127" s="3"/>
      <c r="B127" s="105" t="s">
        <v>113</v>
      </c>
      <c r="C127" s="79" t="s">
        <v>115</v>
      </c>
      <c r="D127" s="81"/>
      <c r="E127" s="81"/>
      <c r="F127" s="81"/>
      <c r="G127" s="81"/>
      <c r="H127" s="81"/>
      <c r="I127" s="81"/>
      <c r="J127" s="81">
        <v>1000</v>
      </c>
      <c r="K127" s="81"/>
      <c r="L127" s="81"/>
    </row>
    <row r="128" spans="1:23">
      <c r="A128" s="48"/>
      <c r="B128" s="82"/>
      <c r="C128" s="83"/>
      <c r="D128" s="84"/>
      <c r="E128" s="84"/>
      <c r="F128" s="84"/>
      <c r="G128" s="84"/>
      <c r="H128" s="84"/>
      <c r="I128" s="84"/>
      <c r="J128" s="84"/>
      <c r="K128" s="84"/>
      <c r="L128" s="84"/>
    </row>
    <row r="129" spans="1:12">
      <c r="A129" s="3"/>
      <c r="B129" s="4"/>
      <c r="C129" s="79"/>
      <c r="D129" s="81"/>
      <c r="E129" s="81"/>
      <c r="F129" s="81"/>
      <c r="G129" s="81"/>
      <c r="H129" s="81"/>
      <c r="I129" s="81"/>
      <c r="J129" s="81"/>
      <c r="K129" s="81"/>
      <c r="L129" s="81"/>
    </row>
    <row r="130" spans="1:12">
      <c r="F130" s="14"/>
      <c r="G130" s="14"/>
      <c r="K130" s="14"/>
      <c r="L130" s="14"/>
    </row>
    <row r="131" spans="1:12">
      <c r="F131" s="14"/>
      <c r="G131" s="14"/>
      <c r="K131" s="14"/>
      <c r="L131" s="14"/>
    </row>
    <row r="132" spans="1:12">
      <c r="F132" s="14"/>
      <c r="G132" s="14"/>
      <c r="K132" s="14"/>
      <c r="L132" s="14"/>
    </row>
    <row r="133" spans="1:12">
      <c r="F133" s="14"/>
      <c r="G133" s="14"/>
      <c r="K133" s="14"/>
      <c r="L133" s="14"/>
    </row>
    <row r="134" spans="1:12">
      <c r="F134" s="14"/>
      <c r="G134" s="14"/>
      <c r="K134" s="14"/>
      <c r="L134" s="14"/>
    </row>
    <row r="135" spans="1:12">
      <c r="F135" s="14"/>
      <c r="G135" s="14"/>
      <c r="K135" s="14"/>
      <c r="L135" s="14"/>
    </row>
    <row r="136" spans="1:12">
      <c r="F136" s="14"/>
      <c r="G136" s="14"/>
      <c r="K136" s="14"/>
      <c r="L136" s="14"/>
    </row>
    <row r="137" spans="1:12">
      <c r="F137" s="14"/>
      <c r="G137" s="14"/>
      <c r="K137" s="14"/>
      <c r="L137" s="14"/>
    </row>
    <row r="138" spans="1:12">
      <c r="F138" s="14"/>
      <c r="G138" s="14"/>
      <c r="K138" s="14"/>
      <c r="L138" s="14"/>
    </row>
    <row r="139" spans="1:12">
      <c r="F139" s="14"/>
      <c r="G139" s="14"/>
      <c r="K139" s="14"/>
      <c r="L139" s="14"/>
    </row>
    <row r="140" spans="1:12">
      <c r="F140" s="14"/>
      <c r="G140" s="14"/>
      <c r="K140" s="14"/>
      <c r="L140" s="14"/>
    </row>
    <row r="141" spans="1:12">
      <c r="F141" s="14"/>
      <c r="G141" s="14"/>
      <c r="K141" s="14"/>
      <c r="L141" s="14"/>
    </row>
    <row r="142" spans="1:12">
      <c r="F142" s="14"/>
      <c r="G142" s="14"/>
      <c r="K142" s="14"/>
      <c r="L142" s="14"/>
    </row>
  </sheetData>
  <autoFilter ref="A16:L123"/>
  <mergeCells count="11">
    <mergeCell ref="D15:E15"/>
    <mergeCell ref="F15:G15"/>
    <mergeCell ref="H15:I15"/>
    <mergeCell ref="J15:L15"/>
    <mergeCell ref="A1:L1"/>
    <mergeCell ref="A2:K2"/>
    <mergeCell ref="J14:L14"/>
    <mergeCell ref="D14:E14"/>
    <mergeCell ref="F14:G14"/>
    <mergeCell ref="H14:I14"/>
    <mergeCell ref="A9:L9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7" orientation="landscape" blackAndWhite="1" useFirstPageNumber="1" r:id="rId1"/>
  <headerFooter alignWithMargins="0">
    <oddHeader xml:space="preserve">&amp;C   </oddHeader>
    <oddFooter>&amp;C&amp;"Times New Roman,Bold"   Vol-III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dem29</vt:lpstr>
      <vt:lpstr>'dem29'!css</vt:lpstr>
      <vt:lpstr>'dem29'!np</vt:lpstr>
      <vt:lpstr>'dem29'!osap</vt:lpstr>
      <vt:lpstr>'dem29'!osapcap</vt:lpstr>
      <vt:lpstr>'dem29'!Print_Area</vt:lpstr>
      <vt:lpstr>'dem29'!Print_Titles</vt:lpstr>
      <vt:lpstr>'dem29'!ses</vt:lpstr>
      <vt:lpstr>'dem29'!sesrec</vt:lpstr>
      <vt:lpstr>'dem29'!Voted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2014-06-13T17:06:38Z</cp:lastPrinted>
  <dcterms:created xsi:type="dcterms:W3CDTF">2004-06-02T16:23:06Z</dcterms:created>
  <dcterms:modified xsi:type="dcterms:W3CDTF">2014-06-16T06:05:59Z</dcterms:modified>
</cp:coreProperties>
</file>