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25" yWindow="-105" windowWidth="9720" windowHeight="7320"/>
  </bookViews>
  <sheets>
    <sheet name="dem37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'dem37'!$A$13:$L$70</definedName>
    <definedName name="_rec1">#REF!</definedName>
    <definedName name="ahcap">[2]dem2!$D$646:$L$646</definedName>
    <definedName name="aviationcap" localSheetId="0">'dem37'!#REF!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'dem37'!$K$68</definedName>
    <definedName name="np">#REF!</definedName>
    <definedName name="Nutrition">#REF!</definedName>
    <definedName name="oges">#REF!</definedName>
    <definedName name="pension">#REF!</definedName>
    <definedName name="_xlnm.Print_Area" localSheetId="0">'dem37'!$A$1:$L$71</definedName>
    <definedName name="_xlnm.Print_Titles" localSheetId="0">'dem37'!$10:$13</definedName>
    <definedName name="pw">#REF!</definedName>
    <definedName name="pwcap">#REF!</definedName>
    <definedName name="rec">#REF!</definedName>
    <definedName name="reform">#REF!</definedName>
    <definedName name="revise" localSheetId="0">'dem37'!#REF!</definedName>
    <definedName name="rt" localSheetId="0">'dem37'!$D$51:$L$51</definedName>
    <definedName name="rtcap" localSheetId="0">'dem37'!$D$66:$L$66</definedName>
    <definedName name="rtrec" localSheetId="0">'dem37'!#REF!</definedName>
    <definedName name="rtrec1" localSheetId="0">'dem37'!#REF!</definedName>
    <definedName name="rtrec2" localSheetId="0">'dem37'!#REF!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'dem37'!#REF!</definedName>
    <definedName name="swc">#REF!</definedName>
    <definedName name="tax">#REF!</definedName>
    <definedName name="udhd">#REF!</definedName>
    <definedName name="urbancap">#REF!</definedName>
    <definedName name="Voted" localSheetId="0">'dem37'!$E$8:$G$8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'dem37'!$A$1:$L$68</definedName>
    <definedName name="Z_239EE218_578E_4317_BEED_14D5D7089E27_.wvu.PrintTitles" localSheetId="0" hidden="1">'dem37'!$10:$13</definedName>
    <definedName name="Z_302A3EA3_AE96_11D5_A646_0050BA3D7AFD_.wvu.FilterData" localSheetId="0" hidden="1">'dem37'!$A$1:$L$68</definedName>
    <definedName name="Z_302A3EA3_AE96_11D5_A646_0050BA3D7AFD_.wvu.PrintTitles" localSheetId="0" hidden="1">'dem37'!$10:$13</definedName>
    <definedName name="Z_36DBA021_0ECB_11D4_8064_004005726899_.wvu.FilterData" localSheetId="0" hidden="1">'dem37'!$C$15:$C$68</definedName>
    <definedName name="Z_36DBA021_0ECB_11D4_8064_004005726899_.wvu.PrintTitles" localSheetId="0" hidden="1">'dem37'!$10:$13</definedName>
    <definedName name="Z_93EBE921_AE91_11D5_8685_004005726899_.wvu.FilterData" localSheetId="0" hidden="1">'dem37'!$C$15:$C$68</definedName>
    <definedName name="Z_93EBE921_AE91_11D5_8685_004005726899_.wvu.PrintTitles" localSheetId="0" hidden="1">'dem37'!$10:$13</definedName>
    <definedName name="Z_94DA79C1_0FDE_11D5_9579_000021DAEEA2_.wvu.FilterData" localSheetId="0" hidden="1">'dem37'!$C$15:$C$68</definedName>
    <definedName name="Z_94DA79C1_0FDE_11D5_9579_000021DAEEA2_.wvu.PrintArea" localSheetId="0" hidden="1">'dem37'!$A$1:$L$68</definedName>
    <definedName name="Z_94DA79C1_0FDE_11D5_9579_000021DAEEA2_.wvu.PrintTitles" localSheetId="0" hidden="1">'dem37'!$10:$13</definedName>
    <definedName name="Z_B4CB0976_161F_11D5_8064_004005726899_.wvu.FilterData" localSheetId="0" hidden="1">'dem37'!$C$15:$C$68</definedName>
    <definedName name="Z_C868F8C3_16D7_11D5_A68D_81D6213F5331_.wvu.FilterData" localSheetId="0" hidden="1">'dem37'!$C$15:$C$68</definedName>
    <definedName name="Z_C868F8C3_16D7_11D5_A68D_81D6213F5331_.wvu.PrintTitles" localSheetId="0" hidden="1">'dem37'!$10:$13</definedName>
    <definedName name="Z_E5DF37BD_125C_11D5_8DC4_D0F5D88B3549_.wvu.FilterData" localSheetId="0" hidden="1">'dem37'!$C$15:$C$68</definedName>
    <definedName name="Z_E5DF37BD_125C_11D5_8DC4_D0F5D88B3549_.wvu.PrintArea" localSheetId="0" hidden="1">'dem37'!$A$1:$L$68</definedName>
    <definedName name="Z_E5DF37BD_125C_11D5_8DC4_D0F5D88B3549_.wvu.PrintTitles" localSheetId="0" hidden="1">'dem37'!$10:$13</definedName>
    <definedName name="Z_F8ADACC1_164E_11D6_B603_000021DAEEA2_.wvu.FilterData" localSheetId="0" hidden="1">'dem37'!$C$15:$C$68</definedName>
    <definedName name="Z_F8ADACC1_164E_11D6_B603_000021DAEEA2_.wvu.PrintTitles" localSheetId="0" hidden="1">'dem37'!$10:$13</definedName>
  </definedNames>
  <calcPr calcId="125725"/>
</workbook>
</file>

<file path=xl/calcChain.xml><?xml version="1.0" encoding="utf-8"?>
<calcChain xmlns="http://schemas.openxmlformats.org/spreadsheetml/2006/main">
  <c r="L38" i="4"/>
  <c r="E39"/>
  <c r="F39"/>
  <c r="G39"/>
  <c r="H39"/>
  <c r="I39"/>
  <c r="K39"/>
  <c r="D39"/>
  <c r="K28"/>
  <c r="L63" l="1"/>
  <c r="L57"/>
  <c r="L48"/>
  <c r="L47"/>
  <c r="L46"/>
  <c r="L33"/>
  <c r="L31"/>
  <c r="L30"/>
  <c r="L29"/>
  <c r="L28"/>
  <c r="L24"/>
  <c r="L23"/>
  <c r="L22"/>
  <c r="L21"/>
  <c r="L20"/>
  <c r="J37"/>
  <c r="L19"/>
  <c r="K42"/>
  <c r="K43" s="1"/>
  <c r="K32"/>
  <c r="L32" s="1"/>
  <c r="K64"/>
  <c r="K65" s="1"/>
  <c r="K58"/>
  <c r="K59" s="1"/>
  <c r="K49"/>
  <c r="K34"/>
  <c r="K25"/>
  <c r="I64"/>
  <c r="I65" s="1"/>
  <c r="H64"/>
  <c r="H65" s="1"/>
  <c r="G64"/>
  <c r="G65" s="1"/>
  <c r="F64"/>
  <c r="F65" s="1"/>
  <c r="E64"/>
  <c r="E65" s="1"/>
  <c r="D64"/>
  <c r="D65" s="1"/>
  <c r="I58"/>
  <c r="I59" s="1"/>
  <c r="H58"/>
  <c r="H59" s="1"/>
  <c r="G58"/>
  <c r="G59" s="1"/>
  <c r="F58"/>
  <c r="F59" s="1"/>
  <c r="E58"/>
  <c r="E59" s="1"/>
  <c r="D58"/>
  <c r="D59" s="1"/>
  <c r="I49"/>
  <c r="H49"/>
  <c r="G49"/>
  <c r="F49"/>
  <c r="E49"/>
  <c r="D49"/>
  <c r="I43"/>
  <c r="H43"/>
  <c r="G43"/>
  <c r="F43"/>
  <c r="E43"/>
  <c r="D43"/>
  <c r="I34"/>
  <c r="H34"/>
  <c r="G34"/>
  <c r="F34"/>
  <c r="E34"/>
  <c r="D34"/>
  <c r="I25"/>
  <c r="H25"/>
  <c r="G25"/>
  <c r="F25"/>
  <c r="E25"/>
  <c r="D25"/>
  <c r="J64"/>
  <c r="J65" s="1"/>
  <c r="J58"/>
  <c r="J59" s="1"/>
  <c r="J49"/>
  <c r="J43"/>
  <c r="J25"/>
  <c r="J34"/>
  <c r="J39" l="1"/>
  <c r="J50" s="1"/>
  <c r="J51" s="1"/>
  <c r="J52" s="1"/>
  <c r="L42"/>
  <c r="L43" s="1"/>
  <c r="L37"/>
  <c r="L39" s="1"/>
  <c r="L58"/>
  <c r="L59" s="1"/>
  <c r="E50"/>
  <c r="E51" s="1"/>
  <c r="E52" s="1"/>
  <c r="I50"/>
  <c r="I51" s="1"/>
  <c r="I52" s="1"/>
  <c r="L25"/>
  <c r="L34"/>
  <c r="D50"/>
  <c r="D51" s="1"/>
  <c r="D52" s="1"/>
  <c r="F50"/>
  <c r="F51" s="1"/>
  <c r="F52" s="1"/>
  <c r="K50"/>
  <c r="K51" s="1"/>
  <c r="K52" s="1"/>
  <c r="G50"/>
  <c r="G51" s="1"/>
  <c r="G52" s="1"/>
  <c r="H50"/>
  <c r="H51" s="1"/>
  <c r="H52" s="1"/>
  <c r="L49"/>
  <c r="L64"/>
  <c r="L65" s="1"/>
  <c r="K66"/>
  <c r="K67" s="1"/>
  <c r="J66"/>
  <c r="J67" s="1"/>
  <c r="E66"/>
  <c r="E67" s="1"/>
  <c r="G66"/>
  <c r="G67" s="1"/>
  <c r="I66"/>
  <c r="I67" s="1"/>
  <c r="D66"/>
  <c r="D67" s="1"/>
  <c r="F66"/>
  <c r="F67" s="1"/>
  <c r="H66"/>
  <c r="H67" s="1"/>
  <c r="L66" l="1"/>
  <c r="L67" s="1"/>
  <c r="F8" s="1"/>
  <c r="L50"/>
  <c r="L51" s="1"/>
  <c r="G68"/>
  <c r="E68"/>
  <c r="F68"/>
  <c r="H68"/>
  <c r="D68"/>
  <c r="J68"/>
  <c r="L52"/>
  <c r="E8" s="1"/>
  <c r="K68"/>
  <c r="I68"/>
  <c r="G8" l="1"/>
  <c r="L68"/>
</calcChain>
</file>

<file path=xl/sharedStrings.xml><?xml version="1.0" encoding="utf-8"?>
<sst xmlns="http://schemas.openxmlformats.org/spreadsheetml/2006/main" count="118" uniqueCount="74">
  <si>
    <t>SIKKIM NATIONALISED TRANSPORT</t>
  </si>
  <si>
    <t>Road Transport</t>
  </si>
  <si>
    <t>Capital Outlay on Road Transport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</si>
  <si>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</si>
  <si>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</si>
  <si>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</si>
  <si>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</si>
  <si>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</si>
  <si>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</si>
  <si>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</si>
  <si>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</si>
  <si>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</si>
  <si>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</si>
  <si>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Sikkim Nationalised Transport</t>
  </si>
  <si>
    <t>Management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</si>
  <si>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</si>
  <si>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</si>
  <si>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</si>
  <si>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</si>
  <si>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</si>
  <si>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</si>
  <si>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</si>
  <si>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 Rates &amp; Taxes</t>
  </si>
  <si>
    <t>60.00.50</t>
  </si>
  <si>
    <t>Other Charges</t>
  </si>
  <si>
    <t>60.00.51</t>
  </si>
  <si>
    <t>Motor Vehicles</t>
  </si>
  <si>
    <t>Operation</t>
  </si>
  <si>
    <t>61.00.01</t>
  </si>
  <si>
    <t>61.00.02</t>
  </si>
  <si>
    <t>Wages</t>
  </si>
  <si>
    <t>61.00.11</t>
  </si>
  <si>
    <t>61.00.13</t>
  </si>
  <si>
    <t>61.00.51</t>
  </si>
  <si>
    <t>63.00.21</t>
  </si>
  <si>
    <t>Buildings</t>
  </si>
  <si>
    <t>64.00.27</t>
  </si>
  <si>
    <t>64.00.71</t>
  </si>
  <si>
    <t>Maintenance of Siliguri Rest House</t>
  </si>
  <si>
    <t>64.00.72</t>
  </si>
  <si>
    <t>CAPITAL SECTION</t>
  </si>
  <si>
    <t>Acquisition of fleet</t>
  </si>
  <si>
    <t>Fleet Purchase</t>
  </si>
  <si>
    <t>61.00.74</t>
  </si>
  <si>
    <t>Purchase of Buses,Trucks and Tankers</t>
  </si>
  <si>
    <t>Workshop facilities</t>
  </si>
  <si>
    <t>Tools and Plants</t>
  </si>
  <si>
    <t>62.00.52</t>
  </si>
  <si>
    <t>Machinery &amp; Equipment</t>
  </si>
  <si>
    <t>DEMAND NO. 37</t>
  </si>
  <si>
    <t>II. Details of the estimates and the heads under which this grant will be accounted for:</t>
  </si>
  <si>
    <t>Revenue</t>
  </si>
  <si>
    <t>Capital</t>
  </si>
  <si>
    <t>C - Economic Services (g) Transport</t>
  </si>
  <si>
    <t>C - Capital Outlay of Economic Services (g) Capital Account of Transport</t>
  </si>
  <si>
    <t>Maintenance and  Repairs</t>
  </si>
  <si>
    <t>Supplies and Materials</t>
  </si>
  <si>
    <t>Repairs &amp; Maintenance of Booking 
Office</t>
  </si>
  <si>
    <t>(In Thousands of Rupees)</t>
  </si>
  <si>
    <t>2012-13</t>
  </si>
  <si>
    <t>2013-14</t>
  </si>
  <si>
    <t>Rec</t>
  </si>
  <si>
    <t>61.00.81</t>
  </si>
  <si>
    <t>Integrated Depot Management System 
(CSS)</t>
  </si>
  <si>
    <t>2014-15</t>
  </si>
  <si>
    <t>I. Estimate of the amount required in the year ending 31st March, 2015 to defray the charges in respect of Sikkim Nationalised Transport</t>
  </si>
  <si>
    <t>Road Transport, 00.911- Deduct recoveries of over payments</t>
  </si>
  <si>
    <t>Integrated Depot Management System 
(100 %CSS)</t>
  </si>
  <si>
    <t>62.00.81</t>
  </si>
  <si>
    <t>Integrated Depot Management System 
(State share)</t>
  </si>
  <si>
    <t>62.00.82</t>
  </si>
  <si>
    <t>National e-Governance Action Plan 
(NeGAP)</t>
  </si>
  <si>
    <t>Minor Works (Special Repairs for 
SNT Bldg)</t>
  </si>
  <si>
    <t>Maintenance and Repairs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</si>
</sst>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0000#"/>
    <numFmt numFmtId="166" formatCode="00.000"/>
    <numFmt numFmtId="167" formatCode="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right"/>
    </xf>
    <xf numFmtId="0" fontId="3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>
      <alignment horizontal="center"/>
    </xf>
    <xf numFmtId="0" fontId="3" fillId="0" borderId="0" xfId="2" applyFont="1" applyFill="1" applyAlignment="1">
      <alignment horizontal="left" vertical="top"/>
    </xf>
    <xf numFmtId="0" fontId="4" fillId="0" borderId="0" xfId="2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right"/>
    </xf>
    <xf numFmtId="0" fontId="3" fillId="0" borderId="1" xfId="4" applyFont="1" applyFill="1" applyBorder="1"/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0" xfId="4" applyFont="1" applyFill="1" applyBorder="1" applyProtection="1"/>
    <xf numFmtId="0" fontId="3" fillId="0" borderId="0" xfId="5" applyFont="1" applyFill="1" applyProtection="1"/>
    <xf numFmtId="0" fontId="3" fillId="0" borderId="0" xfId="5" applyFont="1" applyFill="1" applyBorder="1" applyProtection="1"/>
    <xf numFmtId="0" fontId="3" fillId="0" borderId="0" xfId="5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horizontal="right"/>
    </xf>
    <xf numFmtId="166" fontId="4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left"/>
    </xf>
    <xf numFmtId="0" fontId="3" fillId="0" borderId="0" xfId="2" applyFont="1" applyFill="1" applyBorder="1" applyAlignment="1" applyProtection="1">
      <alignment horizontal="left"/>
    </xf>
    <xf numFmtId="164" fontId="3" fillId="0" borderId="0" xfId="1" applyFont="1" applyFill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/>
    <xf numFmtId="0" fontId="3" fillId="0" borderId="1" xfId="2" applyFont="1" applyFill="1" applyBorder="1" applyAlignment="1" applyProtection="1">
      <alignment horizontal="lef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166" fontId="4" fillId="0" borderId="0" xfId="2" applyNumberFormat="1" applyFont="1" applyFill="1" applyBorder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>
      <alignment horizontal="right"/>
    </xf>
    <xf numFmtId="0" fontId="3" fillId="0" borderId="2" xfId="2" applyFont="1" applyFill="1" applyBorder="1"/>
    <xf numFmtId="0" fontId="3" fillId="0" borderId="2" xfId="2" applyFont="1" applyFill="1" applyBorder="1" applyAlignment="1">
      <alignment horizontal="right"/>
    </xf>
    <xf numFmtId="0" fontId="4" fillId="0" borderId="2" xfId="2" applyFont="1" applyFill="1" applyBorder="1" applyAlignment="1" applyProtection="1">
      <alignment horizontal="left"/>
    </xf>
    <xf numFmtId="167" fontId="3" fillId="0" borderId="0" xfId="2" applyNumberFormat="1" applyFont="1" applyFill="1" applyBorder="1" applyAlignment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/>
    </xf>
    <xf numFmtId="164" fontId="3" fillId="0" borderId="0" xfId="1" applyFont="1" applyFill="1"/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right"/>
    </xf>
    <xf numFmtId="0" fontId="4" fillId="0" borderId="1" xfId="2" applyFont="1" applyFill="1" applyBorder="1" applyAlignment="1" applyProtection="1">
      <alignment horizontal="left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/>
    <xf numFmtId="0" fontId="3" fillId="0" borderId="0" xfId="1" applyNumberFormat="1" applyFont="1" applyFill="1" applyBorder="1" applyAlignment="1">
      <alignment vertical="top" wrapText="1"/>
    </xf>
    <xf numFmtId="165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1" applyNumberFormat="1" applyFont="1" applyFill="1" applyAlignment="1" applyProtection="1">
      <alignment horizontal="right"/>
    </xf>
    <xf numFmtId="165" fontId="3" fillId="0" borderId="1" xfId="2" applyNumberFormat="1" applyFont="1" applyFill="1" applyBorder="1" applyAlignment="1">
      <alignment horizontal="right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3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L71"/>
  <sheetViews>
    <sheetView tabSelected="1" view="pageBreakPreview" zoomScaleSheetLayoutView="100" workbookViewId="0">
      <selection activeCell="C21" sqref="C21"/>
    </sheetView>
  </sheetViews>
  <sheetFormatPr defaultColWidth="11" defaultRowHeight="12.75"/>
  <cols>
    <col min="1" max="1" width="6.42578125" style="4" customWidth="1"/>
    <col min="2" max="2" width="8.140625" style="7" customWidth="1"/>
    <col min="3" max="3" width="34.5703125" style="4" customWidth="1"/>
    <col min="4" max="4" width="8.5703125" style="20" customWidth="1"/>
    <col min="5" max="5" width="9.42578125" style="20" customWidth="1"/>
    <col min="6" max="6" width="8.42578125" style="4" customWidth="1"/>
    <col min="7" max="8" width="8.5703125" style="4" customWidth="1"/>
    <col min="9" max="9" width="8.42578125" style="4" customWidth="1"/>
    <col min="10" max="10" width="8.5703125" style="20" customWidth="1"/>
    <col min="11" max="11" width="9.140625" style="4" customWidth="1"/>
    <col min="12" max="12" width="8.42578125" style="4" customWidth="1"/>
    <col min="13" max="16384" width="11" style="4"/>
  </cols>
  <sheetData>
    <row r="1" spans="1:12" ht="14.1" customHeight="1">
      <c r="A1" s="2"/>
      <c r="B1" s="3"/>
      <c r="C1" s="5"/>
      <c r="D1" s="6"/>
      <c r="E1" s="6" t="s">
        <v>49</v>
      </c>
      <c r="F1" s="5"/>
      <c r="G1" s="5"/>
      <c r="H1" s="5"/>
      <c r="I1" s="5"/>
      <c r="J1" s="6"/>
      <c r="K1" s="5"/>
      <c r="L1" s="5"/>
    </row>
    <row r="2" spans="1:12" ht="14.1" customHeight="1">
      <c r="A2" s="2"/>
      <c r="B2" s="3"/>
      <c r="C2" s="5"/>
      <c r="D2" s="6"/>
      <c r="E2" s="6" t="s">
        <v>0</v>
      </c>
      <c r="F2" s="5"/>
      <c r="G2" s="5"/>
      <c r="H2" s="5"/>
      <c r="I2" s="5"/>
      <c r="J2" s="6"/>
      <c r="K2" s="5"/>
      <c r="L2" s="5"/>
    </row>
    <row r="3" spans="1:12" ht="14.1" customHeight="1">
      <c r="C3" s="8"/>
      <c r="D3" s="9"/>
      <c r="E3" s="9"/>
      <c r="F3" s="8"/>
      <c r="G3" s="8"/>
      <c r="H3" s="8"/>
      <c r="I3" s="8"/>
      <c r="J3" s="9"/>
      <c r="K3" s="8"/>
      <c r="L3" s="8"/>
    </row>
    <row r="4" spans="1:12" ht="14.1" customHeight="1">
      <c r="D4" s="10" t="s">
        <v>53</v>
      </c>
      <c r="E4" s="11">
        <v>3055</v>
      </c>
      <c r="F4" s="12" t="s">
        <v>1</v>
      </c>
      <c r="G4" s="13"/>
      <c r="H4" s="13"/>
      <c r="I4" s="13"/>
      <c r="J4" s="14"/>
      <c r="K4" s="13"/>
      <c r="L4" s="13"/>
    </row>
    <row r="5" spans="1:12" ht="14.1" customHeight="1">
      <c r="D5" s="10" t="s">
        <v>54</v>
      </c>
      <c r="E5" s="11">
        <v>5055</v>
      </c>
      <c r="F5" s="12" t="s">
        <v>2</v>
      </c>
      <c r="G5" s="13"/>
      <c r="H5" s="13"/>
      <c r="I5" s="13"/>
      <c r="J5" s="14"/>
      <c r="K5" s="13"/>
      <c r="L5" s="13"/>
    </row>
    <row r="6" spans="1:12" ht="14.1" customHeight="1">
      <c r="A6" s="12" t="s">
        <v>65</v>
      </c>
      <c r="D6" s="10"/>
      <c r="E6" s="15"/>
      <c r="G6" s="13"/>
      <c r="H6" s="13"/>
      <c r="I6" s="13"/>
      <c r="J6" s="14"/>
      <c r="K6" s="13"/>
      <c r="L6" s="13"/>
    </row>
    <row r="7" spans="1:12" ht="14.1" customHeight="1">
      <c r="A7" s="16"/>
      <c r="D7" s="17"/>
      <c r="E7" s="18" t="s">
        <v>51</v>
      </c>
      <c r="F7" s="19" t="s">
        <v>52</v>
      </c>
      <c r="G7" s="19" t="s">
        <v>10</v>
      </c>
    </row>
    <row r="8" spans="1:12" ht="14.1" customHeight="1">
      <c r="A8" s="16"/>
      <c r="D8" s="21" t="s">
        <v>3</v>
      </c>
      <c r="E8" s="6">
        <f>L52</f>
        <v>497948</v>
      </c>
      <c r="F8" s="6">
        <f>L67</f>
        <v>20000</v>
      </c>
      <c r="G8" s="6">
        <f>F8+E8</f>
        <v>517948</v>
      </c>
      <c r="H8" s="20"/>
      <c r="I8" s="20"/>
      <c r="K8" s="20"/>
      <c r="L8" s="20"/>
    </row>
    <row r="9" spans="1:12" ht="14.1" customHeight="1">
      <c r="A9" s="12" t="s">
        <v>50</v>
      </c>
      <c r="C9" s="12"/>
      <c r="F9" s="20"/>
      <c r="G9" s="20"/>
      <c r="H9" s="20"/>
      <c r="I9" s="20"/>
      <c r="K9" s="20"/>
      <c r="L9" s="20"/>
    </row>
    <row r="10" spans="1:12" ht="14.1" customHeight="1">
      <c r="C10" s="22"/>
      <c r="D10" s="23"/>
      <c r="E10" s="23"/>
      <c r="F10" s="23"/>
      <c r="G10" s="23"/>
      <c r="H10" s="23"/>
      <c r="I10" s="24"/>
      <c r="J10" s="25"/>
      <c r="K10" s="26"/>
      <c r="L10" s="27" t="s">
        <v>58</v>
      </c>
    </row>
    <row r="11" spans="1:12" s="29" customFormat="1" ht="14.1" customHeight="1">
      <c r="A11" s="61"/>
      <c r="B11" s="62"/>
      <c r="C11" s="63"/>
      <c r="D11" s="86" t="s">
        <v>4</v>
      </c>
      <c r="E11" s="86"/>
      <c r="F11" s="85" t="s">
        <v>5</v>
      </c>
      <c r="G11" s="85"/>
      <c r="H11" s="85" t="s">
        <v>6</v>
      </c>
      <c r="I11" s="85"/>
      <c r="J11" s="85" t="s">
        <v>5</v>
      </c>
      <c r="K11" s="85"/>
      <c r="L11" s="85"/>
    </row>
    <row r="12" spans="1:12" s="29" customFormat="1" ht="14.1" customHeight="1">
      <c r="A12" s="64"/>
      <c r="B12" s="65"/>
      <c r="C12" s="63" t="s">
        <v>7</v>
      </c>
      <c r="D12" s="85" t="s">
        <v>59</v>
      </c>
      <c r="E12" s="85"/>
      <c r="F12" s="85" t="s">
        <v>60</v>
      </c>
      <c r="G12" s="85"/>
      <c r="H12" s="85" t="s">
        <v>60</v>
      </c>
      <c r="I12" s="85"/>
      <c r="J12" s="85" t="s">
        <v>64</v>
      </c>
      <c r="K12" s="85"/>
      <c r="L12" s="85"/>
    </row>
    <row r="13" spans="1:12" s="29" customFormat="1" ht="14.1" customHeight="1">
      <c r="A13" s="66"/>
      <c r="B13" s="67"/>
      <c r="C13" s="68"/>
      <c r="D13" s="1" t="s">
        <v>8</v>
      </c>
      <c r="E13" s="1" t="s">
        <v>9</v>
      </c>
      <c r="F13" s="1" t="s">
        <v>8</v>
      </c>
      <c r="G13" s="1" t="s">
        <v>9</v>
      </c>
      <c r="H13" s="1" t="s">
        <v>8</v>
      </c>
      <c r="I13" s="1" t="s">
        <v>9</v>
      </c>
      <c r="J13" s="1" t="s">
        <v>8</v>
      </c>
      <c r="K13" s="1" t="s">
        <v>9</v>
      </c>
      <c r="L13" s="1" t="s">
        <v>10</v>
      </c>
    </row>
    <row r="14" spans="1:12" s="29" customFormat="1" ht="14.1" customHeight="1">
      <c r="A14" s="30"/>
      <c r="B14" s="31"/>
      <c r="C14" s="28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14.1" customHeight="1">
      <c r="C15" s="33" t="s">
        <v>11</v>
      </c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14.1" customHeight="1">
      <c r="A16" s="4" t="s">
        <v>12</v>
      </c>
      <c r="B16" s="35">
        <v>3055</v>
      </c>
      <c r="C16" s="33" t="s">
        <v>1</v>
      </c>
      <c r="F16" s="20"/>
      <c r="G16" s="20"/>
      <c r="H16" s="20"/>
      <c r="I16" s="20"/>
      <c r="K16" s="20"/>
      <c r="L16" s="20"/>
    </row>
    <row r="17" spans="1:12" ht="14.1" customHeight="1">
      <c r="B17" s="36">
        <v>0.20100000000000001</v>
      </c>
      <c r="C17" s="33" t="s">
        <v>13</v>
      </c>
      <c r="F17" s="37"/>
      <c r="G17" s="20"/>
      <c r="H17" s="20"/>
      <c r="I17" s="20"/>
      <c r="K17" s="20"/>
      <c r="L17" s="60"/>
    </row>
    <row r="18" spans="1:12" ht="14.1" customHeight="1">
      <c r="B18" s="7">
        <v>60</v>
      </c>
      <c r="C18" s="12" t="s">
        <v>14</v>
      </c>
      <c r="F18" s="20"/>
      <c r="G18" s="20"/>
      <c r="H18" s="20"/>
      <c r="I18" s="20"/>
      <c r="K18" s="20"/>
      <c r="L18" s="20"/>
    </row>
    <row r="19" spans="1:12" ht="14.1" customHeight="1">
      <c r="A19" s="2"/>
      <c r="B19" s="81" t="s">
        <v>15</v>
      </c>
      <c r="C19" s="38" t="s">
        <v>16</v>
      </c>
      <c r="D19" s="77">
        <v>3211</v>
      </c>
      <c r="E19" s="77">
        <v>36337</v>
      </c>
      <c r="F19" s="77">
        <v>3900</v>
      </c>
      <c r="G19" s="10">
        <v>37880</v>
      </c>
      <c r="H19" s="10">
        <v>3900</v>
      </c>
      <c r="I19" s="10">
        <v>37880</v>
      </c>
      <c r="J19" s="77">
        <v>5022</v>
      </c>
      <c r="K19" s="10">
        <v>48192</v>
      </c>
      <c r="L19" s="10">
        <f t="shared" ref="L19" si="0">SUM(J19:K19)</f>
        <v>53214</v>
      </c>
    </row>
    <row r="20" spans="1:12" ht="14.1" customHeight="1">
      <c r="A20" s="2"/>
      <c r="B20" s="81" t="s">
        <v>17</v>
      </c>
      <c r="C20" s="38" t="s">
        <v>18</v>
      </c>
      <c r="D20" s="77">
        <v>50</v>
      </c>
      <c r="E20" s="77">
        <v>460</v>
      </c>
      <c r="F20" s="77">
        <v>500</v>
      </c>
      <c r="G20" s="10">
        <v>500</v>
      </c>
      <c r="H20" s="10">
        <v>500</v>
      </c>
      <c r="I20" s="10">
        <v>500</v>
      </c>
      <c r="J20" s="77">
        <v>500</v>
      </c>
      <c r="K20" s="10">
        <v>500</v>
      </c>
      <c r="L20" s="10">
        <f t="shared" ref="L20:L24" si="1">SUM(J20:K20)</f>
        <v>1000</v>
      </c>
    </row>
    <row r="21" spans="1:12" ht="14.1" customHeight="1">
      <c r="A21" s="2"/>
      <c r="B21" s="81" t="s">
        <v>19</v>
      </c>
      <c r="C21" s="38" t="s">
        <v>20</v>
      </c>
      <c r="D21" s="77">
        <v>71</v>
      </c>
      <c r="E21" s="77">
        <v>6041</v>
      </c>
      <c r="F21" s="77">
        <v>1150</v>
      </c>
      <c r="G21" s="10">
        <v>5850</v>
      </c>
      <c r="H21" s="10">
        <v>1150</v>
      </c>
      <c r="I21" s="10">
        <v>5850</v>
      </c>
      <c r="J21" s="77">
        <v>4338</v>
      </c>
      <c r="K21" s="10">
        <v>5850</v>
      </c>
      <c r="L21" s="10">
        <f t="shared" si="1"/>
        <v>10188</v>
      </c>
    </row>
    <row r="22" spans="1:12" ht="14.1" customHeight="1">
      <c r="A22" s="2"/>
      <c r="B22" s="81" t="s">
        <v>21</v>
      </c>
      <c r="C22" s="38" t="s">
        <v>22</v>
      </c>
      <c r="D22" s="39">
        <v>0</v>
      </c>
      <c r="E22" s="77">
        <v>316</v>
      </c>
      <c r="F22" s="77">
        <v>350</v>
      </c>
      <c r="G22" s="10">
        <v>500</v>
      </c>
      <c r="H22" s="77">
        <v>350</v>
      </c>
      <c r="I22" s="10">
        <v>500</v>
      </c>
      <c r="J22" s="77">
        <v>300</v>
      </c>
      <c r="K22" s="10">
        <v>500</v>
      </c>
      <c r="L22" s="10">
        <f t="shared" si="1"/>
        <v>800</v>
      </c>
    </row>
    <row r="23" spans="1:12" ht="14.1" customHeight="1">
      <c r="A23" s="2"/>
      <c r="B23" s="81" t="s">
        <v>23</v>
      </c>
      <c r="C23" s="38" t="s">
        <v>24</v>
      </c>
      <c r="D23" s="39">
        <v>0</v>
      </c>
      <c r="E23" s="77">
        <v>6392</v>
      </c>
      <c r="F23" s="39">
        <v>0</v>
      </c>
      <c r="G23" s="10">
        <v>5600</v>
      </c>
      <c r="H23" s="39">
        <v>0</v>
      </c>
      <c r="I23" s="10">
        <v>5600</v>
      </c>
      <c r="J23" s="77">
        <v>2000</v>
      </c>
      <c r="K23" s="10">
        <v>5600</v>
      </c>
      <c r="L23" s="10">
        <f t="shared" si="1"/>
        <v>7600</v>
      </c>
    </row>
    <row r="24" spans="1:12" ht="14.1" customHeight="1">
      <c r="A24" s="2"/>
      <c r="B24" s="81" t="s">
        <v>25</v>
      </c>
      <c r="C24" s="38" t="s">
        <v>26</v>
      </c>
      <c r="D24" s="39">
        <v>0</v>
      </c>
      <c r="E24" s="77">
        <v>697</v>
      </c>
      <c r="F24" s="39">
        <v>0</v>
      </c>
      <c r="G24" s="10">
        <v>700</v>
      </c>
      <c r="H24" s="39">
        <v>0</v>
      </c>
      <c r="I24" s="10">
        <v>700</v>
      </c>
      <c r="J24" s="77">
        <v>1000</v>
      </c>
      <c r="K24" s="10">
        <v>700</v>
      </c>
      <c r="L24" s="10">
        <f t="shared" si="1"/>
        <v>1700</v>
      </c>
    </row>
    <row r="25" spans="1:12" ht="14.1" customHeight="1">
      <c r="A25" s="2" t="s">
        <v>10</v>
      </c>
      <c r="B25" s="3">
        <v>60</v>
      </c>
      <c r="C25" s="38" t="s">
        <v>14</v>
      </c>
      <c r="D25" s="40">
        <f t="shared" ref="D25:L25" si="2">SUM(D19:D24)</f>
        <v>3332</v>
      </c>
      <c r="E25" s="40">
        <f t="shared" si="2"/>
        <v>50243</v>
      </c>
      <c r="F25" s="58">
        <f t="shared" si="2"/>
        <v>5900</v>
      </c>
      <c r="G25" s="40">
        <f t="shared" si="2"/>
        <v>51030</v>
      </c>
      <c r="H25" s="40">
        <f t="shared" si="2"/>
        <v>5900</v>
      </c>
      <c r="I25" s="40">
        <f t="shared" si="2"/>
        <v>51030</v>
      </c>
      <c r="J25" s="58">
        <f t="shared" si="2"/>
        <v>13160</v>
      </c>
      <c r="K25" s="40">
        <f t="shared" si="2"/>
        <v>61342</v>
      </c>
      <c r="L25" s="40">
        <f t="shared" si="2"/>
        <v>74502</v>
      </c>
    </row>
    <row r="26" spans="1:12" ht="14.1" customHeight="1">
      <c r="A26" s="2"/>
      <c r="B26" s="3"/>
      <c r="C26" s="38"/>
      <c r="D26" s="34"/>
      <c r="E26" s="34"/>
      <c r="F26" s="34"/>
      <c r="G26" s="34"/>
      <c r="H26" s="34"/>
      <c r="I26" s="34"/>
      <c r="J26" s="34"/>
      <c r="K26" s="34"/>
      <c r="L26" s="34"/>
    </row>
    <row r="27" spans="1:12" ht="14.1" customHeight="1">
      <c r="A27" s="2"/>
      <c r="B27" s="3">
        <v>61</v>
      </c>
      <c r="C27" s="38" t="s">
        <v>27</v>
      </c>
      <c r="D27" s="41"/>
      <c r="E27" s="41"/>
      <c r="F27" s="41"/>
      <c r="G27" s="41"/>
      <c r="H27" s="41"/>
      <c r="I27" s="41"/>
      <c r="J27" s="41"/>
      <c r="K27" s="41"/>
      <c r="L27" s="41"/>
    </row>
    <row r="28" spans="1:12" ht="14.1" customHeight="1">
      <c r="A28" s="2"/>
      <c r="B28" s="81" t="s">
        <v>28</v>
      </c>
      <c r="C28" s="38" t="s">
        <v>16</v>
      </c>
      <c r="D28" s="77">
        <v>11614</v>
      </c>
      <c r="E28" s="77">
        <v>217318</v>
      </c>
      <c r="F28" s="77">
        <v>16800</v>
      </c>
      <c r="G28" s="10">
        <v>222938</v>
      </c>
      <c r="H28" s="10">
        <v>16800</v>
      </c>
      <c r="I28" s="10">
        <v>222938</v>
      </c>
      <c r="J28" s="77">
        <v>15440</v>
      </c>
      <c r="K28" s="10">
        <f>253865+3043</f>
        <v>256908</v>
      </c>
      <c r="L28" s="10">
        <f t="shared" ref="L28:L33" si="3">SUM(J28:K28)</f>
        <v>272348</v>
      </c>
    </row>
    <row r="29" spans="1:12" ht="14.1" customHeight="1">
      <c r="A29" s="2"/>
      <c r="B29" s="81" t="s">
        <v>29</v>
      </c>
      <c r="C29" s="38" t="s">
        <v>30</v>
      </c>
      <c r="D29" s="77">
        <v>58</v>
      </c>
      <c r="E29" s="77">
        <v>3526</v>
      </c>
      <c r="F29" s="77">
        <v>6800</v>
      </c>
      <c r="G29" s="41">
        <v>4585</v>
      </c>
      <c r="H29" s="77">
        <v>6800</v>
      </c>
      <c r="I29" s="41">
        <v>4585</v>
      </c>
      <c r="J29" s="77">
        <v>6800</v>
      </c>
      <c r="K29" s="41">
        <v>4688</v>
      </c>
      <c r="L29" s="10">
        <f t="shared" si="3"/>
        <v>11488</v>
      </c>
    </row>
    <row r="30" spans="1:12" ht="14.1" customHeight="1">
      <c r="A30" s="2"/>
      <c r="B30" s="81" t="s">
        <v>31</v>
      </c>
      <c r="C30" s="38" t="s">
        <v>18</v>
      </c>
      <c r="D30" s="69">
        <v>1205</v>
      </c>
      <c r="E30" s="69">
        <v>499</v>
      </c>
      <c r="F30" s="47">
        <v>0</v>
      </c>
      <c r="G30" s="34">
        <v>500</v>
      </c>
      <c r="H30" s="47">
        <v>0</v>
      </c>
      <c r="I30" s="34">
        <v>500</v>
      </c>
      <c r="J30" s="77">
        <v>500</v>
      </c>
      <c r="K30" s="34">
        <v>500</v>
      </c>
      <c r="L30" s="34">
        <f t="shared" si="3"/>
        <v>1000</v>
      </c>
    </row>
    <row r="31" spans="1:12" ht="14.1" customHeight="1">
      <c r="A31" s="2"/>
      <c r="B31" s="81" t="s">
        <v>32</v>
      </c>
      <c r="C31" s="38" t="s">
        <v>20</v>
      </c>
      <c r="D31" s="69">
        <v>3070</v>
      </c>
      <c r="E31" s="69">
        <v>350</v>
      </c>
      <c r="F31" s="47">
        <v>0</v>
      </c>
      <c r="G31" s="34">
        <v>210</v>
      </c>
      <c r="H31" s="47">
        <v>0</v>
      </c>
      <c r="I31" s="34">
        <v>210</v>
      </c>
      <c r="J31" s="77">
        <v>1500</v>
      </c>
      <c r="K31" s="34">
        <v>210</v>
      </c>
      <c r="L31" s="34">
        <f t="shared" si="3"/>
        <v>1710</v>
      </c>
    </row>
    <row r="32" spans="1:12" ht="14.1" customHeight="1">
      <c r="A32" s="2"/>
      <c r="B32" s="81" t="s">
        <v>33</v>
      </c>
      <c r="C32" s="38" t="s">
        <v>26</v>
      </c>
      <c r="D32" s="47">
        <v>0</v>
      </c>
      <c r="E32" s="69">
        <v>52187</v>
      </c>
      <c r="F32" s="47">
        <v>0</v>
      </c>
      <c r="G32" s="34">
        <v>58800</v>
      </c>
      <c r="H32" s="47">
        <v>0</v>
      </c>
      <c r="I32" s="34">
        <v>58800</v>
      </c>
      <c r="J32" s="69">
        <v>1500</v>
      </c>
      <c r="K32" s="34">
        <f>58800+5000</f>
        <v>63800</v>
      </c>
      <c r="L32" s="34">
        <f t="shared" si="3"/>
        <v>65300</v>
      </c>
    </row>
    <row r="33" spans="1:12" ht="25.5">
      <c r="A33" s="2"/>
      <c r="B33" s="82" t="s">
        <v>62</v>
      </c>
      <c r="C33" s="80" t="s">
        <v>63</v>
      </c>
      <c r="D33" s="47">
        <v>0</v>
      </c>
      <c r="E33" s="47">
        <v>0</v>
      </c>
      <c r="F33" s="69">
        <v>13800</v>
      </c>
      <c r="G33" s="47">
        <v>0</v>
      </c>
      <c r="H33" s="69">
        <v>13800</v>
      </c>
      <c r="I33" s="47">
        <v>0</v>
      </c>
      <c r="J33" s="47">
        <v>0</v>
      </c>
      <c r="K33" s="47">
        <v>0</v>
      </c>
      <c r="L33" s="47">
        <f t="shared" si="3"/>
        <v>0</v>
      </c>
    </row>
    <row r="34" spans="1:12" ht="14.1" customHeight="1">
      <c r="A34" s="43" t="s">
        <v>10</v>
      </c>
      <c r="B34" s="56">
        <v>61</v>
      </c>
      <c r="C34" s="44" t="s">
        <v>27</v>
      </c>
      <c r="D34" s="58">
        <f t="shared" ref="D34:L34" si="4">SUM(D28:D33)</f>
        <v>15947</v>
      </c>
      <c r="E34" s="58">
        <f t="shared" si="4"/>
        <v>273880</v>
      </c>
      <c r="F34" s="58">
        <f t="shared" si="4"/>
        <v>37400</v>
      </c>
      <c r="G34" s="58">
        <f t="shared" si="4"/>
        <v>287033</v>
      </c>
      <c r="H34" s="58">
        <f t="shared" si="4"/>
        <v>37400</v>
      </c>
      <c r="I34" s="58">
        <f t="shared" si="4"/>
        <v>287033</v>
      </c>
      <c r="J34" s="58">
        <f t="shared" si="4"/>
        <v>25740</v>
      </c>
      <c r="K34" s="58">
        <f t="shared" si="4"/>
        <v>326106</v>
      </c>
      <c r="L34" s="58">
        <f t="shared" si="4"/>
        <v>351846</v>
      </c>
    </row>
    <row r="35" spans="1:12" ht="2.25" customHeight="1">
      <c r="A35" s="2"/>
      <c r="B35" s="3"/>
      <c r="C35" s="38"/>
      <c r="D35" s="34"/>
      <c r="E35" s="34"/>
      <c r="F35" s="34"/>
      <c r="G35" s="34"/>
      <c r="H35" s="34"/>
      <c r="I35" s="34"/>
      <c r="J35" s="34"/>
      <c r="K35" s="34"/>
      <c r="L35" s="34"/>
    </row>
    <row r="36" spans="1:12" ht="25.5">
      <c r="A36" s="2"/>
      <c r="B36" s="74">
        <v>62</v>
      </c>
      <c r="C36" s="57" t="s">
        <v>71</v>
      </c>
      <c r="D36" s="47"/>
      <c r="E36" s="34"/>
      <c r="F36" s="69"/>
      <c r="G36" s="34"/>
      <c r="H36" s="34"/>
      <c r="I36" s="34"/>
      <c r="J36" s="47"/>
      <c r="K36" s="34"/>
      <c r="L36" s="34"/>
    </row>
    <row r="37" spans="1:12" ht="25.5">
      <c r="A37" s="2"/>
      <c r="B37" s="82" t="s">
        <v>68</v>
      </c>
      <c r="C37" s="80" t="s">
        <v>67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69">
        <f>13100+16100</f>
        <v>29200</v>
      </c>
      <c r="K37" s="47">
        <v>0</v>
      </c>
      <c r="L37" s="69">
        <f>SUM(J37:K37)</f>
        <v>29200</v>
      </c>
    </row>
    <row r="38" spans="1:12" ht="25.5">
      <c r="A38" s="2"/>
      <c r="B38" s="82" t="s">
        <v>70</v>
      </c>
      <c r="C38" s="80" t="s">
        <v>69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69">
        <v>16100</v>
      </c>
      <c r="K38" s="47">
        <v>0</v>
      </c>
      <c r="L38" s="69">
        <f>J38</f>
        <v>16100</v>
      </c>
    </row>
    <row r="39" spans="1:12" ht="25.5">
      <c r="A39" s="73" t="s">
        <v>10</v>
      </c>
      <c r="B39" s="74">
        <v>62</v>
      </c>
      <c r="C39" s="57" t="s">
        <v>71</v>
      </c>
      <c r="D39" s="55">
        <f>D38+D37</f>
        <v>0</v>
      </c>
      <c r="E39" s="55">
        <f t="shared" ref="E39:L39" si="5">E38+E37</f>
        <v>0</v>
      </c>
      <c r="F39" s="55">
        <f t="shared" si="5"/>
        <v>0</v>
      </c>
      <c r="G39" s="55">
        <f t="shared" si="5"/>
        <v>0</v>
      </c>
      <c r="H39" s="55">
        <f t="shared" si="5"/>
        <v>0</v>
      </c>
      <c r="I39" s="55">
        <f t="shared" si="5"/>
        <v>0</v>
      </c>
      <c r="J39" s="58">
        <f t="shared" si="5"/>
        <v>45300</v>
      </c>
      <c r="K39" s="55">
        <f t="shared" si="5"/>
        <v>0</v>
      </c>
      <c r="L39" s="58">
        <f t="shared" si="5"/>
        <v>45300</v>
      </c>
    </row>
    <row r="40" spans="1:12">
      <c r="A40" s="2"/>
      <c r="B40" s="3"/>
      <c r="C40" s="38"/>
      <c r="D40" s="34"/>
      <c r="E40" s="34"/>
      <c r="F40" s="34"/>
      <c r="G40" s="34"/>
      <c r="H40" s="34"/>
      <c r="I40" s="34"/>
      <c r="J40" s="34"/>
      <c r="K40" s="34"/>
      <c r="L40" s="34"/>
    </row>
    <row r="41" spans="1:12" s="2" customFormat="1">
      <c r="B41" s="3">
        <v>63</v>
      </c>
      <c r="C41" s="38" t="s">
        <v>73</v>
      </c>
      <c r="D41" s="42"/>
      <c r="E41" s="42"/>
      <c r="F41" s="42"/>
      <c r="G41" s="42"/>
      <c r="H41" s="42"/>
      <c r="I41" s="42"/>
      <c r="J41" s="42"/>
      <c r="K41" s="42"/>
      <c r="L41" s="42"/>
    </row>
    <row r="42" spans="1:12" s="43" customFormat="1">
      <c r="A42" s="2"/>
      <c r="B42" s="81" t="s">
        <v>34</v>
      </c>
      <c r="C42" s="38" t="s">
        <v>56</v>
      </c>
      <c r="D42" s="45">
        <v>0</v>
      </c>
      <c r="E42" s="78">
        <v>13999</v>
      </c>
      <c r="F42" s="45">
        <v>0</v>
      </c>
      <c r="G42" s="70">
        <v>14000</v>
      </c>
      <c r="H42" s="45">
        <v>0</v>
      </c>
      <c r="I42" s="70">
        <v>14000</v>
      </c>
      <c r="J42" s="45">
        <v>0</v>
      </c>
      <c r="K42" s="70">
        <f>14000+11000</f>
        <v>25000</v>
      </c>
      <c r="L42" s="70">
        <f>SUM(J42:K42)</f>
        <v>25000</v>
      </c>
    </row>
    <row r="43" spans="1:12">
      <c r="A43" s="2" t="s">
        <v>10</v>
      </c>
      <c r="B43" s="3">
        <v>63</v>
      </c>
      <c r="C43" s="38" t="s">
        <v>55</v>
      </c>
      <c r="D43" s="45">
        <f t="shared" ref="D43:L43" si="6">SUM(D42:D42)</f>
        <v>0</v>
      </c>
      <c r="E43" s="70">
        <f t="shared" si="6"/>
        <v>13999</v>
      </c>
      <c r="F43" s="45">
        <f t="shared" si="6"/>
        <v>0</v>
      </c>
      <c r="G43" s="70">
        <f t="shared" si="6"/>
        <v>14000</v>
      </c>
      <c r="H43" s="45">
        <f t="shared" si="6"/>
        <v>0</v>
      </c>
      <c r="I43" s="70">
        <f t="shared" si="6"/>
        <v>14000</v>
      </c>
      <c r="J43" s="45">
        <f t="shared" si="6"/>
        <v>0</v>
      </c>
      <c r="K43" s="70">
        <f>SUM(K42:K42)</f>
        <v>25000</v>
      </c>
      <c r="L43" s="70">
        <f t="shared" si="6"/>
        <v>25000</v>
      </c>
    </row>
    <row r="44" spans="1:12">
      <c r="A44" s="2"/>
      <c r="B44" s="3"/>
      <c r="C44" s="38"/>
      <c r="D44" s="46"/>
      <c r="E44" s="34"/>
      <c r="F44" s="46"/>
      <c r="G44" s="34"/>
      <c r="H44" s="46"/>
      <c r="I44" s="34"/>
      <c r="J44" s="46"/>
      <c r="K44" s="34"/>
      <c r="L44" s="34"/>
    </row>
    <row r="45" spans="1:12">
      <c r="A45" s="2"/>
      <c r="B45" s="3">
        <v>64</v>
      </c>
      <c r="C45" s="38" t="s">
        <v>35</v>
      </c>
      <c r="D45" s="42"/>
      <c r="E45" s="42"/>
      <c r="F45" s="42"/>
      <c r="G45" s="42"/>
      <c r="H45" s="42"/>
      <c r="I45" s="42"/>
      <c r="J45" s="42"/>
      <c r="K45" s="42"/>
      <c r="L45" s="42"/>
    </row>
    <row r="46" spans="1:12" ht="25.5">
      <c r="A46" s="2"/>
      <c r="B46" s="82" t="s">
        <v>36</v>
      </c>
      <c r="C46" s="57" t="s">
        <v>72</v>
      </c>
      <c r="D46" s="39">
        <v>0</v>
      </c>
      <c r="E46" s="77">
        <v>505</v>
      </c>
      <c r="F46" s="39">
        <v>0</v>
      </c>
      <c r="G46" s="10">
        <v>600</v>
      </c>
      <c r="H46" s="39">
        <v>0</v>
      </c>
      <c r="I46" s="83">
        <v>600</v>
      </c>
      <c r="J46" s="39">
        <v>0</v>
      </c>
      <c r="K46" s="10">
        <v>600</v>
      </c>
      <c r="L46" s="10">
        <f>SUM(J46:K46)</f>
        <v>600</v>
      </c>
    </row>
    <row r="47" spans="1:12">
      <c r="A47" s="2"/>
      <c r="B47" s="81" t="s">
        <v>37</v>
      </c>
      <c r="C47" s="38" t="s">
        <v>38</v>
      </c>
      <c r="D47" s="39">
        <v>0</v>
      </c>
      <c r="E47" s="77">
        <v>494</v>
      </c>
      <c r="F47" s="47">
        <v>0</v>
      </c>
      <c r="G47" s="10">
        <v>500</v>
      </c>
      <c r="H47" s="47">
        <v>0</v>
      </c>
      <c r="I47" s="34">
        <v>500</v>
      </c>
      <c r="J47" s="47">
        <v>0</v>
      </c>
      <c r="K47" s="10">
        <v>500</v>
      </c>
      <c r="L47" s="34">
        <f>SUM(J47:K47)</f>
        <v>500</v>
      </c>
    </row>
    <row r="48" spans="1:12" ht="25.5">
      <c r="A48" s="2"/>
      <c r="B48" s="82" t="s">
        <v>39</v>
      </c>
      <c r="C48" s="57" t="s">
        <v>57</v>
      </c>
      <c r="D48" s="39">
        <v>0</v>
      </c>
      <c r="E48" s="39">
        <v>0</v>
      </c>
      <c r="F48" s="39">
        <v>0</v>
      </c>
      <c r="G48" s="10">
        <v>200</v>
      </c>
      <c r="H48" s="39">
        <v>0</v>
      </c>
      <c r="I48" s="10">
        <v>200</v>
      </c>
      <c r="J48" s="39">
        <v>0</v>
      </c>
      <c r="K48" s="10">
        <v>200</v>
      </c>
      <c r="L48" s="10">
        <f>SUM(J48:K48)</f>
        <v>200</v>
      </c>
    </row>
    <row r="49" spans="1:12">
      <c r="A49" s="2" t="s">
        <v>10</v>
      </c>
      <c r="B49" s="3">
        <v>64</v>
      </c>
      <c r="C49" s="38" t="s">
        <v>35</v>
      </c>
      <c r="D49" s="55">
        <f t="shared" ref="D49:L49" si="7">SUM(D46:D48)</f>
        <v>0</v>
      </c>
      <c r="E49" s="40">
        <f t="shared" si="7"/>
        <v>999</v>
      </c>
      <c r="F49" s="55">
        <f t="shared" si="7"/>
        <v>0</v>
      </c>
      <c r="G49" s="40">
        <f t="shared" si="7"/>
        <v>1300</v>
      </c>
      <c r="H49" s="55">
        <f t="shared" si="7"/>
        <v>0</v>
      </c>
      <c r="I49" s="40">
        <f t="shared" si="7"/>
        <v>1300</v>
      </c>
      <c r="J49" s="55">
        <f t="shared" si="7"/>
        <v>0</v>
      </c>
      <c r="K49" s="40">
        <f>SUM(K46:K48)</f>
        <v>1300</v>
      </c>
      <c r="L49" s="40">
        <f t="shared" si="7"/>
        <v>1300</v>
      </c>
    </row>
    <row r="50" spans="1:12">
      <c r="A50" s="2" t="s">
        <v>10</v>
      </c>
      <c r="B50" s="48">
        <v>0.20100000000000001</v>
      </c>
      <c r="C50" s="49" t="s">
        <v>13</v>
      </c>
      <c r="D50" s="40">
        <f t="shared" ref="D50:L50" si="8">D49+D43+D34+D25+D39</f>
        <v>19279</v>
      </c>
      <c r="E50" s="40">
        <f t="shared" si="8"/>
        <v>339121</v>
      </c>
      <c r="F50" s="40">
        <f t="shared" si="8"/>
        <v>43300</v>
      </c>
      <c r="G50" s="40">
        <f t="shared" si="8"/>
        <v>353363</v>
      </c>
      <c r="H50" s="40">
        <f t="shared" si="8"/>
        <v>43300</v>
      </c>
      <c r="I50" s="40">
        <f t="shared" si="8"/>
        <v>353363</v>
      </c>
      <c r="J50" s="58">
        <f t="shared" si="8"/>
        <v>84200</v>
      </c>
      <c r="K50" s="40">
        <f t="shared" si="8"/>
        <v>413748</v>
      </c>
      <c r="L50" s="40">
        <f t="shared" si="8"/>
        <v>497948</v>
      </c>
    </row>
    <row r="51" spans="1:12">
      <c r="A51" s="38" t="s">
        <v>10</v>
      </c>
      <c r="B51" s="50">
        <v>3055</v>
      </c>
      <c r="C51" s="49" t="s">
        <v>1</v>
      </c>
      <c r="D51" s="40">
        <f t="shared" ref="D51:L51" si="9">D50</f>
        <v>19279</v>
      </c>
      <c r="E51" s="40">
        <f t="shared" si="9"/>
        <v>339121</v>
      </c>
      <c r="F51" s="40">
        <f t="shared" si="9"/>
        <v>43300</v>
      </c>
      <c r="G51" s="40">
        <f t="shared" si="9"/>
        <v>353363</v>
      </c>
      <c r="H51" s="40">
        <f t="shared" si="9"/>
        <v>43300</v>
      </c>
      <c r="I51" s="40">
        <f t="shared" si="9"/>
        <v>353363</v>
      </c>
      <c r="J51" s="58">
        <f t="shared" si="9"/>
        <v>84200</v>
      </c>
      <c r="K51" s="40">
        <f>K50</f>
        <v>413748</v>
      </c>
      <c r="L51" s="40">
        <f t="shared" si="9"/>
        <v>497948</v>
      </c>
    </row>
    <row r="52" spans="1:12">
      <c r="A52" s="51" t="s">
        <v>10</v>
      </c>
      <c r="B52" s="52"/>
      <c r="C52" s="53" t="s">
        <v>11</v>
      </c>
      <c r="D52" s="40">
        <f t="shared" ref="D52:J52" si="10">D51</f>
        <v>19279</v>
      </c>
      <c r="E52" s="40">
        <f t="shared" si="10"/>
        <v>339121</v>
      </c>
      <c r="F52" s="58">
        <f t="shared" si="10"/>
        <v>43300</v>
      </c>
      <c r="G52" s="40">
        <f t="shared" si="10"/>
        <v>353363</v>
      </c>
      <c r="H52" s="40">
        <f t="shared" si="10"/>
        <v>43300</v>
      </c>
      <c r="I52" s="40">
        <f t="shared" si="10"/>
        <v>353363</v>
      </c>
      <c r="J52" s="58">
        <f t="shared" si="10"/>
        <v>84200</v>
      </c>
      <c r="K52" s="40">
        <f>K51</f>
        <v>413748</v>
      </c>
      <c r="L52" s="40">
        <f>K52+J52</f>
        <v>497948</v>
      </c>
    </row>
    <row r="53" spans="1:12">
      <c r="A53" s="2"/>
      <c r="B53" s="3"/>
      <c r="C53" s="49"/>
      <c r="D53" s="34"/>
      <c r="E53" s="34"/>
      <c r="F53" s="34"/>
      <c r="G53" s="34"/>
      <c r="H53" s="34"/>
      <c r="I53" s="34"/>
      <c r="J53" s="34"/>
      <c r="K53" s="34"/>
      <c r="L53" s="34"/>
    </row>
    <row r="54" spans="1:12">
      <c r="A54" s="2" t="s">
        <v>12</v>
      </c>
      <c r="B54" s="50">
        <v>5055</v>
      </c>
      <c r="C54" s="49" t="s">
        <v>2</v>
      </c>
      <c r="D54" s="41"/>
      <c r="E54" s="41"/>
      <c r="F54" s="41"/>
      <c r="G54" s="41"/>
      <c r="H54" s="41"/>
      <c r="I54" s="41"/>
      <c r="J54" s="41"/>
      <c r="K54" s="41"/>
      <c r="L54" s="41"/>
    </row>
    <row r="55" spans="1:12">
      <c r="A55" s="2"/>
      <c r="B55" s="48">
        <v>0.10199999999999999</v>
      </c>
      <c r="C55" s="49" t="s">
        <v>41</v>
      </c>
      <c r="D55" s="34"/>
      <c r="E55" s="34"/>
      <c r="F55" s="34"/>
      <c r="G55" s="34"/>
      <c r="H55" s="34"/>
      <c r="I55" s="34"/>
      <c r="J55" s="34"/>
      <c r="K55" s="34"/>
      <c r="L55" s="34"/>
    </row>
    <row r="56" spans="1:12">
      <c r="A56" s="2"/>
      <c r="B56" s="54">
        <v>61</v>
      </c>
      <c r="C56" s="38" t="s">
        <v>42</v>
      </c>
      <c r="D56" s="34"/>
      <c r="E56" s="34"/>
      <c r="F56" s="34"/>
      <c r="G56" s="34"/>
      <c r="H56" s="34"/>
      <c r="I56" s="34"/>
      <c r="J56" s="34"/>
      <c r="K56" s="34"/>
      <c r="L56" s="34"/>
    </row>
    <row r="57" spans="1:12">
      <c r="A57" s="2"/>
      <c r="B57" s="81" t="s">
        <v>43</v>
      </c>
      <c r="C57" s="2" t="s">
        <v>44</v>
      </c>
      <c r="D57" s="77">
        <v>9944</v>
      </c>
      <c r="E57" s="47">
        <v>0</v>
      </c>
      <c r="F57" s="69">
        <v>20000</v>
      </c>
      <c r="G57" s="47">
        <v>0</v>
      </c>
      <c r="H57" s="34">
        <v>20000</v>
      </c>
      <c r="I57" s="47">
        <v>0</v>
      </c>
      <c r="J57" s="69">
        <v>20000</v>
      </c>
      <c r="K57" s="47">
        <v>0</v>
      </c>
      <c r="L57" s="69">
        <f>SUM(J57:K57)</f>
        <v>20000</v>
      </c>
    </row>
    <row r="58" spans="1:12">
      <c r="A58" s="2" t="s">
        <v>10</v>
      </c>
      <c r="B58" s="54">
        <v>61</v>
      </c>
      <c r="C58" s="38" t="s">
        <v>42</v>
      </c>
      <c r="D58" s="58">
        <f t="shared" ref="D58:L58" si="11">SUM(D57:D57)</f>
        <v>9944</v>
      </c>
      <c r="E58" s="55">
        <f t="shared" si="11"/>
        <v>0</v>
      </c>
      <c r="F58" s="58">
        <f t="shared" si="11"/>
        <v>20000</v>
      </c>
      <c r="G58" s="55">
        <f t="shared" si="11"/>
        <v>0</v>
      </c>
      <c r="H58" s="58">
        <f t="shared" si="11"/>
        <v>20000</v>
      </c>
      <c r="I58" s="55">
        <f t="shared" si="11"/>
        <v>0</v>
      </c>
      <c r="J58" s="58">
        <f t="shared" si="11"/>
        <v>20000</v>
      </c>
      <c r="K58" s="55">
        <f t="shared" si="11"/>
        <v>0</v>
      </c>
      <c r="L58" s="58">
        <f t="shared" si="11"/>
        <v>20000</v>
      </c>
    </row>
    <row r="59" spans="1:12">
      <c r="A59" s="2" t="s">
        <v>10</v>
      </c>
      <c r="B59" s="48">
        <v>0.10199999999999999</v>
      </c>
      <c r="C59" s="49" t="s">
        <v>41</v>
      </c>
      <c r="D59" s="40">
        <f t="shared" ref="D59:I59" si="12">D58</f>
        <v>9944</v>
      </c>
      <c r="E59" s="55">
        <f t="shared" si="12"/>
        <v>0</v>
      </c>
      <c r="F59" s="58">
        <f t="shared" si="12"/>
        <v>20000</v>
      </c>
      <c r="G59" s="55">
        <f t="shared" si="12"/>
        <v>0</v>
      </c>
      <c r="H59" s="40">
        <f t="shared" si="12"/>
        <v>20000</v>
      </c>
      <c r="I59" s="55">
        <f t="shared" si="12"/>
        <v>0</v>
      </c>
      <c r="J59" s="58">
        <f>J58</f>
        <v>20000</v>
      </c>
      <c r="K59" s="55">
        <f>K58</f>
        <v>0</v>
      </c>
      <c r="L59" s="58">
        <f>L58</f>
        <v>20000</v>
      </c>
    </row>
    <row r="60" spans="1:12">
      <c r="A60" s="2"/>
      <c r="B60" s="48"/>
      <c r="C60" s="49"/>
      <c r="D60" s="34"/>
      <c r="E60" s="46"/>
      <c r="F60" s="34"/>
      <c r="G60" s="46"/>
      <c r="H60" s="34"/>
      <c r="I60" s="46"/>
      <c r="J60" s="34"/>
      <c r="K60" s="46"/>
      <c r="L60" s="34"/>
    </row>
    <row r="61" spans="1:12">
      <c r="A61" s="2"/>
      <c r="B61" s="48">
        <v>0.10299999999999999</v>
      </c>
      <c r="C61" s="49" t="s">
        <v>45</v>
      </c>
      <c r="D61" s="42"/>
      <c r="E61" s="42"/>
      <c r="F61" s="42"/>
      <c r="G61" s="42"/>
      <c r="H61" s="42"/>
      <c r="I61" s="42"/>
      <c r="J61" s="42"/>
      <c r="K61" s="42"/>
      <c r="L61" s="42"/>
    </row>
    <row r="62" spans="1:12">
      <c r="A62" s="2"/>
      <c r="B62" s="54">
        <v>62</v>
      </c>
      <c r="C62" s="38" t="s">
        <v>46</v>
      </c>
      <c r="D62" s="42"/>
      <c r="E62" s="42"/>
      <c r="F62" s="42"/>
      <c r="G62" s="42"/>
      <c r="H62" s="42"/>
      <c r="I62" s="42"/>
      <c r="J62" s="42"/>
      <c r="K62" s="42"/>
      <c r="L62" s="42"/>
    </row>
    <row r="63" spans="1:12">
      <c r="A63" s="43"/>
      <c r="B63" s="84" t="s">
        <v>47</v>
      </c>
      <c r="C63" s="44" t="s">
        <v>48</v>
      </c>
      <c r="D63" s="78">
        <v>401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f>SUM(J63:K63)</f>
        <v>0</v>
      </c>
    </row>
    <row r="64" spans="1:12">
      <c r="A64" s="2" t="s">
        <v>10</v>
      </c>
      <c r="B64" s="54">
        <v>62</v>
      </c>
      <c r="C64" s="38" t="s">
        <v>46</v>
      </c>
      <c r="D64" s="78">
        <f t="shared" ref="D64:L64" si="13">SUM(D63:D63)</f>
        <v>401</v>
      </c>
      <c r="E64" s="45">
        <f t="shared" si="13"/>
        <v>0</v>
      </c>
      <c r="F64" s="45">
        <f t="shared" si="13"/>
        <v>0</v>
      </c>
      <c r="G64" s="45">
        <f t="shared" si="13"/>
        <v>0</v>
      </c>
      <c r="H64" s="45">
        <f t="shared" si="13"/>
        <v>0</v>
      </c>
      <c r="I64" s="45">
        <f t="shared" si="13"/>
        <v>0</v>
      </c>
      <c r="J64" s="45">
        <f t="shared" si="13"/>
        <v>0</v>
      </c>
      <c r="K64" s="45">
        <f t="shared" si="13"/>
        <v>0</v>
      </c>
      <c r="L64" s="45">
        <f t="shared" si="13"/>
        <v>0</v>
      </c>
    </row>
    <row r="65" spans="1:12">
      <c r="A65" s="2" t="s">
        <v>10</v>
      </c>
      <c r="B65" s="48">
        <v>0.10299999999999999</v>
      </c>
      <c r="C65" s="49" t="s">
        <v>45</v>
      </c>
      <c r="D65" s="58">
        <f t="shared" ref="D65:I65" si="14">D64</f>
        <v>401</v>
      </c>
      <c r="E65" s="55">
        <f t="shared" si="14"/>
        <v>0</v>
      </c>
      <c r="F65" s="55">
        <f t="shared" si="14"/>
        <v>0</v>
      </c>
      <c r="G65" s="55">
        <f t="shared" si="14"/>
        <v>0</v>
      </c>
      <c r="H65" s="55">
        <f t="shared" si="14"/>
        <v>0</v>
      </c>
      <c r="I65" s="55">
        <f t="shared" si="14"/>
        <v>0</v>
      </c>
      <c r="J65" s="55">
        <f>J64</f>
        <v>0</v>
      </c>
      <c r="K65" s="55">
        <f>K64</f>
        <v>0</v>
      </c>
      <c r="L65" s="55">
        <f>L64</f>
        <v>0</v>
      </c>
    </row>
    <row r="66" spans="1:12">
      <c r="A66" s="43" t="s">
        <v>10</v>
      </c>
      <c r="B66" s="71">
        <v>5055</v>
      </c>
      <c r="C66" s="72" t="s">
        <v>2</v>
      </c>
      <c r="D66" s="78">
        <f t="shared" ref="D66:L66" si="15">D65+D59</f>
        <v>10345</v>
      </c>
      <c r="E66" s="45">
        <f t="shared" si="15"/>
        <v>0</v>
      </c>
      <c r="F66" s="78">
        <f t="shared" si="15"/>
        <v>20000</v>
      </c>
      <c r="G66" s="45">
        <f t="shared" si="15"/>
        <v>0</v>
      </c>
      <c r="H66" s="78">
        <f t="shared" si="15"/>
        <v>20000</v>
      </c>
      <c r="I66" s="45">
        <f t="shared" si="15"/>
        <v>0</v>
      </c>
      <c r="J66" s="78">
        <f t="shared" si="15"/>
        <v>20000</v>
      </c>
      <c r="K66" s="45">
        <f t="shared" si="15"/>
        <v>0</v>
      </c>
      <c r="L66" s="78">
        <f t="shared" si="15"/>
        <v>20000</v>
      </c>
    </row>
    <row r="67" spans="1:12" ht="14.1" customHeight="1">
      <c r="A67" s="51" t="s">
        <v>10</v>
      </c>
      <c r="B67" s="52"/>
      <c r="C67" s="53" t="s">
        <v>40</v>
      </c>
      <c r="D67" s="10">
        <f t="shared" ref="D67:L67" si="16">D66</f>
        <v>10345</v>
      </c>
      <c r="E67" s="39">
        <f t="shared" si="16"/>
        <v>0</v>
      </c>
      <c r="F67" s="10">
        <f t="shared" si="16"/>
        <v>20000</v>
      </c>
      <c r="G67" s="39">
        <f t="shared" si="16"/>
        <v>0</v>
      </c>
      <c r="H67" s="10">
        <f t="shared" si="16"/>
        <v>20000</v>
      </c>
      <c r="I67" s="39">
        <f t="shared" si="16"/>
        <v>0</v>
      </c>
      <c r="J67" s="77">
        <f t="shared" si="16"/>
        <v>20000</v>
      </c>
      <c r="K67" s="39">
        <f>K66</f>
        <v>0</v>
      </c>
      <c r="L67" s="77">
        <f t="shared" si="16"/>
        <v>20000</v>
      </c>
    </row>
    <row r="68" spans="1:12">
      <c r="A68" s="51" t="s">
        <v>10</v>
      </c>
      <c r="B68" s="52"/>
      <c r="C68" s="53" t="s">
        <v>3</v>
      </c>
      <c r="D68" s="40">
        <f t="shared" ref="D68:L68" si="17">D67+D52</f>
        <v>29624</v>
      </c>
      <c r="E68" s="40">
        <f t="shared" si="17"/>
        <v>339121</v>
      </c>
      <c r="F68" s="58">
        <f t="shared" si="17"/>
        <v>63300</v>
      </c>
      <c r="G68" s="59">
        <f t="shared" si="17"/>
        <v>353363</v>
      </c>
      <c r="H68" s="40">
        <f t="shared" si="17"/>
        <v>63300</v>
      </c>
      <c r="I68" s="59">
        <f t="shared" si="17"/>
        <v>353363</v>
      </c>
      <c r="J68" s="58">
        <f t="shared" si="17"/>
        <v>104200</v>
      </c>
      <c r="K68" s="59">
        <f t="shared" si="17"/>
        <v>413748</v>
      </c>
      <c r="L68" s="59">
        <f t="shared" si="17"/>
        <v>517948</v>
      </c>
    </row>
    <row r="69" spans="1:12">
      <c r="A69" s="2"/>
      <c r="B69" s="3"/>
      <c r="C69" s="49"/>
      <c r="D69" s="34"/>
      <c r="E69" s="34"/>
      <c r="F69" s="69"/>
      <c r="G69" s="46"/>
      <c r="H69" s="34"/>
      <c r="I69" s="46"/>
      <c r="J69" s="69"/>
      <c r="K69" s="46"/>
      <c r="L69" s="46"/>
    </row>
    <row r="70" spans="1:12" ht="25.5">
      <c r="A70" s="73" t="s">
        <v>61</v>
      </c>
      <c r="B70" s="74">
        <v>3055</v>
      </c>
      <c r="C70" s="75" t="s">
        <v>66</v>
      </c>
      <c r="D70" s="76">
        <v>0</v>
      </c>
      <c r="E70" s="34">
        <v>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</row>
    <row r="71" spans="1:12">
      <c r="A71" s="43"/>
      <c r="B71" s="56"/>
      <c r="C71" s="43"/>
      <c r="D71" s="79"/>
      <c r="E71" s="79"/>
      <c r="F71" s="79"/>
      <c r="G71" s="79"/>
      <c r="H71" s="79"/>
      <c r="I71" s="79"/>
      <c r="J71" s="79"/>
      <c r="K71" s="79"/>
      <c r="L71" s="79"/>
    </row>
  </sheetData>
  <autoFilter ref="A13:L70">
    <filterColumn colId="2"/>
  </autoFilter>
  <mergeCells count="8">
    <mergeCell ref="D11:E11"/>
    <mergeCell ref="F11:G11"/>
    <mergeCell ref="D12:E12"/>
    <mergeCell ref="F12:G12"/>
    <mergeCell ref="H12:I12"/>
    <mergeCell ref="J12:L12"/>
    <mergeCell ref="H11:I11"/>
    <mergeCell ref="J11:L11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95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dem37</vt:lpstr>
      <vt:lpstr>'dem37'!np</vt:lpstr>
      <vt:lpstr>'dem37'!Print_Area</vt:lpstr>
      <vt:lpstr>'dem37'!Print_Titles</vt:lpstr>
      <vt:lpstr>'dem37'!rt</vt:lpstr>
      <vt:lpstr>'dem37'!rtcap</vt:lpstr>
      <vt:lpstr>'dem37'!Voted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2014-06-14T09:00:33Z</cp:lastPrinted>
  <dcterms:created xsi:type="dcterms:W3CDTF">2004-06-02T16:26:26Z</dcterms:created>
  <dcterms:modified xsi:type="dcterms:W3CDTF">2014-06-16T06:17:21Z</dcterms:modified>
</cp:coreProperties>
</file>