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05" yWindow="-120" windowWidth="8745" windowHeight="7320"/>
  </bookViews>
  <sheets>
    <sheet name="dem39" sheetId="4" r:id="rId1"/>
  </sheets>
  <definedNames>
    <definedName name="__123Graph_D" localSheetId="0" hidden="1">#REF!</definedName>
    <definedName name="__123Graph_D" hidden="1">#REF!</definedName>
    <definedName name="_xlnm._FilterDatabase" localSheetId="0" hidden="1">'dem39'!$A$14:$L$115</definedName>
    <definedName name="_rec1">#REF!</definedName>
    <definedName name="ahcap">#REF!</definedName>
    <definedName name="censusrec">#REF!</definedName>
    <definedName name="charged">#REF!</definedName>
    <definedName name="da">#REF!</definedName>
    <definedName name="educap" localSheetId="0">'dem39'!$D$113:$L$113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'dem39'!$K$115</definedName>
    <definedName name="np">#REF!</definedName>
    <definedName name="Nutrition">#REF!</definedName>
    <definedName name="oges">#REF!</definedName>
    <definedName name="pension">#REF!</definedName>
    <definedName name="_xlnm.Print_Area" localSheetId="0">'dem39'!$A$1:$L$124</definedName>
    <definedName name="_xlnm.Print_Titles" localSheetId="0">'dem39'!$11:$14</definedName>
    <definedName name="pw">#REF!</definedName>
    <definedName name="pwcap">#REF!</definedName>
    <definedName name="rec">#REF!</definedName>
    <definedName name="reform">#REF!</definedName>
    <definedName name="revise" localSheetId="0">'dem39'!#REF!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ports" localSheetId="0">'dem39'!$D$87:$L$87</definedName>
    <definedName name="sss">#REF!</definedName>
    <definedName name="summary" localSheetId="0">'dem39'!#REF!</definedName>
    <definedName name="swc">#REF!</definedName>
    <definedName name="tax">#REF!</definedName>
    <definedName name="udhd">#REF!</definedName>
    <definedName name="urbancap">#REF!</definedName>
    <definedName name="Voted" localSheetId="0">'dem39'!$E$9:$G$9</definedName>
    <definedName name="water">#REF!</definedName>
    <definedName name="watercap">#REF!</definedName>
    <definedName name="welfarecap">#REF!</definedName>
    <definedName name="Z_239EE218_578E_4317_BEED_14D5D7089E27_.wvu.Cols" localSheetId="0" hidden="1">'dem39'!#REF!</definedName>
    <definedName name="Z_239EE218_578E_4317_BEED_14D5D7089E27_.wvu.FilterData" localSheetId="0" hidden="1">'dem39'!$A$1:$L$115</definedName>
    <definedName name="Z_239EE218_578E_4317_BEED_14D5D7089E27_.wvu.PrintArea" localSheetId="0" hidden="1">'dem39'!$A$1:$L$115</definedName>
    <definedName name="Z_239EE218_578E_4317_BEED_14D5D7089E27_.wvu.PrintTitles" localSheetId="0" hidden="1">'dem39'!$11:$14</definedName>
    <definedName name="Z_302A3EA3_AE96_11D5_A646_0050BA3D7AFD_.wvu.Cols" localSheetId="0" hidden="1">'dem39'!#REF!</definedName>
    <definedName name="Z_302A3EA3_AE96_11D5_A646_0050BA3D7AFD_.wvu.FilterData" localSheetId="0" hidden="1">'dem39'!$A$1:$L$115</definedName>
    <definedName name="Z_302A3EA3_AE96_11D5_A646_0050BA3D7AFD_.wvu.PrintArea" localSheetId="0" hidden="1">'dem39'!$A$1:$L$115</definedName>
    <definedName name="Z_302A3EA3_AE96_11D5_A646_0050BA3D7AFD_.wvu.PrintTitles" localSheetId="0" hidden="1">'dem39'!$11:$14</definedName>
    <definedName name="Z_36DBA021_0ECB_11D4_8064_004005726899_.wvu.Cols" localSheetId="0" hidden="1">'dem39'!#REF!</definedName>
    <definedName name="Z_36DBA021_0ECB_11D4_8064_004005726899_.wvu.PrintArea" localSheetId="0" hidden="1">'dem39'!$A$1:$L$115</definedName>
    <definedName name="Z_36DBA021_0ECB_11D4_8064_004005726899_.wvu.PrintTitles" localSheetId="0" hidden="1">'dem39'!$11:$14</definedName>
    <definedName name="Z_93EBE921_AE91_11D5_8685_004005726899_.wvu.Cols" localSheetId="0" hidden="1">'dem39'!#REF!</definedName>
    <definedName name="Z_93EBE921_AE91_11D5_8685_004005726899_.wvu.PrintArea" localSheetId="0" hidden="1">'dem39'!$A$1:$L$115</definedName>
    <definedName name="Z_93EBE921_AE91_11D5_8685_004005726899_.wvu.PrintTitles" localSheetId="0" hidden="1">'dem39'!$11:$14</definedName>
    <definedName name="Z_94DA79C1_0FDE_11D5_9579_000021DAEEA2_.wvu.Cols" localSheetId="0" hidden="1">'dem39'!#REF!</definedName>
    <definedName name="Z_94DA79C1_0FDE_11D5_9579_000021DAEEA2_.wvu.PrintArea" localSheetId="0" hidden="1">'dem39'!$A$1:$L$115</definedName>
    <definedName name="Z_94DA79C1_0FDE_11D5_9579_000021DAEEA2_.wvu.PrintTitles" localSheetId="0" hidden="1">'dem39'!$11:$14</definedName>
    <definedName name="Z_C868F8C3_16D7_11D5_A68D_81D6213F5331_.wvu.Cols" localSheetId="0" hidden="1">'dem39'!#REF!</definedName>
    <definedName name="Z_C868F8C3_16D7_11D5_A68D_81D6213F5331_.wvu.PrintArea" localSheetId="0" hidden="1">'dem39'!$A$1:$L$115</definedName>
    <definedName name="Z_C868F8C3_16D7_11D5_A68D_81D6213F5331_.wvu.PrintTitles" localSheetId="0" hidden="1">'dem39'!$11:$14</definedName>
    <definedName name="Z_E5DF37BD_125C_11D5_8DC4_D0F5D88B3549_.wvu.Cols" localSheetId="0" hidden="1">'dem39'!#REF!</definedName>
    <definedName name="Z_E5DF37BD_125C_11D5_8DC4_D0F5D88B3549_.wvu.PrintArea" localSheetId="0" hidden="1">'dem39'!$A$1:$L$115</definedName>
    <definedName name="Z_E5DF37BD_125C_11D5_8DC4_D0F5D88B3549_.wvu.PrintTitles" localSheetId="0" hidden="1">'dem39'!$11:$14</definedName>
    <definedName name="Z_F8ADACC1_164E_11D6_B603_000021DAEEA2_.wvu.Cols" localSheetId="0" hidden="1">'dem39'!#REF!</definedName>
    <definedName name="Z_F8ADACC1_164E_11D6_B603_000021DAEEA2_.wvu.PrintArea" localSheetId="0" hidden="1">'dem39'!$A$1:$L$115</definedName>
    <definedName name="Z_F8ADACC1_164E_11D6_B603_000021DAEEA2_.wvu.PrintTitles" localSheetId="0" hidden="1">'dem39'!$11:$14</definedName>
  </definedNames>
  <calcPr calcId="125725"/>
</workbook>
</file>

<file path=xl/calcChain.xml><?xml version="1.0" encoding="utf-8"?>
<calcChain xmlns="http://schemas.openxmlformats.org/spreadsheetml/2006/main">
  <c r="E96" i="4"/>
  <c r="F96"/>
  <c r="G96"/>
  <c r="H96"/>
  <c r="I96"/>
  <c r="J96"/>
  <c r="K96"/>
  <c r="D96"/>
  <c r="L95"/>
  <c r="L96" s="1"/>
  <c r="L109" l="1"/>
  <c r="L108"/>
  <c r="L107"/>
  <c r="L106"/>
  <c r="L105"/>
  <c r="L104"/>
  <c r="L103"/>
  <c r="L102"/>
  <c r="L101"/>
  <c r="L100"/>
  <c r="L99"/>
  <c r="L70"/>
  <c r="L84"/>
  <c r="L83"/>
  <c r="L82"/>
  <c r="L78"/>
  <c r="L77"/>
  <c r="L76"/>
  <c r="L75"/>
  <c r="L74"/>
  <c r="L64"/>
  <c r="L63"/>
  <c r="L39"/>
  <c r="L38"/>
  <c r="L37"/>
  <c r="L57"/>
  <c r="L56"/>
  <c r="L55"/>
  <c r="L54"/>
  <c r="L53"/>
  <c r="L49"/>
  <c r="L48"/>
  <c r="L47"/>
  <c r="L46"/>
  <c r="L45"/>
  <c r="L44"/>
  <c r="L43"/>
  <c r="L30"/>
  <c r="L29"/>
  <c r="L28"/>
  <c r="L24"/>
  <c r="L23"/>
  <c r="L22"/>
  <c r="L21"/>
  <c r="K110"/>
  <c r="J110" l="1"/>
  <c r="K111"/>
  <c r="J111" l="1"/>
  <c r="D50"/>
  <c r="E50"/>
  <c r="F50"/>
  <c r="G50"/>
  <c r="H50"/>
  <c r="I50"/>
  <c r="J50"/>
  <c r="K50"/>
  <c r="L110" l="1"/>
  <c r="E71"/>
  <c r="F71"/>
  <c r="G71"/>
  <c r="H71"/>
  <c r="I71"/>
  <c r="J71"/>
  <c r="K71"/>
  <c r="D71"/>
  <c r="K40"/>
  <c r="J40"/>
  <c r="I40"/>
  <c r="H40"/>
  <c r="G40"/>
  <c r="F40"/>
  <c r="E40"/>
  <c r="D40"/>
  <c r="K112"/>
  <c r="K113" s="1"/>
  <c r="K114" s="1"/>
  <c r="K85"/>
  <c r="K79"/>
  <c r="K65"/>
  <c r="K66" s="1"/>
  <c r="K58"/>
  <c r="K31"/>
  <c r="K25"/>
  <c r="I110"/>
  <c r="H110"/>
  <c r="G110"/>
  <c r="F110"/>
  <c r="E110"/>
  <c r="D110"/>
  <c r="D111" s="1"/>
  <c r="I85"/>
  <c r="I79"/>
  <c r="H85"/>
  <c r="G85"/>
  <c r="F85"/>
  <c r="F79"/>
  <c r="E85"/>
  <c r="E79"/>
  <c r="D85"/>
  <c r="H79"/>
  <c r="G79"/>
  <c r="D79"/>
  <c r="I65"/>
  <c r="I66" s="1"/>
  <c r="H65"/>
  <c r="H66" s="1"/>
  <c r="G65"/>
  <c r="G66" s="1"/>
  <c r="F65"/>
  <c r="F66" s="1"/>
  <c r="E65"/>
  <c r="E66" s="1"/>
  <c r="D65"/>
  <c r="D66" s="1"/>
  <c r="I58"/>
  <c r="H58"/>
  <c r="G58"/>
  <c r="F58"/>
  <c r="E58"/>
  <c r="D58"/>
  <c r="I31"/>
  <c r="I25"/>
  <c r="H31"/>
  <c r="H25"/>
  <c r="G31"/>
  <c r="G25"/>
  <c r="F31"/>
  <c r="F25"/>
  <c r="E31"/>
  <c r="D31"/>
  <c r="E25"/>
  <c r="D25"/>
  <c r="J112"/>
  <c r="J113" s="1"/>
  <c r="J114" s="1"/>
  <c r="J79"/>
  <c r="J85"/>
  <c r="J65"/>
  <c r="J66" s="1"/>
  <c r="J31"/>
  <c r="J25"/>
  <c r="J58"/>
  <c r="L111" l="1"/>
  <c r="L112" s="1"/>
  <c r="L113" s="1"/>
  <c r="L114" s="1"/>
  <c r="F9" s="1"/>
  <c r="J59"/>
  <c r="K59"/>
  <c r="G59"/>
  <c r="F59"/>
  <c r="E111"/>
  <c r="E112" s="1"/>
  <c r="E113" s="1"/>
  <c r="E114" s="1"/>
  <c r="I111"/>
  <c r="I112" s="1"/>
  <c r="I113" s="1"/>
  <c r="I114" s="1"/>
  <c r="E59"/>
  <c r="I59"/>
  <c r="G111"/>
  <c r="G112" s="1"/>
  <c r="G113" s="1"/>
  <c r="G114" s="1"/>
  <c r="F111"/>
  <c r="F112" s="1"/>
  <c r="F113" s="1"/>
  <c r="F114" s="1"/>
  <c r="H111"/>
  <c r="H112" s="1"/>
  <c r="H113" s="1"/>
  <c r="H114" s="1"/>
  <c r="D59"/>
  <c r="H59"/>
  <c r="D32"/>
  <c r="D33" s="1"/>
  <c r="L50"/>
  <c r="J32"/>
  <c r="J33" s="1"/>
  <c r="E32"/>
  <c r="E33" s="1"/>
  <c r="L31"/>
  <c r="L40"/>
  <c r="K32"/>
  <c r="K33" s="1"/>
  <c r="J86"/>
  <c r="I86"/>
  <c r="L66"/>
  <c r="G86"/>
  <c r="K86"/>
  <c r="L71"/>
  <c r="D112"/>
  <c r="D113" s="1"/>
  <c r="D114" s="1"/>
  <c r="D86"/>
  <c r="E86"/>
  <c r="F86"/>
  <c r="H86"/>
  <c r="F32"/>
  <c r="F33" s="1"/>
  <c r="G32"/>
  <c r="G33" s="1"/>
  <c r="H32"/>
  <c r="H33" s="1"/>
  <c r="L79"/>
  <c r="I32"/>
  <c r="I33" s="1"/>
  <c r="L85"/>
  <c r="L58"/>
  <c r="L25"/>
  <c r="L65"/>
  <c r="L59" l="1"/>
  <c r="L32"/>
  <c r="L33" s="1"/>
  <c r="F87"/>
  <c r="F88" s="1"/>
  <c r="F115" s="1"/>
  <c r="J87"/>
  <c r="J88" s="1"/>
  <c r="J115" s="1"/>
  <c r="H87"/>
  <c r="H88" s="1"/>
  <c r="H115" s="1"/>
  <c r="G87"/>
  <c r="G88" s="1"/>
  <c r="G115" s="1"/>
  <c r="I87"/>
  <c r="I88" s="1"/>
  <c r="I115" s="1"/>
  <c r="E87"/>
  <c r="E88" s="1"/>
  <c r="E115" s="1"/>
  <c r="K87"/>
  <c r="K88" s="1"/>
  <c r="K115" s="1"/>
  <c r="L86"/>
  <c r="D87"/>
  <c r="D88" s="1"/>
  <c r="D115" s="1"/>
  <c r="L87" l="1"/>
  <c r="L88" s="1"/>
  <c r="E9" s="1"/>
  <c r="G9" s="1"/>
  <c r="L115" l="1"/>
</calcChain>
</file>

<file path=xl/sharedStrings.xml><?xml version="1.0" encoding="utf-8"?>
<sst xmlns="http://schemas.openxmlformats.org/spreadsheetml/2006/main" count="214" uniqueCount="132">
  <si>
    <t>SPORTS AND YOUTH AFFAIRS</t>
  </si>
  <si>
    <t>Sports &amp; Youth Services</t>
  </si>
  <si>
    <t>(a) Education, Sports Arts and Culture</t>
  </si>
  <si>
    <t>Capital Outlay on Education, Sports, Art &amp; Culture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</si>
  <si>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</si>
  <si>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</si>
  <si>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</si>
  <si>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</si>
  <si>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</si>
  <si>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</si>
  <si>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</si>
  <si>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</si>
  <si>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</si>
  <si>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</si>
  <si>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</si>
  <si>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Establishment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</si>
  <si>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</si>
  <si>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</si>
  <si>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</si>
  <si>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</si>
  <si>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</si>
  <si>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</si>
  <si>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</si>
  <si>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60.44.50</t>
  </si>
  <si>
    <t>Other Charges</t>
  </si>
  <si>
    <t>South/West District</t>
  </si>
  <si>
    <t>60.43.01</t>
  </si>
  <si>
    <t>60.43.11</t>
  </si>
  <si>
    <t>60.43.13</t>
  </si>
  <si>
    <t>Youth Welfare Programmes for Students</t>
  </si>
  <si>
    <t>National Cadet Corps.</t>
  </si>
  <si>
    <t>61.00.01</t>
  </si>
  <si>
    <t>61.00.13</t>
  </si>
  <si>
    <t>61.00.14</t>
  </si>
  <si>
    <t>Rent, Rates &amp; Taxes</t>
  </si>
  <si>
    <t>61.00.81</t>
  </si>
  <si>
    <t>61.00.82</t>
  </si>
  <si>
    <t>65.00.01</t>
  </si>
  <si>
    <t>65.00.11</t>
  </si>
  <si>
    <t>65.00.13</t>
  </si>
  <si>
    <t>65.00.71</t>
  </si>
  <si>
    <t>65.00.81</t>
  </si>
  <si>
    <t>Assistance and Incentives</t>
  </si>
  <si>
    <t>64.00.31</t>
  </si>
  <si>
    <t>64.00.71</t>
  </si>
  <si>
    <t>Incentive to Promising Sports Persons</t>
  </si>
  <si>
    <t>Sports and Games</t>
  </si>
  <si>
    <t>Development Activities</t>
  </si>
  <si>
    <t>65.00.73</t>
  </si>
  <si>
    <t>Training and Orientation Course</t>
  </si>
  <si>
    <t>Sports Hostel,  Namchi</t>
  </si>
  <si>
    <t>66.00.13</t>
  </si>
  <si>
    <t>66.00.50</t>
  </si>
  <si>
    <t>CAPITAL SECTION</t>
  </si>
  <si>
    <t>Sports and Youth Services -Sports Stadia</t>
  </si>
  <si>
    <t>Sports Stadia</t>
  </si>
  <si>
    <t>Stadium,Gymnasium and Playgrounds</t>
  </si>
  <si>
    <t>61.00.72</t>
  </si>
  <si>
    <t>Sports &amp; Stadia</t>
  </si>
  <si>
    <t>DEMAND NO. 39</t>
  </si>
  <si>
    <t>65.00.76</t>
  </si>
  <si>
    <t>Maintenance of Palzor Stadium</t>
  </si>
  <si>
    <t>II. Details of the estimates and the heads under which this grant will be accounted for:</t>
  </si>
  <si>
    <t>National Service Scheme Programme                         (75:25% CSS)</t>
  </si>
  <si>
    <t>Youth Welfare Programmes for Non- Students</t>
  </si>
  <si>
    <t>Development of Games &amp; Sports                                           Infrastructure</t>
  </si>
  <si>
    <t>Revenue</t>
  </si>
  <si>
    <t>B - Social Services (a) Education, Sports , Art and Culture</t>
  </si>
  <si>
    <t>65.00.92</t>
  </si>
  <si>
    <t>61.00.86</t>
  </si>
  <si>
    <t>B - Capital Account of General Services</t>
  </si>
  <si>
    <t>Capital</t>
  </si>
  <si>
    <t>Grants-in-aid to State Sports Association</t>
  </si>
  <si>
    <t>61.00.88</t>
  </si>
  <si>
    <t>61.00.89</t>
  </si>
  <si>
    <t>61.00.90</t>
  </si>
  <si>
    <t>Astro Turf in Paljor Stadium (ACA)</t>
  </si>
  <si>
    <t>National Service Scheme Programme (75:25% CSS)</t>
  </si>
  <si>
    <t>61.00.91</t>
  </si>
  <si>
    <t>Regular Activities</t>
  </si>
  <si>
    <t>Special Camps</t>
  </si>
  <si>
    <t>Upgradation of Kyongsa Play Ground upto International Standard with Track &amp; Field (SPA)</t>
  </si>
  <si>
    <t>Construction of play ground at Mangan 
(SPA)</t>
  </si>
  <si>
    <t>(In Thousands of Rupees)</t>
  </si>
  <si>
    <t>Camps and Courses (75:25%CSS)</t>
  </si>
  <si>
    <t>Panchayat Yuva Krida Aur Khel  Abhiyan (PYKKA) (100 % CSS)</t>
  </si>
  <si>
    <t>Panchayat Yuva Krida Aur Khel  Abhiyan (PYKKA) (90:10 % CSS)</t>
  </si>
  <si>
    <t>Annual Training Camps (75:25% CSS)</t>
  </si>
  <si>
    <t>2012-13</t>
  </si>
  <si>
    <t>61.00.92</t>
  </si>
  <si>
    <t>Construction of Soreng Stadium</t>
  </si>
  <si>
    <t>Organising of Dr. T.Ao Memorial Football Tournament at Sikkim (NEC)</t>
  </si>
  <si>
    <t>65.00.77</t>
  </si>
  <si>
    <t>State share of NEC</t>
  </si>
  <si>
    <t>State share of SPA</t>
  </si>
  <si>
    <t>61.00.93</t>
  </si>
  <si>
    <t>Stipend for Sports Academy</t>
  </si>
  <si>
    <t>65.00.34</t>
  </si>
  <si>
    <t>66.00.34</t>
  </si>
  <si>
    <t>2013-14</t>
  </si>
  <si>
    <t>61.00.94</t>
  </si>
  <si>
    <t>Stadium Flood lightning at Paljor Stadium and Installation of Electronic Led  Score Board  at Gangtok (NEC)</t>
  </si>
  <si>
    <t>61.00.95</t>
  </si>
  <si>
    <t>2014-15</t>
  </si>
  <si>
    <t>I. Estimate of the amount required in the year ending 31st March, 2015 to defray the charges in respect   of Sports and Youth  Affairs</t>
  </si>
  <si>
    <t>Panchayat Yuva Krida aur Khel Abhiyan (PYKKA)</t>
  </si>
  <si>
    <t>56.00.01</t>
  </si>
  <si>
    <t>56.00.71</t>
  </si>
  <si>
    <t>56.00.81</t>
  </si>
  <si>
    <t>57.00.81</t>
  </si>
  <si>
    <t>Panchayat Yuva Krida Aur Khel Abhiyan (PYKKA)</t>
  </si>
  <si>
    <t>61.00.83</t>
  </si>
  <si>
    <t>61.00.84</t>
  </si>
  <si>
    <t>Annual Training Camps (State share)</t>
  </si>
  <si>
    <t>Camps and Courses (State share)</t>
  </si>
  <si>
    <t>61.00.96</t>
  </si>
  <si>
    <t>Upgradation of Mangan Public Ground (NLCPR)</t>
  </si>
  <si>
    <t>Panchayat Yuva Krida Aur Khel  Abhiyan (PYKKA) (State share)</t>
  </si>
  <si>
    <t>57.00.82</t>
  </si>
  <si>
    <t>(*)</t>
  </si>
  <si>
    <t>(**)</t>
  </si>
  <si>
    <t>(***)</t>
  </si>
  <si>
    <t>Note:</t>
  </si>
  <si>
    <t>State share of CSS</t>
  </si>
  <si>
    <t>($)</t>
  </si>
  <si>
    <t>($$)</t>
  </si>
  <si>
    <t>(#)</t>
  </si>
  <si>
    <t>(##)</t>
  </si>
  <si>
    <t>Construction of Bhaichung Stadium 
(SPA)</t>
  </si>
  <si>
    <t>Construction of Soreng Stadium 
(SPA)</t>
  </si>
  <si>
    <t>National Service Scheme (NSS) 
(75:25% CSS)</t>
  </si>
  <si>
    <t>Development of Archery Complex at Tathangchen and Indoor Gymnasium for Boxing, Taekwondo, Karate, Wushu at Gangtok (NEC)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</si>
</sst>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#"/>
    <numFmt numFmtId="166" formatCode="00000#"/>
    <numFmt numFmtId="167" formatCode="00.000"/>
    <numFmt numFmtId="168" formatCode="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38">
    <xf numFmtId="0" fontId="0" fillId="0" borderId="0" xfId="0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/>
    </xf>
    <xf numFmtId="0" fontId="3" fillId="0" borderId="0" xfId="6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0" fontId="3" fillId="0" borderId="1" xfId="4" applyFont="1" applyFill="1" applyBorder="1"/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7" fontId="4" fillId="0" borderId="0" xfId="2" applyNumberFormat="1" applyFont="1" applyFill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6" fontId="3" fillId="0" borderId="0" xfId="2" applyNumberFormat="1" applyFont="1" applyFill="1" applyAlignment="1">
      <alignment horizontal="right" vertical="top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Alignment="1">
      <alignment horizontal="left" vertical="top" wrapText="1"/>
    </xf>
    <xf numFmtId="0" fontId="4" fillId="0" borderId="0" xfId="6" applyFont="1" applyFill="1" applyBorder="1" applyAlignment="1">
      <alignment horizontal="right" vertical="top" wrapText="1"/>
    </xf>
    <xf numFmtId="0" fontId="3" fillId="0" borderId="0" xfId="6" applyFont="1" applyFill="1"/>
    <xf numFmtId="0" fontId="3" fillId="0" borderId="0" xfId="6" applyFont="1" applyFill="1" applyAlignment="1">
      <alignment horizontal="left" vertical="top" wrapText="1"/>
    </xf>
    <xf numFmtId="165" fontId="3" fillId="0" borderId="0" xfId="6" applyNumberFormat="1" applyFont="1" applyFill="1" applyAlignment="1">
      <alignment horizontal="right" vertical="top" wrapText="1"/>
    </xf>
    <xf numFmtId="0" fontId="3" fillId="0" borderId="0" xfId="6" applyFont="1" applyFill="1" applyAlignment="1" applyProtection="1">
      <alignment horizontal="left" vertical="top" wrapText="1"/>
    </xf>
    <xf numFmtId="0" fontId="3" fillId="0" borderId="0" xfId="6" applyFont="1" applyFill="1" applyBorder="1" applyAlignment="1">
      <alignment horizontal="lef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3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right"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167" fontId="4" fillId="0" borderId="1" xfId="2" applyNumberFormat="1" applyFont="1" applyFill="1" applyBorder="1" applyAlignment="1">
      <alignment horizontal="righ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1" xfId="2" applyNumberFormat="1" applyFont="1" applyFill="1" applyBorder="1" applyAlignment="1">
      <alignment horizontal="right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 applyProtection="1"/>
    <xf numFmtId="0" fontId="3" fillId="0" borderId="0" xfId="2" applyNumberFormat="1" applyFont="1" applyFill="1" applyBorder="1" applyAlignment="1"/>
    <xf numFmtId="0" fontId="3" fillId="0" borderId="0" xfId="2" applyNumberFormat="1" applyFont="1" applyFill="1" applyBorder="1" applyAlignment="1" applyProtection="1"/>
    <xf numFmtId="0" fontId="3" fillId="0" borderId="2" xfId="2" applyNumberFormat="1" applyFont="1" applyFill="1" applyBorder="1" applyAlignment="1" applyProtection="1"/>
    <xf numFmtId="0" fontId="3" fillId="0" borderId="0" xfId="6" applyNumberFormat="1" applyFont="1" applyFill="1" applyAlignment="1"/>
    <xf numFmtId="0" fontId="4" fillId="0" borderId="0" xfId="2" applyNumberFormat="1" applyFont="1" applyFill="1"/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Alignment="1" applyProtection="1">
      <alignment horizontal="right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/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wrapText="1"/>
    </xf>
    <xf numFmtId="164" fontId="3" fillId="0" borderId="0" xfId="1" applyFont="1" applyFill="1" applyAlignment="1">
      <alignment horizontal="right" wrapText="1"/>
    </xf>
    <xf numFmtId="0" fontId="4" fillId="0" borderId="0" xfId="6" applyFont="1" applyFill="1" applyBorder="1" applyAlignment="1" applyProtection="1">
      <alignment horizontal="left" vertical="justify" wrapText="1"/>
    </xf>
    <xf numFmtId="0" fontId="3" fillId="0" borderId="1" xfId="2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/>
    </xf>
    <xf numFmtId="0" fontId="3" fillId="0" borderId="3" xfId="2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wrapText="1"/>
    </xf>
    <xf numFmtId="0" fontId="3" fillId="0" borderId="3" xfId="2" applyNumberFormat="1" applyFont="1" applyFill="1" applyBorder="1" applyAlignment="1">
      <alignment horizontal="right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4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0" fontId="4" fillId="0" borderId="0" xfId="6" applyNumberFormat="1" applyFont="1" applyFill="1" applyAlignment="1">
      <alignment horizontal="center"/>
    </xf>
    <xf numFmtId="0" fontId="3" fillId="0" borderId="0" xfId="2" applyFont="1" applyFill="1" applyAlignment="1"/>
    <xf numFmtId="0" fontId="3" fillId="0" borderId="0" xfId="5" applyFont="1" applyFill="1" applyAlignment="1" applyProtection="1"/>
    <xf numFmtId="0" fontId="3" fillId="0" borderId="0" xfId="6" applyFont="1" applyFill="1" applyAlignment="1"/>
    <xf numFmtId="0" fontId="3" fillId="0" borderId="1" xfId="2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6" applyNumberFormat="1" applyFont="1" applyFill="1" applyBorder="1" applyAlignment="1"/>
    <xf numFmtId="0" fontId="3" fillId="0" borderId="0" xfId="3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right" vertical="top" wrapText="1"/>
    </xf>
    <xf numFmtId="164" fontId="3" fillId="0" borderId="3" xfId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horizontal="left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2" borderId="0" xfId="2" applyFont="1" applyFill="1" applyAlignment="1"/>
    <xf numFmtId="0" fontId="3" fillId="2" borderId="0" xfId="2" applyFont="1" applyFill="1"/>
    <xf numFmtId="0" fontId="3" fillId="0" borderId="1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166" fontId="3" fillId="0" borderId="0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/>
    </xf>
    <xf numFmtId="166" fontId="3" fillId="0" borderId="0" xfId="6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3" xfId="6" applyNumberFormat="1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right" vertical="top" wrapText="1"/>
    </xf>
    <xf numFmtId="0" fontId="4" fillId="0" borderId="2" xfId="2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top"/>
    </xf>
    <xf numFmtId="0" fontId="3" fillId="0" borderId="1" xfId="2" applyFont="1" applyFill="1" applyBorder="1" applyAlignment="1">
      <alignment horizontal="right" vertical="top" wrapText="1"/>
    </xf>
    <xf numFmtId="0" fontId="3" fillId="0" borderId="1" xfId="2" applyFont="1" applyFill="1" applyBorder="1"/>
    <xf numFmtId="0" fontId="3" fillId="0" borderId="0" xfId="2" applyFont="1" applyFill="1" applyBorder="1" applyAlignment="1">
      <alignment vertical="top" wrapText="1"/>
    </xf>
    <xf numFmtId="166" fontId="3" fillId="0" borderId="1" xfId="6" applyNumberFormat="1" applyFont="1" applyFill="1" applyBorder="1" applyAlignment="1">
      <alignment horizontal="right" vertical="top" wrapText="1"/>
    </xf>
    <xf numFmtId="168" fontId="3" fillId="0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0" xfId="6" applyNumberFormat="1" applyFont="1" applyFill="1" applyBorder="1" applyAlignment="1">
      <alignment horizontal="right" vertical="top" wrapText="1"/>
    </xf>
    <xf numFmtId="0" fontId="4" fillId="0" borderId="1" xfId="6" applyFont="1" applyFill="1" applyBorder="1" applyAlignment="1">
      <alignment horizontal="right" vertical="top" wrapText="1"/>
    </xf>
    <xf numFmtId="0" fontId="4" fillId="0" borderId="1" xfId="6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for 03-04" xfId="2"/>
    <cellStyle name="Normal_budget for 03-04_Dem39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Q124"/>
  <sheetViews>
    <sheetView tabSelected="1" view="pageBreakPreview" zoomScaleSheetLayoutView="100" workbookViewId="0">
      <selection activeCell="H18" sqref="H18"/>
    </sheetView>
  </sheetViews>
  <sheetFormatPr defaultColWidth="11" defaultRowHeight="12.75"/>
  <cols>
    <col min="1" max="1" width="6.42578125" style="8" customWidth="1"/>
    <col min="2" max="2" width="8.140625" style="9" customWidth="1"/>
    <col min="3" max="3" width="34.5703125" style="6" customWidth="1"/>
    <col min="4" max="4" width="8.5703125" style="58" customWidth="1"/>
    <col min="5" max="5" width="9.42578125" style="58" customWidth="1"/>
    <col min="6" max="6" width="8.42578125" style="6" customWidth="1"/>
    <col min="7" max="7" width="8.5703125" style="6" customWidth="1"/>
    <col min="8" max="8" width="8.5703125" style="58" customWidth="1"/>
    <col min="9" max="9" width="8.42578125" style="58" customWidth="1"/>
    <col min="10" max="10" width="8.5703125" style="58" customWidth="1"/>
    <col min="11" max="11" width="9.140625" style="6" customWidth="1"/>
    <col min="12" max="12" width="8.42578125" style="58" customWidth="1"/>
    <col min="13" max="17" width="11" style="85"/>
    <col min="18" max="16384" width="11" style="6"/>
  </cols>
  <sheetData>
    <row r="1" spans="1:17">
      <c r="A1" s="134" t="s">
        <v>59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7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7">
      <c r="A3" s="3"/>
      <c r="B3" s="4"/>
      <c r="C3" s="7"/>
      <c r="D3" s="67"/>
      <c r="E3" s="81"/>
      <c r="F3" s="5"/>
      <c r="G3" s="5"/>
      <c r="H3" s="67"/>
      <c r="I3" s="67"/>
      <c r="J3" s="67"/>
      <c r="K3" s="5"/>
      <c r="L3" s="67"/>
    </row>
    <row r="4" spans="1:17">
      <c r="D4" s="48" t="s">
        <v>67</v>
      </c>
      <c r="E4" s="82">
        <v>2204</v>
      </c>
      <c r="F4" s="10" t="s">
        <v>1</v>
      </c>
    </row>
    <row r="5" spans="1:17">
      <c r="D5" s="48" t="s">
        <v>70</v>
      </c>
      <c r="E5" s="83"/>
    </row>
    <row r="6" spans="1:17">
      <c r="D6" s="48" t="s">
        <v>2</v>
      </c>
      <c r="E6" s="84">
        <v>4202</v>
      </c>
      <c r="F6" s="11" t="s">
        <v>3</v>
      </c>
    </row>
    <row r="7" spans="1:17">
      <c r="A7" s="12" t="s">
        <v>104</v>
      </c>
      <c r="C7" s="10"/>
    </row>
    <row r="8" spans="1:17">
      <c r="D8" s="56"/>
      <c r="E8" s="57" t="s">
        <v>66</v>
      </c>
      <c r="F8" s="57" t="s">
        <v>71</v>
      </c>
      <c r="G8" s="57" t="s">
        <v>11</v>
      </c>
      <c r="K8" s="58"/>
    </row>
    <row r="9" spans="1:17">
      <c r="B9" s="4"/>
      <c r="C9" s="5"/>
      <c r="D9" s="59" t="s">
        <v>4</v>
      </c>
      <c r="E9" s="57">
        <f>L88</f>
        <v>99703</v>
      </c>
      <c r="F9" s="57">
        <f>L114</f>
        <v>113300</v>
      </c>
      <c r="G9" s="57">
        <f>F9+E9</f>
        <v>213003</v>
      </c>
      <c r="K9" s="58"/>
    </row>
    <row r="10" spans="1:17">
      <c r="A10" s="10" t="s">
        <v>62</v>
      </c>
      <c r="F10" s="58"/>
      <c r="G10" s="58"/>
      <c r="K10" s="58"/>
    </row>
    <row r="11" spans="1:17" ht="13.5">
      <c r="C11" s="13"/>
      <c r="D11" s="60"/>
      <c r="E11" s="60"/>
      <c r="F11" s="60"/>
      <c r="G11" s="60"/>
      <c r="H11" s="60"/>
      <c r="I11" s="61"/>
      <c r="J11" s="62"/>
      <c r="K11" s="63"/>
      <c r="L11" s="64" t="s">
        <v>83</v>
      </c>
    </row>
    <row r="12" spans="1:17" s="17" customFormat="1">
      <c r="A12" s="14"/>
      <c r="B12" s="15"/>
      <c r="C12" s="94"/>
      <c r="D12" s="137" t="s">
        <v>5</v>
      </c>
      <c r="E12" s="137"/>
      <c r="F12" s="136" t="s">
        <v>6</v>
      </c>
      <c r="G12" s="136"/>
      <c r="H12" s="136" t="s">
        <v>7</v>
      </c>
      <c r="I12" s="136"/>
      <c r="J12" s="136" t="s">
        <v>6</v>
      </c>
      <c r="K12" s="136"/>
      <c r="L12" s="136"/>
    </row>
    <row r="13" spans="1:17" s="17" customFormat="1">
      <c r="A13" s="2"/>
      <c r="B13" s="1"/>
      <c r="C13" s="94" t="s">
        <v>8</v>
      </c>
      <c r="D13" s="136" t="s">
        <v>88</v>
      </c>
      <c r="E13" s="136"/>
      <c r="F13" s="136" t="s">
        <v>99</v>
      </c>
      <c r="G13" s="136"/>
      <c r="H13" s="136" t="s">
        <v>99</v>
      </c>
      <c r="I13" s="136"/>
      <c r="J13" s="136" t="s">
        <v>103</v>
      </c>
      <c r="K13" s="136"/>
      <c r="L13" s="136"/>
    </row>
    <row r="14" spans="1:17" s="17" customFormat="1">
      <c r="A14" s="18"/>
      <c r="B14" s="19"/>
      <c r="C14" s="95"/>
      <c r="D14" s="65" t="s">
        <v>9</v>
      </c>
      <c r="E14" s="65" t="s">
        <v>10</v>
      </c>
      <c r="F14" s="65" t="s">
        <v>9</v>
      </c>
      <c r="G14" s="65" t="s">
        <v>10</v>
      </c>
      <c r="H14" s="65" t="s">
        <v>9</v>
      </c>
      <c r="I14" s="65" t="s">
        <v>10</v>
      </c>
      <c r="J14" s="65" t="s">
        <v>9</v>
      </c>
      <c r="K14" s="65" t="s">
        <v>10</v>
      </c>
      <c r="L14" s="65" t="s">
        <v>11</v>
      </c>
    </row>
    <row r="15" spans="1:17" s="17" customFormat="1">
      <c r="A15" s="2"/>
      <c r="B15" s="1"/>
      <c r="C15" s="16"/>
      <c r="D15" s="66"/>
      <c r="E15" s="66"/>
      <c r="F15" s="66"/>
      <c r="G15" s="66"/>
      <c r="H15" s="66"/>
      <c r="I15" s="66"/>
      <c r="J15" s="66"/>
      <c r="K15" s="66"/>
      <c r="L15" s="66"/>
      <c r="M15" s="86"/>
      <c r="N15" s="86"/>
      <c r="O15" s="86"/>
      <c r="P15" s="86"/>
      <c r="Q15" s="86"/>
    </row>
    <row r="16" spans="1:17">
      <c r="C16" s="20" t="s">
        <v>12</v>
      </c>
      <c r="D16" s="48"/>
      <c r="E16" s="48"/>
      <c r="F16" s="48"/>
      <c r="G16" s="48"/>
      <c r="H16" s="48"/>
      <c r="I16" s="48"/>
      <c r="J16" s="48"/>
      <c r="K16" s="48"/>
      <c r="L16" s="48"/>
    </row>
    <row r="17" spans="1:12">
      <c r="A17" s="8" t="s">
        <v>13</v>
      </c>
      <c r="B17" s="21">
        <v>2204</v>
      </c>
      <c r="C17" s="20" t="s">
        <v>1</v>
      </c>
      <c r="F17" s="58"/>
      <c r="G17" s="58"/>
      <c r="K17" s="58"/>
    </row>
    <row r="18" spans="1:12">
      <c r="B18" s="23">
        <v>1E-3</v>
      </c>
      <c r="C18" s="20" t="s">
        <v>14</v>
      </c>
      <c r="F18" s="58"/>
      <c r="G18" s="58"/>
      <c r="K18" s="58"/>
    </row>
    <row r="19" spans="1:12">
      <c r="B19" s="24">
        <v>60</v>
      </c>
      <c r="C19" s="22" t="s">
        <v>15</v>
      </c>
      <c r="F19" s="58"/>
      <c r="G19" s="58"/>
      <c r="K19" s="58"/>
    </row>
    <row r="20" spans="1:12">
      <c r="A20" s="3"/>
      <c r="B20" s="25">
        <v>44</v>
      </c>
      <c r="C20" s="26" t="s">
        <v>16</v>
      </c>
      <c r="F20" s="58"/>
      <c r="G20" s="58"/>
      <c r="K20" s="58"/>
    </row>
    <row r="21" spans="1:12">
      <c r="A21" s="3"/>
      <c r="B21" s="106" t="s">
        <v>17</v>
      </c>
      <c r="C21" s="26" t="s">
        <v>18</v>
      </c>
      <c r="D21" s="58">
        <v>16777</v>
      </c>
      <c r="E21" s="104">
        <v>8798</v>
      </c>
      <c r="F21" s="104">
        <v>18000</v>
      </c>
      <c r="G21" s="48">
        <v>10317</v>
      </c>
      <c r="H21" s="48">
        <v>18000</v>
      </c>
      <c r="I21" s="48">
        <v>10317</v>
      </c>
      <c r="J21" s="104">
        <v>20000</v>
      </c>
      <c r="K21" s="48">
        <v>12765</v>
      </c>
      <c r="L21" s="48">
        <f>SUM(J21:K21)</f>
        <v>32765</v>
      </c>
    </row>
    <row r="22" spans="1:12">
      <c r="A22" s="3"/>
      <c r="B22" s="106" t="s">
        <v>19</v>
      </c>
      <c r="C22" s="26" t="s">
        <v>20</v>
      </c>
      <c r="D22" s="58">
        <v>230</v>
      </c>
      <c r="E22" s="104">
        <v>237</v>
      </c>
      <c r="F22" s="104">
        <v>300</v>
      </c>
      <c r="G22" s="48">
        <v>35</v>
      </c>
      <c r="H22" s="48">
        <v>300</v>
      </c>
      <c r="I22" s="48">
        <v>35</v>
      </c>
      <c r="J22" s="104">
        <v>300</v>
      </c>
      <c r="K22" s="48">
        <v>35</v>
      </c>
      <c r="L22" s="48">
        <f>SUM(J22:K22)</f>
        <v>335</v>
      </c>
    </row>
    <row r="23" spans="1:12">
      <c r="B23" s="27" t="s">
        <v>21</v>
      </c>
      <c r="C23" s="22" t="s">
        <v>22</v>
      </c>
      <c r="D23" s="104">
        <v>659</v>
      </c>
      <c r="E23" s="104">
        <v>677</v>
      </c>
      <c r="F23" s="104">
        <v>2300</v>
      </c>
      <c r="G23" s="48">
        <v>187</v>
      </c>
      <c r="H23" s="48">
        <v>2300</v>
      </c>
      <c r="I23" s="48">
        <v>187</v>
      </c>
      <c r="J23" s="104">
        <v>400</v>
      </c>
      <c r="K23" s="48">
        <v>187</v>
      </c>
      <c r="L23" s="48">
        <f>SUM(J23:K23)</f>
        <v>587</v>
      </c>
    </row>
    <row r="24" spans="1:12">
      <c r="B24" s="27" t="s">
        <v>23</v>
      </c>
      <c r="C24" s="22" t="s">
        <v>24</v>
      </c>
      <c r="D24" s="104">
        <v>920</v>
      </c>
      <c r="E24" s="69">
        <v>0</v>
      </c>
      <c r="F24" s="104">
        <v>200</v>
      </c>
      <c r="G24" s="69">
        <v>0</v>
      </c>
      <c r="H24" s="104">
        <v>200</v>
      </c>
      <c r="I24" s="69">
        <v>0</v>
      </c>
      <c r="J24" s="104">
        <v>1880</v>
      </c>
      <c r="K24" s="69">
        <v>0</v>
      </c>
      <c r="L24" s="104">
        <f>SUM(J24:K24)</f>
        <v>1880</v>
      </c>
    </row>
    <row r="25" spans="1:12">
      <c r="A25" s="8" t="s">
        <v>11</v>
      </c>
      <c r="B25" s="24">
        <v>44</v>
      </c>
      <c r="C25" s="22" t="s">
        <v>16</v>
      </c>
      <c r="D25" s="75">
        <f t="shared" ref="D25:L25" si="0">SUM(D21:D24)</f>
        <v>18586</v>
      </c>
      <c r="E25" s="75">
        <f t="shared" si="0"/>
        <v>9712</v>
      </c>
      <c r="F25" s="98">
        <f t="shared" si="0"/>
        <v>20800</v>
      </c>
      <c r="G25" s="75">
        <f t="shared" si="0"/>
        <v>10539</v>
      </c>
      <c r="H25" s="75">
        <f t="shared" si="0"/>
        <v>20800</v>
      </c>
      <c r="I25" s="75">
        <f t="shared" si="0"/>
        <v>10539</v>
      </c>
      <c r="J25" s="98">
        <f t="shared" si="0"/>
        <v>22580</v>
      </c>
      <c r="K25" s="75">
        <f t="shared" si="0"/>
        <v>12987</v>
      </c>
      <c r="L25" s="75">
        <f t="shared" si="0"/>
        <v>35567</v>
      </c>
    </row>
    <row r="26" spans="1:12">
      <c r="B26" s="27"/>
      <c r="C26" s="22"/>
      <c r="D26" s="51"/>
      <c r="E26" s="51"/>
      <c r="F26" s="51"/>
      <c r="G26" s="51"/>
      <c r="H26" s="51"/>
      <c r="I26" s="51"/>
      <c r="J26" s="51"/>
      <c r="K26" s="51"/>
      <c r="L26" s="51"/>
    </row>
    <row r="27" spans="1:12">
      <c r="B27" s="25">
        <v>43</v>
      </c>
      <c r="C27" s="26" t="s">
        <v>25</v>
      </c>
      <c r="D27" s="51"/>
      <c r="E27" s="51"/>
      <c r="F27" s="51"/>
      <c r="G27" s="51"/>
      <c r="H27" s="51"/>
      <c r="I27" s="51"/>
      <c r="J27" s="51"/>
      <c r="K27" s="51"/>
      <c r="L27" s="51"/>
    </row>
    <row r="28" spans="1:12">
      <c r="B28" s="27" t="s">
        <v>26</v>
      </c>
      <c r="C28" s="22" t="s">
        <v>18</v>
      </c>
      <c r="D28" s="104">
        <v>7604</v>
      </c>
      <c r="E28" s="104">
        <v>1743</v>
      </c>
      <c r="F28" s="104">
        <v>6800</v>
      </c>
      <c r="G28" s="51">
        <v>1725</v>
      </c>
      <c r="H28" s="51">
        <v>6800</v>
      </c>
      <c r="I28" s="51">
        <v>1725</v>
      </c>
      <c r="J28" s="104">
        <v>8600</v>
      </c>
      <c r="K28" s="51">
        <v>2087</v>
      </c>
      <c r="L28" s="51">
        <f>SUM(J28:K28)</f>
        <v>10687</v>
      </c>
    </row>
    <row r="29" spans="1:12">
      <c r="B29" s="27" t="s">
        <v>27</v>
      </c>
      <c r="C29" s="22" t="s">
        <v>20</v>
      </c>
      <c r="D29" s="104">
        <v>203</v>
      </c>
      <c r="E29" s="104">
        <v>15</v>
      </c>
      <c r="F29" s="104">
        <v>50</v>
      </c>
      <c r="G29" s="51">
        <v>15</v>
      </c>
      <c r="H29" s="104">
        <v>50</v>
      </c>
      <c r="I29" s="51">
        <v>15</v>
      </c>
      <c r="J29" s="104">
        <v>100</v>
      </c>
      <c r="K29" s="51">
        <v>15</v>
      </c>
      <c r="L29" s="51">
        <f>SUM(J29:K29)</f>
        <v>115</v>
      </c>
    </row>
    <row r="30" spans="1:12">
      <c r="B30" s="27" t="s">
        <v>28</v>
      </c>
      <c r="C30" s="22" t="s">
        <v>22</v>
      </c>
      <c r="D30" s="104">
        <v>154</v>
      </c>
      <c r="E30" s="104">
        <v>49</v>
      </c>
      <c r="F30" s="104">
        <v>850</v>
      </c>
      <c r="G30" s="51">
        <v>50</v>
      </c>
      <c r="H30" s="51">
        <v>850</v>
      </c>
      <c r="I30" s="51">
        <v>50</v>
      </c>
      <c r="J30" s="104">
        <v>200</v>
      </c>
      <c r="K30" s="51">
        <v>50</v>
      </c>
      <c r="L30" s="51">
        <f>SUM(J30:K30)</f>
        <v>250</v>
      </c>
    </row>
    <row r="31" spans="1:12">
      <c r="A31" s="8" t="s">
        <v>11</v>
      </c>
      <c r="B31" s="24">
        <v>43</v>
      </c>
      <c r="C31" s="22" t="s">
        <v>25</v>
      </c>
      <c r="D31" s="76">
        <f t="shared" ref="D31:L31" si="1">SUM(D28:D30)</f>
        <v>7961</v>
      </c>
      <c r="E31" s="76">
        <f t="shared" si="1"/>
        <v>1807</v>
      </c>
      <c r="F31" s="98">
        <f t="shared" si="1"/>
        <v>7700</v>
      </c>
      <c r="G31" s="76">
        <f t="shared" si="1"/>
        <v>1790</v>
      </c>
      <c r="H31" s="76">
        <f t="shared" si="1"/>
        <v>7700</v>
      </c>
      <c r="I31" s="76">
        <f t="shared" si="1"/>
        <v>1790</v>
      </c>
      <c r="J31" s="98">
        <f t="shared" si="1"/>
        <v>8900</v>
      </c>
      <c r="K31" s="76">
        <f>SUM(K28:K30)</f>
        <v>2152</v>
      </c>
      <c r="L31" s="76">
        <f t="shared" si="1"/>
        <v>11052</v>
      </c>
    </row>
    <row r="32" spans="1:12">
      <c r="A32" s="8" t="s">
        <v>11</v>
      </c>
      <c r="B32" s="24">
        <v>60</v>
      </c>
      <c r="C32" s="22" t="s">
        <v>15</v>
      </c>
      <c r="D32" s="76">
        <f t="shared" ref="D32:L32" si="2">D31+D25</f>
        <v>26547</v>
      </c>
      <c r="E32" s="76">
        <f t="shared" si="2"/>
        <v>11519</v>
      </c>
      <c r="F32" s="98">
        <f t="shared" si="2"/>
        <v>28500</v>
      </c>
      <c r="G32" s="76">
        <f t="shared" si="2"/>
        <v>12329</v>
      </c>
      <c r="H32" s="76">
        <f t="shared" si="2"/>
        <v>28500</v>
      </c>
      <c r="I32" s="76">
        <f t="shared" si="2"/>
        <v>12329</v>
      </c>
      <c r="J32" s="98">
        <f t="shared" si="2"/>
        <v>31480</v>
      </c>
      <c r="K32" s="76">
        <f>K31+K25</f>
        <v>15139</v>
      </c>
      <c r="L32" s="76">
        <f t="shared" si="2"/>
        <v>46619</v>
      </c>
    </row>
    <row r="33" spans="1:12">
      <c r="A33" s="3" t="s">
        <v>11</v>
      </c>
      <c r="B33" s="28">
        <v>1E-3</v>
      </c>
      <c r="C33" s="29" t="s">
        <v>14</v>
      </c>
      <c r="D33" s="76">
        <f t="shared" ref="D33:L33" si="3">D32</f>
        <v>26547</v>
      </c>
      <c r="E33" s="76">
        <f t="shared" si="3"/>
        <v>11519</v>
      </c>
      <c r="F33" s="98">
        <f t="shared" si="3"/>
        <v>28500</v>
      </c>
      <c r="G33" s="76">
        <f t="shared" si="3"/>
        <v>12329</v>
      </c>
      <c r="H33" s="76">
        <f t="shared" si="3"/>
        <v>28500</v>
      </c>
      <c r="I33" s="76">
        <f t="shared" si="3"/>
        <v>12329</v>
      </c>
      <c r="J33" s="98">
        <f t="shared" si="3"/>
        <v>31480</v>
      </c>
      <c r="K33" s="76">
        <f>K32</f>
        <v>15139</v>
      </c>
      <c r="L33" s="76">
        <f t="shared" si="3"/>
        <v>46619</v>
      </c>
    </row>
    <row r="34" spans="1:12">
      <c r="A34" s="3"/>
      <c r="B34" s="28"/>
      <c r="C34" s="29"/>
      <c r="D34" s="53"/>
      <c r="E34" s="53"/>
      <c r="F34" s="77"/>
      <c r="G34" s="53"/>
      <c r="H34" s="53"/>
      <c r="I34" s="53"/>
      <c r="J34" s="77"/>
      <c r="K34" s="53"/>
      <c r="L34" s="53"/>
    </row>
    <row r="35" spans="1:12" ht="13.35" customHeight="1">
      <c r="B35" s="23">
        <v>0.10199999999999999</v>
      </c>
      <c r="C35" s="20" t="s">
        <v>29</v>
      </c>
      <c r="D35" s="50"/>
      <c r="E35" s="50"/>
      <c r="F35" s="50"/>
      <c r="G35" s="50"/>
      <c r="H35" s="50"/>
      <c r="I35" s="50"/>
      <c r="J35" s="50"/>
      <c r="K35" s="50"/>
      <c r="L35" s="50"/>
    </row>
    <row r="36" spans="1:12" ht="25.5">
      <c r="A36" s="3"/>
      <c r="B36" s="25">
        <v>56</v>
      </c>
      <c r="C36" s="26" t="s">
        <v>130</v>
      </c>
      <c r="D36" s="105"/>
      <c r="E36" s="68"/>
      <c r="F36" s="105"/>
      <c r="G36" s="68"/>
      <c r="H36" s="105"/>
      <c r="I36" s="68"/>
      <c r="J36" s="97"/>
      <c r="K36" s="68"/>
      <c r="L36" s="97"/>
    </row>
    <row r="37" spans="1:12" ht="13.35" customHeight="1">
      <c r="A37" s="124" t="s">
        <v>119</v>
      </c>
      <c r="B37" s="128" t="s">
        <v>106</v>
      </c>
      <c r="C37" s="45" t="s">
        <v>18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102">
        <v>1100</v>
      </c>
      <c r="K37" s="74">
        <v>0</v>
      </c>
      <c r="L37" s="99">
        <f>SUM(J37:K37)</f>
        <v>1100</v>
      </c>
    </row>
    <row r="38" spans="1:12" ht="15" customHeight="1">
      <c r="A38" s="9" t="s">
        <v>120</v>
      </c>
      <c r="B38" s="24" t="s">
        <v>107</v>
      </c>
      <c r="C38" s="22" t="s">
        <v>79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109">
        <v>2000</v>
      </c>
      <c r="K38" s="69">
        <v>0</v>
      </c>
      <c r="L38" s="104">
        <f>SUM(J38:K38)</f>
        <v>2000</v>
      </c>
    </row>
    <row r="39" spans="1:12" ht="15" customHeight="1">
      <c r="A39" s="9" t="s">
        <v>121</v>
      </c>
      <c r="B39" s="24" t="s">
        <v>108</v>
      </c>
      <c r="C39" s="22" t="s">
        <v>80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109">
        <v>2000</v>
      </c>
      <c r="K39" s="69">
        <v>0</v>
      </c>
      <c r="L39" s="104">
        <f>SUM(J39:K39)</f>
        <v>2000</v>
      </c>
    </row>
    <row r="40" spans="1:12" ht="25.5">
      <c r="A40" s="8" t="s">
        <v>11</v>
      </c>
      <c r="B40" s="24">
        <v>56</v>
      </c>
      <c r="C40" s="22" t="s">
        <v>130</v>
      </c>
      <c r="D40" s="79">
        <f t="shared" ref="D40:L40" si="4">SUM(D37:D39)</f>
        <v>0</v>
      </c>
      <c r="E40" s="79">
        <f t="shared" si="4"/>
        <v>0</v>
      </c>
      <c r="F40" s="79">
        <f t="shared" si="4"/>
        <v>0</v>
      </c>
      <c r="G40" s="79">
        <f t="shared" si="4"/>
        <v>0</v>
      </c>
      <c r="H40" s="79">
        <f t="shared" si="4"/>
        <v>0</v>
      </c>
      <c r="I40" s="79">
        <f t="shared" si="4"/>
        <v>0</v>
      </c>
      <c r="J40" s="98">
        <f t="shared" si="4"/>
        <v>5100</v>
      </c>
      <c r="K40" s="79">
        <f t="shared" si="4"/>
        <v>0</v>
      </c>
      <c r="L40" s="98">
        <f t="shared" si="4"/>
        <v>5100</v>
      </c>
    </row>
    <row r="41" spans="1:12" ht="15" customHeight="1">
      <c r="B41" s="23"/>
      <c r="C41" s="20"/>
      <c r="D41" s="50"/>
      <c r="E41" s="50"/>
      <c r="F41" s="50"/>
      <c r="G41" s="50"/>
      <c r="H41" s="50"/>
      <c r="I41" s="50"/>
      <c r="J41" s="50"/>
      <c r="K41" s="50"/>
      <c r="L41" s="50"/>
    </row>
    <row r="42" spans="1:12" ht="15" customHeight="1">
      <c r="A42" s="3"/>
      <c r="B42" s="25">
        <v>61</v>
      </c>
      <c r="C42" s="26" t="s">
        <v>30</v>
      </c>
      <c r="D42" s="52"/>
      <c r="E42" s="52"/>
      <c r="F42" s="53"/>
      <c r="G42" s="53"/>
      <c r="H42" s="53"/>
      <c r="I42" s="53"/>
      <c r="J42" s="53"/>
      <c r="K42" s="53"/>
      <c r="L42" s="53"/>
    </row>
    <row r="43" spans="1:12" ht="15" customHeight="1">
      <c r="A43" s="3"/>
      <c r="B43" s="107" t="s">
        <v>31</v>
      </c>
      <c r="C43" s="26" t="s">
        <v>18</v>
      </c>
      <c r="D43" s="68">
        <v>0</v>
      </c>
      <c r="E43" s="97">
        <v>5946</v>
      </c>
      <c r="F43" s="96">
        <v>0</v>
      </c>
      <c r="G43" s="121">
        <v>6943</v>
      </c>
      <c r="H43" s="96">
        <v>0</v>
      </c>
      <c r="I43" s="121">
        <v>6943</v>
      </c>
      <c r="J43" s="96">
        <v>0</v>
      </c>
      <c r="K43" s="121">
        <v>16814</v>
      </c>
      <c r="L43" s="105">
        <f t="shared" ref="L43:L49" si="5">SUM(J43:K43)</f>
        <v>16814</v>
      </c>
    </row>
    <row r="44" spans="1:12" ht="15" customHeight="1">
      <c r="A44" s="3"/>
      <c r="B44" s="107" t="s">
        <v>32</v>
      </c>
      <c r="C44" s="26" t="s">
        <v>22</v>
      </c>
      <c r="D44" s="97">
        <v>270</v>
      </c>
      <c r="E44" s="97">
        <v>949</v>
      </c>
      <c r="F44" s="96">
        <v>0</v>
      </c>
      <c r="G44" s="105">
        <v>1650</v>
      </c>
      <c r="H44" s="96">
        <v>0</v>
      </c>
      <c r="I44" s="105">
        <v>1650</v>
      </c>
      <c r="J44" s="96">
        <v>0</v>
      </c>
      <c r="K44" s="105">
        <v>1650</v>
      </c>
      <c r="L44" s="105">
        <f t="shared" si="5"/>
        <v>1650</v>
      </c>
    </row>
    <row r="45" spans="1:12" ht="15" customHeight="1">
      <c r="B45" s="108" t="s">
        <v>33</v>
      </c>
      <c r="C45" s="22" t="s">
        <v>34</v>
      </c>
      <c r="D45" s="104">
        <v>15</v>
      </c>
      <c r="E45" s="69">
        <v>0</v>
      </c>
      <c r="F45" s="71">
        <v>0</v>
      </c>
      <c r="G45" s="69">
        <v>0</v>
      </c>
      <c r="H45" s="71">
        <v>0</v>
      </c>
      <c r="I45" s="69">
        <v>0</v>
      </c>
      <c r="J45" s="71">
        <v>0</v>
      </c>
      <c r="K45" s="69">
        <v>0</v>
      </c>
      <c r="L45" s="69">
        <f t="shared" si="5"/>
        <v>0</v>
      </c>
    </row>
    <row r="46" spans="1:12" ht="15" customHeight="1">
      <c r="B46" s="108" t="s">
        <v>35</v>
      </c>
      <c r="C46" s="22" t="s">
        <v>87</v>
      </c>
      <c r="D46" s="104">
        <v>196</v>
      </c>
      <c r="E46" s="69">
        <v>0</v>
      </c>
      <c r="F46" s="109">
        <v>2000</v>
      </c>
      <c r="G46" s="69">
        <v>0</v>
      </c>
      <c r="H46" s="109">
        <v>2000</v>
      </c>
      <c r="I46" s="69">
        <v>0</v>
      </c>
      <c r="J46" s="71">
        <v>0</v>
      </c>
      <c r="K46" s="69">
        <v>0</v>
      </c>
      <c r="L46" s="69">
        <f t="shared" si="5"/>
        <v>0</v>
      </c>
    </row>
    <row r="47" spans="1:12" ht="15" customHeight="1">
      <c r="B47" s="108" t="s">
        <v>36</v>
      </c>
      <c r="C47" s="22" t="s">
        <v>84</v>
      </c>
      <c r="D47" s="104">
        <v>111</v>
      </c>
      <c r="E47" s="69">
        <v>0</v>
      </c>
      <c r="F47" s="109">
        <v>1025</v>
      </c>
      <c r="G47" s="69">
        <v>0</v>
      </c>
      <c r="H47" s="109">
        <v>1025</v>
      </c>
      <c r="I47" s="69">
        <v>0</v>
      </c>
      <c r="J47" s="71">
        <v>0</v>
      </c>
      <c r="K47" s="69">
        <v>0</v>
      </c>
      <c r="L47" s="69">
        <f t="shared" si="5"/>
        <v>0</v>
      </c>
    </row>
    <row r="48" spans="1:12" ht="15" customHeight="1">
      <c r="B48" s="108" t="s">
        <v>111</v>
      </c>
      <c r="C48" s="22" t="s">
        <v>113</v>
      </c>
      <c r="D48" s="69">
        <v>0</v>
      </c>
      <c r="E48" s="69">
        <v>0</v>
      </c>
      <c r="F48" s="71">
        <v>0</v>
      </c>
      <c r="G48" s="69">
        <v>0</v>
      </c>
      <c r="H48" s="71">
        <v>0</v>
      </c>
      <c r="I48" s="69">
        <v>0</v>
      </c>
      <c r="J48" s="109">
        <v>400</v>
      </c>
      <c r="K48" s="69">
        <v>0</v>
      </c>
      <c r="L48" s="104">
        <f t="shared" si="5"/>
        <v>400</v>
      </c>
    </row>
    <row r="49" spans="1:12" ht="15" customHeight="1">
      <c r="B49" s="108" t="s">
        <v>112</v>
      </c>
      <c r="C49" s="22" t="s">
        <v>114</v>
      </c>
      <c r="D49" s="69">
        <v>0</v>
      </c>
      <c r="E49" s="69">
        <v>0</v>
      </c>
      <c r="F49" s="71">
        <v>0</v>
      </c>
      <c r="G49" s="69">
        <v>0</v>
      </c>
      <c r="H49" s="71">
        <v>0</v>
      </c>
      <c r="I49" s="69">
        <v>0</v>
      </c>
      <c r="J49" s="109">
        <v>300</v>
      </c>
      <c r="K49" s="69">
        <v>0</v>
      </c>
      <c r="L49" s="104">
        <f t="shared" si="5"/>
        <v>300</v>
      </c>
    </row>
    <row r="50" spans="1:12" ht="15" customHeight="1">
      <c r="A50" s="8" t="s">
        <v>11</v>
      </c>
      <c r="B50" s="24">
        <v>61</v>
      </c>
      <c r="C50" s="22" t="s">
        <v>30</v>
      </c>
      <c r="D50" s="78">
        <f t="shared" ref="D50:L50" si="6">SUM(D43:D49)</f>
        <v>592</v>
      </c>
      <c r="E50" s="78">
        <f t="shared" si="6"/>
        <v>6895</v>
      </c>
      <c r="F50" s="103">
        <f t="shared" si="6"/>
        <v>3025</v>
      </c>
      <c r="G50" s="78">
        <f t="shared" si="6"/>
        <v>8593</v>
      </c>
      <c r="H50" s="78">
        <f t="shared" si="6"/>
        <v>3025</v>
      </c>
      <c r="I50" s="78">
        <f t="shared" si="6"/>
        <v>8593</v>
      </c>
      <c r="J50" s="103">
        <f t="shared" si="6"/>
        <v>700</v>
      </c>
      <c r="K50" s="78">
        <f t="shared" si="6"/>
        <v>18464</v>
      </c>
      <c r="L50" s="78">
        <f t="shared" si="6"/>
        <v>19164</v>
      </c>
    </row>
    <row r="51" spans="1:12" ht="15" customHeight="1">
      <c r="B51" s="27"/>
      <c r="C51" s="22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25.5">
      <c r="B52" s="24">
        <v>65</v>
      </c>
      <c r="C52" s="22" t="s">
        <v>77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1:12" ht="15" customHeight="1">
      <c r="B53" s="24" t="s">
        <v>37</v>
      </c>
      <c r="C53" s="22" t="s">
        <v>18</v>
      </c>
      <c r="D53" s="104">
        <v>1351</v>
      </c>
      <c r="E53" s="69">
        <v>0</v>
      </c>
      <c r="F53" s="105">
        <v>1114</v>
      </c>
      <c r="G53" s="69">
        <v>0</v>
      </c>
      <c r="H53" s="105">
        <v>1114</v>
      </c>
      <c r="I53" s="69">
        <v>0</v>
      </c>
      <c r="J53" s="71">
        <v>0</v>
      </c>
      <c r="K53" s="69">
        <v>0</v>
      </c>
      <c r="L53" s="69">
        <f>SUM(J53:K53)</f>
        <v>0</v>
      </c>
    </row>
    <row r="54" spans="1:12" ht="15" customHeight="1">
      <c r="B54" s="24" t="s">
        <v>38</v>
      </c>
      <c r="C54" s="22" t="s">
        <v>20</v>
      </c>
      <c r="D54" s="104">
        <v>100</v>
      </c>
      <c r="E54" s="69">
        <v>0</v>
      </c>
      <c r="F54" s="97">
        <v>100</v>
      </c>
      <c r="G54" s="69">
        <v>0</v>
      </c>
      <c r="H54" s="105">
        <v>100</v>
      </c>
      <c r="I54" s="69">
        <v>0</v>
      </c>
      <c r="J54" s="68">
        <v>0</v>
      </c>
      <c r="K54" s="69">
        <v>0</v>
      </c>
      <c r="L54" s="69">
        <f>SUM(J54:K54)</f>
        <v>0</v>
      </c>
    </row>
    <row r="55" spans="1:12" ht="15" customHeight="1">
      <c r="B55" s="24" t="s">
        <v>39</v>
      </c>
      <c r="C55" s="22" t="s">
        <v>22</v>
      </c>
      <c r="D55" s="104">
        <v>399</v>
      </c>
      <c r="E55" s="69">
        <v>0</v>
      </c>
      <c r="F55" s="97">
        <v>100</v>
      </c>
      <c r="G55" s="69">
        <v>0</v>
      </c>
      <c r="H55" s="105">
        <v>100</v>
      </c>
      <c r="I55" s="69">
        <v>0</v>
      </c>
      <c r="J55" s="71">
        <v>0</v>
      </c>
      <c r="K55" s="69">
        <v>0</v>
      </c>
      <c r="L55" s="69">
        <f>SUM(J55:K55)</f>
        <v>0</v>
      </c>
    </row>
    <row r="56" spans="1:12" ht="15" customHeight="1">
      <c r="B56" s="24" t="s">
        <v>40</v>
      </c>
      <c r="C56" s="22" t="s">
        <v>79</v>
      </c>
      <c r="D56" s="104">
        <v>2346</v>
      </c>
      <c r="E56" s="69">
        <v>0</v>
      </c>
      <c r="F56" s="105">
        <v>2060</v>
      </c>
      <c r="G56" s="69">
        <v>0</v>
      </c>
      <c r="H56" s="105">
        <v>2060</v>
      </c>
      <c r="I56" s="69">
        <v>0</v>
      </c>
      <c r="J56" s="71">
        <v>0</v>
      </c>
      <c r="K56" s="69">
        <v>0</v>
      </c>
      <c r="L56" s="69">
        <f>SUM(J56:K56)</f>
        <v>0</v>
      </c>
    </row>
    <row r="57" spans="1:12" ht="15" customHeight="1">
      <c r="B57" s="24" t="s">
        <v>41</v>
      </c>
      <c r="C57" s="22" t="s">
        <v>80</v>
      </c>
      <c r="D57" s="104">
        <v>2582</v>
      </c>
      <c r="E57" s="69">
        <v>0</v>
      </c>
      <c r="F57" s="105">
        <v>1884</v>
      </c>
      <c r="G57" s="69">
        <v>0</v>
      </c>
      <c r="H57" s="105">
        <v>1884</v>
      </c>
      <c r="I57" s="69">
        <v>0</v>
      </c>
      <c r="J57" s="71">
        <v>0</v>
      </c>
      <c r="K57" s="69">
        <v>0</v>
      </c>
      <c r="L57" s="69">
        <f>SUM(J57:K57)</f>
        <v>0</v>
      </c>
    </row>
    <row r="58" spans="1:12" ht="25.5">
      <c r="A58" s="8" t="s">
        <v>11</v>
      </c>
      <c r="B58" s="24">
        <v>65</v>
      </c>
      <c r="C58" s="22" t="s">
        <v>63</v>
      </c>
      <c r="D58" s="75">
        <f t="shared" ref="D58:L58" si="7">SUM(D53:D57)</f>
        <v>6778</v>
      </c>
      <c r="E58" s="79">
        <f t="shared" si="7"/>
        <v>0</v>
      </c>
      <c r="F58" s="75">
        <f t="shared" si="7"/>
        <v>5258</v>
      </c>
      <c r="G58" s="79">
        <f t="shared" si="7"/>
        <v>0</v>
      </c>
      <c r="H58" s="75">
        <f t="shared" si="7"/>
        <v>5258</v>
      </c>
      <c r="I58" s="79">
        <f t="shared" si="7"/>
        <v>0</v>
      </c>
      <c r="J58" s="79">
        <f t="shared" si="7"/>
        <v>0</v>
      </c>
      <c r="K58" s="79">
        <f>SUM(K53:K57)</f>
        <v>0</v>
      </c>
      <c r="L58" s="79">
        <f t="shared" si="7"/>
        <v>0</v>
      </c>
    </row>
    <row r="59" spans="1:12" ht="15" customHeight="1">
      <c r="A59" s="3" t="s">
        <v>11</v>
      </c>
      <c r="B59" s="28">
        <v>0.10199999999999999</v>
      </c>
      <c r="C59" s="29" t="s">
        <v>29</v>
      </c>
      <c r="D59" s="99">
        <f t="shared" ref="D59:L59" si="8">D58+D50+D40</f>
        <v>7370</v>
      </c>
      <c r="E59" s="99">
        <f t="shared" si="8"/>
        <v>6895</v>
      </c>
      <c r="F59" s="99">
        <f t="shared" si="8"/>
        <v>8283</v>
      </c>
      <c r="G59" s="99">
        <f t="shared" si="8"/>
        <v>8593</v>
      </c>
      <c r="H59" s="99">
        <f t="shared" si="8"/>
        <v>8283</v>
      </c>
      <c r="I59" s="99">
        <f t="shared" si="8"/>
        <v>8593</v>
      </c>
      <c r="J59" s="99">
        <f t="shared" si="8"/>
        <v>5800</v>
      </c>
      <c r="K59" s="99">
        <f t="shared" si="8"/>
        <v>18464</v>
      </c>
      <c r="L59" s="99">
        <f t="shared" si="8"/>
        <v>24264</v>
      </c>
    </row>
    <row r="60" spans="1:12" ht="15" customHeight="1">
      <c r="A60" s="3"/>
      <c r="B60" s="30"/>
      <c r="C60" s="29"/>
      <c r="D60" s="53"/>
      <c r="E60" s="53"/>
      <c r="F60" s="53"/>
      <c r="G60" s="53"/>
      <c r="H60" s="53"/>
      <c r="I60" s="53"/>
      <c r="J60" s="53"/>
      <c r="K60" s="53"/>
      <c r="L60" s="53"/>
    </row>
    <row r="61" spans="1:12" ht="25.5">
      <c r="A61" s="3"/>
      <c r="B61" s="28">
        <v>0.10299999999999999</v>
      </c>
      <c r="C61" s="29" t="s">
        <v>64</v>
      </c>
      <c r="D61" s="52"/>
      <c r="E61" s="52"/>
      <c r="F61" s="52"/>
      <c r="G61" s="52"/>
      <c r="H61" s="52"/>
      <c r="I61" s="52"/>
      <c r="J61" s="52"/>
      <c r="K61" s="52"/>
      <c r="L61" s="53"/>
    </row>
    <row r="62" spans="1:12" ht="15" customHeight="1">
      <c r="A62" s="3"/>
      <c r="B62" s="25">
        <v>64</v>
      </c>
      <c r="C62" s="26" t="s">
        <v>42</v>
      </c>
      <c r="D62" s="52"/>
      <c r="E62" s="52"/>
      <c r="F62" s="52"/>
      <c r="G62" s="52"/>
      <c r="H62" s="52"/>
      <c r="I62" s="52"/>
      <c r="J62" s="52"/>
      <c r="K62" s="52"/>
      <c r="L62" s="53"/>
    </row>
    <row r="63" spans="1:12" ht="15" customHeight="1">
      <c r="A63" s="44"/>
      <c r="B63" s="129" t="s">
        <v>43</v>
      </c>
      <c r="C63" s="45" t="s">
        <v>72</v>
      </c>
      <c r="D63" s="99">
        <v>2150</v>
      </c>
      <c r="E63" s="74">
        <v>0</v>
      </c>
      <c r="F63" s="74">
        <v>0</v>
      </c>
      <c r="G63" s="74">
        <v>0</v>
      </c>
      <c r="H63" s="73">
        <v>700</v>
      </c>
      <c r="I63" s="74">
        <v>0</v>
      </c>
      <c r="J63" s="74">
        <v>0</v>
      </c>
      <c r="K63" s="74">
        <v>0</v>
      </c>
      <c r="L63" s="74">
        <f>SUM(J63:K63)</f>
        <v>0</v>
      </c>
    </row>
    <row r="64" spans="1:12" ht="15" customHeight="1">
      <c r="A64" s="3"/>
      <c r="B64" s="106" t="s">
        <v>44</v>
      </c>
      <c r="C64" s="26" t="s">
        <v>45</v>
      </c>
      <c r="D64" s="97">
        <v>2350</v>
      </c>
      <c r="E64" s="68">
        <v>0</v>
      </c>
      <c r="F64" s="97">
        <v>2500</v>
      </c>
      <c r="G64" s="68">
        <v>0</v>
      </c>
      <c r="H64" s="105">
        <v>2500</v>
      </c>
      <c r="I64" s="68">
        <v>0</v>
      </c>
      <c r="J64" s="97">
        <v>2500</v>
      </c>
      <c r="K64" s="68">
        <v>0</v>
      </c>
      <c r="L64" s="97">
        <f>SUM(J64:K64)</f>
        <v>2500</v>
      </c>
    </row>
    <row r="65" spans="1:17" ht="15" customHeight="1">
      <c r="A65" s="3" t="s">
        <v>11</v>
      </c>
      <c r="B65" s="25">
        <v>64</v>
      </c>
      <c r="C65" s="26" t="s">
        <v>42</v>
      </c>
      <c r="D65" s="99">
        <f t="shared" ref="D65:L65" si="9">D64+D63</f>
        <v>4500</v>
      </c>
      <c r="E65" s="74">
        <f t="shared" si="9"/>
        <v>0</v>
      </c>
      <c r="F65" s="99">
        <f t="shared" si="9"/>
        <v>2500</v>
      </c>
      <c r="G65" s="74">
        <f t="shared" si="9"/>
        <v>0</v>
      </c>
      <c r="H65" s="73">
        <f t="shared" si="9"/>
        <v>3200</v>
      </c>
      <c r="I65" s="74">
        <f t="shared" si="9"/>
        <v>0</v>
      </c>
      <c r="J65" s="99">
        <f t="shared" si="9"/>
        <v>2500</v>
      </c>
      <c r="K65" s="74">
        <f>K64+K63</f>
        <v>0</v>
      </c>
      <c r="L65" s="99">
        <f t="shared" si="9"/>
        <v>2500</v>
      </c>
    </row>
    <row r="66" spans="1:17" ht="25.5">
      <c r="A66" s="3" t="s">
        <v>11</v>
      </c>
      <c r="B66" s="28">
        <v>0.10299999999999999</v>
      </c>
      <c r="C66" s="29" t="s">
        <v>64</v>
      </c>
      <c r="D66" s="99">
        <f t="shared" ref="D66:J66" si="10">D65</f>
        <v>4500</v>
      </c>
      <c r="E66" s="74">
        <f t="shared" si="10"/>
        <v>0</v>
      </c>
      <c r="F66" s="99">
        <f t="shared" si="10"/>
        <v>2500</v>
      </c>
      <c r="G66" s="74">
        <f t="shared" si="10"/>
        <v>0</v>
      </c>
      <c r="H66" s="73">
        <f t="shared" si="10"/>
        <v>3200</v>
      </c>
      <c r="I66" s="74">
        <f t="shared" si="10"/>
        <v>0</v>
      </c>
      <c r="J66" s="99">
        <f t="shared" si="10"/>
        <v>2500</v>
      </c>
      <c r="K66" s="74">
        <f>K65</f>
        <v>0</v>
      </c>
      <c r="L66" s="99">
        <f>K66+J66</f>
        <v>2500</v>
      </c>
    </row>
    <row r="67" spans="1:17">
      <c r="A67" s="3"/>
      <c r="B67" s="30"/>
      <c r="C67" s="29"/>
      <c r="D67" s="53"/>
      <c r="E67" s="53"/>
      <c r="F67" s="53"/>
      <c r="G67" s="70"/>
      <c r="H67" s="53"/>
      <c r="I67" s="53"/>
      <c r="J67" s="53"/>
      <c r="K67" s="70"/>
      <c r="L67" s="53"/>
    </row>
    <row r="68" spans="1:17" ht="14.45" customHeight="1">
      <c r="A68" s="3"/>
      <c r="B68" s="28">
        <v>0.104</v>
      </c>
      <c r="C68" s="29" t="s">
        <v>46</v>
      </c>
      <c r="D68" s="50"/>
      <c r="E68" s="50"/>
      <c r="F68" s="50"/>
      <c r="G68" s="50"/>
      <c r="H68" s="50"/>
      <c r="I68" s="50"/>
      <c r="J68" s="50"/>
      <c r="K68" s="50"/>
      <c r="L68" s="50"/>
    </row>
    <row r="69" spans="1:17" ht="25.5">
      <c r="A69" s="3"/>
      <c r="B69" s="25">
        <v>57</v>
      </c>
      <c r="C69" s="26" t="s">
        <v>105</v>
      </c>
      <c r="D69" s="105"/>
      <c r="E69" s="68"/>
      <c r="F69" s="105"/>
      <c r="G69" s="68"/>
      <c r="H69" s="105"/>
      <c r="I69" s="68"/>
      <c r="J69" s="97"/>
      <c r="K69" s="68"/>
      <c r="L69" s="97"/>
    </row>
    <row r="70" spans="1:17" s="101" customFormat="1" ht="25.5">
      <c r="A70" s="3"/>
      <c r="B70" s="106" t="s">
        <v>109</v>
      </c>
      <c r="C70" s="39" t="s">
        <v>85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109">
        <v>20000</v>
      </c>
      <c r="K70" s="69">
        <v>0</v>
      </c>
      <c r="L70" s="97">
        <f>SUM(J70:K70)</f>
        <v>20000</v>
      </c>
      <c r="M70" s="100"/>
      <c r="N70" s="100"/>
      <c r="O70" s="100"/>
      <c r="P70" s="100"/>
      <c r="Q70" s="100"/>
    </row>
    <row r="71" spans="1:17" ht="25.5">
      <c r="A71" s="3" t="s">
        <v>11</v>
      </c>
      <c r="B71" s="25">
        <v>57</v>
      </c>
      <c r="C71" s="26" t="s">
        <v>105</v>
      </c>
      <c r="D71" s="79">
        <f t="shared" ref="D71:L71" si="11">SUM(D70:D70)</f>
        <v>0</v>
      </c>
      <c r="E71" s="79">
        <f t="shared" si="11"/>
        <v>0</v>
      </c>
      <c r="F71" s="79">
        <f t="shared" si="11"/>
        <v>0</v>
      </c>
      <c r="G71" s="79">
        <f t="shared" si="11"/>
        <v>0</v>
      </c>
      <c r="H71" s="79">
        <f t="shared" si="11"/>
        <v>0</v>
      </c>
      <c r="I71" s="79">
        <f t="shared" si="11"/>
        <v>0</v>
      </c>
      <c r="J71" s="98">
        <f t="shared" si="11"/>
        <v>20000</v>
      </c>
      <c r="K71" s="79">
        <f t="shared" si="11"/>
        <v>0</v>
      </c>
      <c r="L71" s="98">
        <f t="shared" si="11"/>
        <v>20000</v>
      </c>
    </row>
    <row r="72" spans="1:17" ht="14.45" customHeight="1">
      <c r="B72" s="23"/>
      <c r="C72" s="20"/>
      <c r="D72" s="50"/>
      <c r="E72" s="50"/>
      <c r="F72" s="50"/>
      <c r="G72" s="50"/>
      <c r="H72" s="50"/>
      <c r="I72" s="50"/>
      <c r="J72" s="50"/>
      <c r="K72" s="50"/>
      <c r="L72" s="50"/>
    </row>
    <row r="73" spans="1:17" ht="14.45" customHeight="1">
      <c r="B73" s="24">
        <v>65</v>
      </c>
      <c r="C73" s="22" t="s">
        <v>47</v>
      </c>
      <c r="D73" s="50"/>
      <c r="E73" s="50"/>
      <c r="F73" s="50"/>
      <c r="G73" s="50"/>
      <c r="H73" s="50"/>
      <c r="I73" s="50"/>
      <c r="J73" s="50"/>
      <c r="K73" s="50"/>
      <c r="L73" s="50"/>
    </row>
    <row r="74" spans="1:17" ht="14.45" customHeight="1">
      <c r="B74" s="27" t="s">
        <v>97</v>
      </c>
      <c r="C74" s="22" t="s">
        <v>96</v>
      </c>
      <c r="D74" s="104">
        <v>1831</v>
      </c>
      <c r="E74" s="69">
        <v>0</v>
      </c>
      <c r="F74" s="104">
        <v>2000</v>
      </c>
      <c r="G74" s="69">
        <v>0</v>
      </c>
      <c r="H74" s="104">
        <v>2000</v>
      </c>
      <c r="I74" s="69">
        <v>0</v>
      </c>
      <c r="J74" s="109">
        <v>2000</v>
      </c>
      <c r="K74" s="69">
        <v>0</v>
      </c>
      <c r="L74" s="104">
        <f t="shared" ref="L74:L78" si="12">SUM(J74:K74)</f>
        <v>2000</v>
      </c>
    </row>
    <row r="75" spans="1:17" ht="14.45" customHeight="1">
      <c r="A75" s="3"/>
      <c r="B75" s="106" t="s">
        <v>48</v>
      </c>
      <c r="C75" s="26" t="s">
        <v>49</v>
      </c>
      <c r="D75" s="96">
        <v>0</v>
      </c>
      <c r="E75" s="68">
        <v>0</v>
      </c>
      <c r="F75" s="97">
        <v>1000</v>
      </c>
      <c r="G75" s="68">
        <v>0</v>
      </c>
      <c r="H75" s="97">
        <v>1000</v>
      </c>
      <c r="I75" s="68">
        <v>0</v>
      </c>
      <c r="J75" s="97">
        <v>1000</v>
      </c>
      <c r="K75" s="68">
        <v>0</v>
      </c>
      <c r="L75" s="97">
        <f t="shared" si="12"/>
        <v>1000</v>
      </c>
    </row>
    <row r="76" spans="1:17" ht="14.45" customHeight="1">
      <c r="B76" s="106" t="s">
        <v>60</v>
      </c>
      <c r="C76" s="26" t="s">
        <v>61</v>
      </c>
      <c r="D76" s="104">
        <v>111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f t="shared" si="12"/>
        <v>0</v>
      </c>
    </row>
    <row r="77" spans="1:17" ht="25.5">
      <c r="B77" s="110" t="s">
        <v>92</v>
      </c>
      <c r="C77" s="91" t="s">
        <v>91</v>
      </c>
      <c r="D77" s="104">
        <v>1459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71">
        <v>0</v>
      </c>
      <c r="K77" s="68">
        <v>0</v>
      </c>
      <c r="L77" s="68">
        <f t="shared" si="12"/>
        <v>0</v>
      </c>
    </row>
    <row r="78" spans="1:17" ht="25.5">
      <c r="B78" s="27" t="s">
        <v>68</v>
      </c>
      <c r="C78" s="39" t="s">
        <v>85</v>
      </c>
      <c r="D78" s="104">
        <v>9952</v>
      </c>
      <c r="E78" s="69">
        <v>0</v>
      </c>
      <c r="F78" s="104">
        <v>15128</v>
      </c>
      <c r="G78" s="69">
        <v>0</v>
      </c>
      <c r="H78" s="111">
        <v>15128</v>
      </c>
      <c r="I78" s="69">
        <v>0</v>
      </c>
      <c r="J78" s="71">
        <v>0</v>
      </c>
      <c r="K78" s="69">
        <v>0</v>
      </c>
      <c r="L78" s="68">
        <f t="shared" si="12"/>
        <v>0</v>
      </c>
    </row>
    <row r="79" spans="1:17" ht="14.45" customHeight="1">
      <c r="A79" s="3" t="s">
        <v>11</v>
      </c>
      <c r="B79" s="25">
        <v>65</v>
      </c>
      <c r="C79" s="26" t="s">
        <v>47</v>
      </c>
      <c r="D79" s="75">
        <f t="shared" ref="D79:L79" si="13">SUM(D74:D78)</f>
        <v>13353</v>
      </c>
      <c r="E79" s="79">
        <f t="shared" si="13"/>
        <v>0</v>
      </c>
      <c r="F79" s="75">
        <f t="shared" si="13"/>
        <v>18128</v>
      </c>
      <c r="G79" s="79">
        <f t="shared" si="13"/>
        <v>0</v>
      </c>
      <c r="H79" s="75">
        <f t="shared" si="13"/>
        <v>18128</v>
      </c>
      <c r="I79" s="79">
        <f t="shared" si="13"/>
        <v>0</v>
      </c>
      <c r="J79" s="98">
        <f t="shared" si="13"/>
        <v>3000</v>
      </c>
      <c r="K79" s="79">
        <f t="shared" si="13"/>
        <v>0</v>
      </c>
      <c r="L79" s="98">
        <f t="shared" si="13"/>
        <v>3000</v>
      </c>
    </row>
    <row r="80" spans="1:17">
      <c r="B80" s="24"/>
      <c r="C80" s="22"/>
      <c r="D80" s="54"/>
      <c r="E80" s="54"/>
      <c r="F80" s="54"/>
      <c r="G80" s="54"/>
      <c r="H80" s="54"/>
      <c r="I80" s="54"/>
      <c r="J80" s="54"/>
      <c r="K80" s="54"/>
      <c r="L80" s="54"/>
    </row>
    <row r="81" spans="1:17" ht="14.45" customHeight="1">
      <c r="A81" s="3"/>
      <c r="B81" s="25">
        <v>66</v>
      </c>
      <c r="C81" s="26" t="s">
        <v>50</v>
      </c>
      <c r="D81" s="53"/>
      <c r="E81" s="53"/>
      <c r="F81" s="53"/>
      <c r="G81" s="53"/>
      <c r="H81" s="53"/>
      <c r="I81" s="53"/>
      <c r="J81" s="53"/>
      <c r="K81" s="53"/>
      <c r="L81" s="53"/>
    </row>
    <row r="82" spans="1:17" ht="14.45" customHeight="1">
      <c r="A82" s="3"/>
      <c r="B82" s="25" t="s">
        <v>51</v>
      </c>
      <c r="C82" s="26" t="s">
        <v>22</v>
      </c>
      <c r="D82" s="104">
        <v>520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f>SUM(J82:K82)</f>
        <v>0</v>
      </c>
    </row>
    <row r="83" spans="1:17" ht="14.45" customHeight="1">
      <c r="A83" s="3"/>
      <c r="B83" s="27" t="s">
        <v>98</v>
      </c>
      <c r="C83" s="22" t="s">
        <v>96</v>
      </c>
      <c r="D83" s="109">
        <v>1434</v>
      </c>
      <c r="E83" s="68">
        <v>0</v>
      </c>
      <c r="F83" s="97">
        <v>2000</v>
      </c>
      <c r="G83" s="68">
        <v>0</v>
      </c>
      <c r="H83" s="97">
        <v>2000</v>
      </c>
      <c r="I83" s="68">
        <v>0</v>
      </c>
      <c r="J83" s="97">
        <v>2000</v>
      </c>
      <c r="K83" s="68">
        <v>0</v>
      </c>
      <c r="L83" s="97">
        <f>SUM(J83:K83)</f>
        <v>2000</v>
      </c>
    </row>
    <row r="84" spans="1:17" ht="14.45" customHeight="1">
      <c r="A84" s="3"/>
      <c r="B84" s="25" t="s">
        <v>52</v>
      </c>
      <c r="C84" s="26" t="s">
        <v>24</v>
      </c>
      <c r="D84" s="97">
        <v>335</v>
      </c>
      <c r="E84" s="68">
        <v>0</v>
      </c>
      <c r="F84" s="68">
        <v>0</v>
      </c>
      <c r="G84" s="68">
        <v>0</v>
      </c>
      <c r="H84" s="71">
        <v>0</v>
      </c>
      <c r="I84" s="68">
        <v>0</v>
      </c>
      <c r="J84" s="97">
        <v>1320</v>
      </c>
      <c r="K84" s="68">
        <v>0</v>
      </c>
      <c r="L84" s="97">
        <f>SUM(J84:K84)</f>
        <v>1320</v>
      </c>
    </row>
    <row r="85" spans="1:17" ht="14.45" customHeight="1">
      <c r="A85" s="3" t="s">
        <v>11</v>
      </c>
      <c r="B85" s="25">
        <v>66</v>
      </c>
      <c r="C85" s="26" t="s">
        <v>50</v>
      </c>
      <c r="D85" s="75">
        <f t="shared" ref="D85:L85" si="14">SUM(D82:D84)</f>
        <v>2289</v>
      </c>
      <c r="E85" s="79">
        <f t="shared" si="14"/>
        <v>0</v>
      </c>
      <c r="F85" s="75">
        <f t="shared" si="14"/>
        <v>2000</v>
      </c>
      <c r="G85" s="79">
        <f t="shared" si="14"/>
        <v>0</v>
      </c>
      <c r="H85" s="75">
        <f t="shared" si="14"/>
        <v>2000</v>
      </c>
      <c r="I85" s="79">
        <f t="shared" si="14"/>
        <v>0</v>
      </c>
      <c r="J85" s="98">
        <f t="shared" si="14"/>
        <v>3320</v>
      </c>
      <c r="K85" s="79">
        <f t="shared" si="14"/>
        <v>0</v>
      </c>
      <c r="L85" s="98">
        <f t="shared" si="14"/>
        <v>3320</v>
      </c>
    </row>
    <row r="86" spans="1:17" ht="14.45" customHeight="1">
      <c r="A86" s="44" t="s">
        <v>11</v>
      </c>
      <c r="B86" s="46">
        <v>0.104</v>
      </c>
      <c r="C86" s="47" t="s">
        <v>46</v>
      </c>
      <c r="D86" s="73">
        <f t="shared" ref="D86:L86" si="15">D85+D79+D71</f>
        <v>15642</v>
      </c>
      <c r="E86" s="74">
        <f t="shared" si="15"/>
        <v>0</v>
      </c>
      <c r="F86" s="73">
        <f t="shared" si="15"/>
        <v>20128</v>
      </c>
      <c r="G86" s="74">
        <f t="shared" si="15"/>
        <v>0</v>
      </c>
      <c r="H86" s="73">
        <f t="shared" si="15"/>
        <v>20128</v>
      </c>
      <c r="I86" s="74">
        <f t="shared" si="15"/>
        <v>0</v>
      </c>
      <c r="J86" s="99">
        <f t="shared" si="15"/>
        <v>26320</v>
      </c>
      <c r="K86" s="74">
        <f t="shared" si="15"/>
        <v>0</v>
      </c>
      <c r="L86" s="99">
        <f t="shared" si="15"/>
        <v>26320</v>
      </c>
    </row>
    <row r="87" spans="1:17" ht="14.45" customHeight="1">
      <c r="A87" s="44" t="s">
        <v>11</v>
      </c>
      <c r="B87" s="92">
        <v>2204</v>
      </c>
      <c r="C87" s="47" t="s">
        <v>1</v>
      </c>
      <c r="D87" s="73">
        <f t="shared" ref="D87:L87" si="16">D86+D66+D59+D33</f>
        <v>54059</v>
      </c>
      <c r="E87" s="73">
        <f t="shared" si="16"/>
        <v>18414</v>
      </c>
      <c r="F87" s="73">
        <f t="shared" si="16"/>
        <v>59411</v>
      </c>
      <c r="G87" s="73">
        <f t="shared" si="16"/>
        <v>20922</v>
      </c>
      <c r="H87" s="73">
        <f t="shared" si="16"/>
        <v>60111</v>
      </c>
      <c r="I87" s="73">
        <f t="shared" si="16"/>
        <v>20922</v>
      </c>
      <c r="J87" s="99">
        <f t="shared" si="16"/>
        <v>66100</v>
      </c>
      <c r="K87" s="73">
        <f t="shared" si="16"/>
        <v>33603</v>
      </c>
      <c r="L87" s="73">
        <f t="shared" si="16"/>
        <v>99703</v>
      </c>
    </row>
    <row r="88" spans="1:17" ht="14.45" customHeight="1">
      <c r="A88" s="40" t="s">
        <v>11</v>
      </c>
      <c r="B88" s="41"/>
      <c r="C88" s="42" t="s">
        <v>12</v>
      </c>
      <c r="D88" s="75">
        <f t="shared" ref="D88:L88" si="17">D87</f>
        <v>54059</v>
      </c>
      <c r="E88" s="75">
        <f t="shared" si="17"/>
        <v>18414</v>
      </c>
      <c r="F88" s="75">
        <f t="shared" si="17"/>
        <v>59411</v>
      </c>
      <c r="G88" s="75">
        <f t="shared" si="17"/>
        <v>20922</v>
      </c>
      <c r="H88" s="75">
        <f t="shared" si="17"/>
        <v>60111</v>
      </c>
      <c r="I88" s="75">
        <f t="shared" si="17"/>
        <v>20922</v>
      </c>
      <c r="J88" s="98">
        <f t="shared" si="17"/>
        <v>66100</v>
      </c>
      <c r="K88" s="75">
        <f>K87</f>
        <v>33603</v>
      </c>
      <c r="L88" s="75">
        <f t="shared" si="17"/>
        <v>99703</v>
      </c>
    </row>
    <row r="89" spans="1:17">
      <c r="B89" s="21"/>
      <c r="C89" s="20"/>
      <c r="D89" s="51"/>
      <c r="E89" s="51"/>
      <c r="F89" s="51"/>
      <c r="G89" s="51"/>
      <c r="H89" s="51"/>
      <c r="I89" s="51"/>
      <c r="J89" s="51"/>
      <c r="K89" s="51"/>
      <c r="L89" s="51"/>
    </row>
    <row r="90" spans="1:17">
      <c r="C90" s="31" t="s">
        <v>53</v>
      </c>
      <c r="D90" s="50"/>
      <c r="E90" s="50"/>
      <c r="F90" s="50"/>
      <c r="G90" s="50"/>
      <c r="H90" s="50"/>
      <c r="I90" s="50"/>
      <c r="J90" s="50"/>
      <c r="K90" s="50"/>
      <c r="L90" s="50"/>
    </row>
    <row r="91" spans="1:17" ht="27" customHeight="1">
      <c r="A91" s="8" t="s">
        <v>13</v>
      </c>
      <c r="B91" s="32">
        <v>4202</v>
      </c>
      <c r="C91" s="38" t="s">
        <v>3</v>
      </c>
      <c r="D91" s="55"/>
      <c r="E91" s="55"/>
      <c r="F91" s="55"/>
      <c r="G91" s="55"/>
      <c r="H91" s="55"/>
      <c r="I91" s="55"/>
      <c r="J91" s="55"/>
      <c r="K91" s="55"/>
      <c r="L91" s="55"/>
    </row>
    <row r="92" spans="1:17">
      <c r="A92" s="34"/>
      <c r="B92" s="35">
        <v>3</v>
      </c>
      <c r="C92" s="36" t="s">
        <v>54</v>
      </c>
      <c r="D92" s="55"/>
      <c r="E92" s="55"/>
      <c r="F92" s="55"/>
      <c r="G92" s="55"/>
      <c r="H92" s="55"/>
      <c r="I92" s="55"/>
      <c r="J92" s="55"/>
      <c r="K92" s="55"/>
      <c r="L92" s="55"/>
    </row>
    <row r="93" spans="1:17">
      <c r="A93" s="37"/>
      <c r="B93" s="28">
        <v>3.1019999999999999</v>
      </c>
      <c r="C93" s="38" t="s">
        <v>55</v>
      </c>
      <c r="D93" s="90"/>
      <c r="E93" s="90"/>
      <c r="F93" s="90"/>
      <c r="G93" s="90"/>
      <c r="H93" s="90"/>
      <c r="I93" s="90"/>
      <c r="J93" s="90"/>
      <c r="K93" s="90"/>
      <c r="L93" s="90"/>
    </row>
    <row r="94" spans="1:17" s="33" customFormat="1" ht="27.95" customHeight="1">
      <c r="A94" s="37"/>
      <c r="B94" s="25">
        <v>57</v>
      </c>
      <c r="C94" s="26" t="s">
        <v>105</v>
      </c>
      <c r="D94" s="97"/>
      <c r="E94" s="68"/>
      <c r="F94" s="97"/>
      <c r="G94" s="68"/>
      <c r="H94" s="97"/>
      <c r="I94" s="68"/>
      <c r="J94" s="97"/>
      <c r="K94" s="68"/>
      <c r="L94" s="97"/>
      <c r="M94" s="87"/>
      <c r="N94" s="87"/>
      <c r="O94" s="87"/>
      <c r="P94" s="87"/>
      <c r="Q94" s="87"/>
    </row>
    <row r="95" spans="1:17" s="33" customFormat="1" ht="27.95" customHeight="1">
      <c r="A95" s="37"/>
      <c r="B95" s="112" t="s">
        <v>118</v>
      </c>
      <c r="C95" s="39" t="s">
        <v>117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97">
        <v>2000</v>
      </c>
      <c r="K95" s="68">
        <v>0</v>
      </c>
      <c r="L95" s="97">
        <f>J95</f>
        <v>2000</v>
      </c>
      <c r="M95" s="87"/>
      <c r="N95" s="87"/>
      <c r="O95" s="87"/>
      <c r="P95" s="87"/>
      <c r="Q95" s="87"/>
    </row>
    <row r="96" spans="1:17" s="33" customFormat="1" ht="27.95" customHeight="1">
      <c r="A96" s="37" t="s">
        <v>11</v>
      </c>
      <c r="B96" s="25">
        <v>57</v>
      </c>
      <c r="C96" s="26" t="s">
        <v>110</v>
      </c>
      <c r="D96" s="79">
        <f>D95</f>
        <v>0</v>
      </c>
      <c r="E96" s="79">
        <f t="shared" ref="E96:L96" si="18">E95</f>
        <v>0</v>
      </c>
      <c r="F96" s="79">
        <f t="shared" si="18"/>
        <v>0</v>
      </c>
      <c r="G96" s="79">
        <f t="shared" si="18"/>
        <v>0</v>
      </c>
      <c r="H96" s="79">
        <f t="shared" si="18"/>
        <v>0</v>
      </c>
      <c r="I96" s="79">
        <f t="shared" si="18"/>
        <v>0</v>
      </c>
      <c r="J96" s="98">
        <f t="shared" si="18"/>
        <v>2000</v>
      </c>
      <c r="K96" s="79">
        <f t="shared" si="18"/>
        <v>0</v>
      </c>
      <c r="L96" s="98">
        <f t="shared" si="18"/>
        <v>2000</v>
      </c>
      <c r="M96" s="87"/>
      <c r="N96" s="87"/>
      <c r="O96" s="87"/>
      <c r="P96" s="87"/>
      <c r="Q96" s="87"/>
    </row>
    <row r="97" spans="1:17">
      <c r="A97" s="37"/>
      <c r="B97" s="28"/>
      <c r="C97" s="38"/>
      <c r="D97" s="90"/>
      <c r="E97" s="90"/>
      <c r="F97" s="90"/>
      <c r="G97" s="90"/>
      <c r="H97" s="90"/>
      <c r="I97" s="90"/>
      <c r="J97" s="90"/>
      <c r="K97" s="90"/>
      <c r="L97" s="90"/>
    </row>
    <row r="98" spans="1:17" s="33" customFormat="1">
      <c r="A98" s="37"/>
      <c r="B98" s="25">
        <v>61</v>
      </c>
      <c r="C98" s="39" t="s">
        <v>56</v>
      </c>
      <c r="D98" s="90"/>
      <c r="E98" s="90"/>
      <c r="F98" s="90"/>
      <c r="G98" s="90"/>
      <c r="H98" s="90"/>
      <c r="I98" s="90"/>
      <c r="J98" s="90"/>
      <c r="K98" s="90"/>
      <c r="L98" s="90"/>
      <c r="M98" s="87"/>
      <c r="N98" s="87"/>
      <c r="O98" s="87"/>
      <c r="P98" s="87"/>
      <c r="Q98" s="87"/>
    </row>
    <row r="99" spans="1:17" s="33" customFormat="1" ht="27" customHeight="1">
      <c r="A99" s="37"/>
      <c r="B99" s="112" t="s">
        <v>57</v>
      </c>
      <c r="C99" s="39" t="s">
        <v>65</v>
      </c>
      <c r="D99" s="68">
        <v>0</v>
      </c>
      <c r="E99" s="68">
        <v>0</v>
      </c>
      <c r="F99" s="97">
        <v>6000</v>
      </c>
      <c r="G99" s="68">
        <v>0</v>
      </c>
      <c r="H99" s="97">
        <v>6000</v>
      </c>
      <c r="I99" s="68">
        <v>0</v>
      </c>
      <c r="J99" s="68">
        <v>0</v>
      </c>
      <c r="K99" s="68">
        <v>0</v>
      </c>
      <c r="L99" s="68">
        <f t="shared" ref="L99:L109" si="19">SUM(J99:K99)</f>
        <v>0</v>
      </c>
      <c r="M99" s="87"/>
      <c r="N99" s="87"/>
      <c r="O99" s="87"/>
      <c r="P99" s="87"/>
      <c r="Q99" s="87"/>
    </row>
    <row r="100" spans="1:17" s="33" customFormat="1" ht="27.95" customHeight="1">
      <c r="A100" s="37"/>
      <c r="B100" s="112" t="s">
        <v>69</v>
      </c>
      <c r="C100" s="39" t="s">
        <v>86</v>
      </c>
      <c r="D100" s="97">
        <v>23600</v>
      </c>
      <c r="E100" s="68">
        <v>0</v>
      </c>
      <c r="F100" s="97">
        <v>11170</v>
      </c>
      <c r="G100" s="68">
        <v>0</v>
      </c>
      <c r="H100" s="113">
        <v>11170</v>
      </c>
      <c r="I100" s="68">
        <v>0</v>
      </c>
      <c r="J100" s="68">
        <v>0</v>
      </c>
      <c r="K100" s="68">
        <v>0</v>
      </c>
      <c r="L100" s="68">
        <f t="shared" si="19"/>
        <v>0</v>
      </c>
      <c r="M100" s="87"/>
      <c r="N100" s="87"/>
      <c r="O100" s="87"/>
      <c r="P100" s="87"/>
      <c r="Q100" s="87"/>
    </row>
    <row r="101" spans="1:17" s="33" customFormat="1" ht="27.95" customHeight="1">
      <c r="A101" s="9" t="s">
        <v>124</v>
      </c>
      <c r="B101" s="112" t="s">
        <v>73</v>
      </c>
      <c r="C101" s="89" t="s">
        <v>128</v>
      </c>
      <c r="D101" s="97">
        <v>40487</v>
      </c>
      <c r="E101" s="68">
        <v>0</v>
      </c>
      <c r="F101" s="97">
        <v>34000</v>
      </c>
      <c r="G101" s="68">
        <v>0</v>
      </c>
      <c r="H101" s="97">
        <v>34000</v>
      </c>
      <c r="I101" s="68">
        <v>0</v>
      </c>
      <c r="J101" s="97">
        <v>21000</v>
      </c>
      <c r="K101" s="68">
        <v>0</v>
      </c>
      <c r="L101" s="97">
        <f t="shared" si="19"/>
        <v>21000</v>
      </c>
      <c r="M101" s="87"/>
      <c r="N101" s="87"/>
      <c r="O101" s="87"/>
      <c r="P101" s="87"/>
      <c r="Q101" s="87"/>
    </row>
    <row r="102" spans="1:17" s="33" customFormat="1" ht="38.25">
      <c r="A102" s="37"/>
      <c r="B102" s="112" t="s">
        <v>74</v>
      </c>
      <c r="C102" s="89" t="s">
        <v>81</v>
      </c>
      <c r="D102" s="97">
        <v>14000</v>
      </c>
      <c r="E102" s="68">
        <v>0</v>
      </c>
      <c r="F102" s="97">
        <v>20000</v>
      </c>
      <c r="G102" s="68">
        <v>0</v>
      </c>
      <c r="H102" s="97">
        <v>20000</v>
      </c>
      <c r="I102" s="68">
        <v>0</v>
      </c>
      <c r="J102" s="97">
        <v>30000</v>
      </c>
      <c r="K102" s="68">
        <v>0</v>
      </c>
      <c r="L102" s="97">
        <f t="shared" si="19"/>
        <v>30000</v>
      </c>
      <c r="M102" s="87"/>
      <c r="N102" s="87"/>
      <c r="O102" s="87"/>
      <c r="P102" s="87"/>
      <c r="Q102" s="87"/>
    </row>
    <row r="103" spans="1:17" s="33" customFormat="1" ht="27.95" customHeight="1">
      <c r="A103" s="9" t="s">
        <v>125</v>
      </c>
      <c r="B103" s="112" t="s">
        <v>75</v>
      </c>
      <c r="C103" s="89" t="s">
        <v>82</v>
      </c>
      <c r="D103" s="104">
        <v>12500</v>
      </c>
      <c r="E103" s="69">
        <v>0</v>
      </c>
      <c r="F103" s="97">
        <v>10000</v>
      </c>
      <c r="G103" s="69">
        <v>0</v>
      </c>
      <c r="H103" s="104">
        <v>10000</v>
      </c>
      <c r="I103" s="69">
        <v>0</v>
      </c>
      <c r="J103" s="97">
        <v>13400</v>
      </c>
      <c r="K103" s="69">
        <v>0</v>
      </c>
      <c r="L103" s="97">
        <f t="shared" si="19"/>
        <v>13400</v>
      </c>
      <c r="M103" s="87"/>
      <c r="N103" s="87"/>
      <c r="O103" s="87"/>
      <c r="P103" s="87"/>
      <c r="Q103" s="87"/>
    </row>
    <row r="104" spans="1:17" s="33" customFormat="1">
      <c r="A104" s="37"/>
      <c r="B104" s="112" t="s">
        <v>78</v>
      </c>
      <c r="C104" s="89" t="s">
        <v>76</v>
      </c>
      <c r="D104" s="69">
        <v>0</v>
      </c>
      <c r="E104" s="68">
        <v>0</v>
      </c>
      <c r="F104" s="97">
        <v>4100</v>
      </c>
      <c r="G104" s="68">
        <v>0</v>
      </c>
      <c r="H104" s="97">
        <v>4100</v>
      </c>
      <c r="I104" s="68">
        <v>0</v>
      </c>
      <c r="J104" s="68">
        <v>0</v>
      </c>
      <c r="K104" s="68">
        <v>0</v>
      </c>
      <c r="L104" s="68">
        <f t="shared" si="19"/>
        <v>0</v>
      </c>
      <c r="M104" s="87"/>
      <c r="N104" s="87"/>
      <c r="O104" s="87"/>
      <c r="P104" s="87"/>
      <c r="Q104" s="87"/>
    </row>
    <row r="105" spans="1:17" s="33" customFormat="1">
      <c r="A105" s="37"/>
      <c r="B105" s="112" t="s">
        <v>89</v>
      </c>
      <c r="C105" s="89" t="s">
        <v>90</v>
      </c>
      <c r="D105" s="69">
        <v>0</v>
      </c>
      <c r="E105" s="68">
        <v>0</v>
      </c>
      <c r="F105" s="97">
        <v>5000</v>
      </c>
      <c r="G105" s="68">
        <v>0</v>
      </c>
      <c r="H105" s="97">
        <v>5000</v>
      </c>
      <c r="I105" s="68">
        <v>0</v>
      </c>
      <c r="J105" s="69">
        <v>0</v>
      </c>
      <c r="K105" s="68">
        <v>0</v>
      </c>
      <c r="L105" s="68">
        <f t="shared" si="19"/>
        <v>0</v>
      </c>
      <c r="M105" s="87"/>
      <c r="N105" s="87"/>
      <c r="O105" s="87"/>
      <c r="P105" s="87"/>
      <c r="Q105" s="87"/>
    </row>
    <row r="106" spans="1:17" s="33" customFormat="1" ht="25.5">
      <c r="A106" s="37"/>
      <c r="B106" s="112" t="s">
        <v>95</v>
      </c>
      <c r="C106" s="89" t="s">
        <v>129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97">
        <v>2000</v>
      </c>
      <c r="K106" s="69">
        <v>0</v>
      </c>
      <c r="L106" s="97">
        <f t="shared" si="19"/>
        <v>2000</v>
      </c>
      <c r="M106" s="87"/>
      <c r="N106" s="87"/>
      <c r="O106" s="87"/>
      <c r="P106" s="87"/>
      <c r="Q106" s="87"/>
    </row>
    <row r="107" spans="1:17" s="33" customFormat="1" ht="51">
      <c r="A107" s="124" t="s">
        <v>126</v>
      </c>
      <c r="B107" s="127" t="s">
        <v>100</v>
      </c>
      <c r="C107" s="130" t="s">
        <v>131</v>
      </c>
      <c r="D107" s="74">
        <v>0</v>
      </c>
      <c r="E107" s="74">
        <v>0</v>
      </c>
      <c r="F107" s="99">
        <v>2500</v>
      </c>
      <c r="G107" s="74">
        <v>0</v>
      </c>
      <c r="H107" s="99">
        <v>2500</v>
      </c>
      <c r="I107" s="74">
        <v>0</v>
      </c>
      <c r="J107" s="99">
        <v>16250</v>
      </c>
      <c r="K107" s="74">
        <v>0</v>
      </c>
      <c r="L107" s="99">
        <f t="shared" si="19"/>
        <v>16250</v>
      </c>
      <c r="M107" s="87"/>
      <c r="N107" s="87"/>
      <c r="O107" s="87"/>
      <c r="P107" s="87"/>
      <c r="Q107" s="87"/>
    </row>
    <row r="108" spans="1:17" s="33" customFormat="1" ht="38.25">
      <c r="A108" s="9" t="s">
        <v>127</v>
      </c>
      <c r="B108" s="112" t="s">
        <v>102</v>
      </c>
      <c r="C108" s="89" t="s">
        <v>101</v>
      </c>
      <c r="D108" s="68">
        <v>0</v>
      </c>
      <c r="E108" s="68">
        <v>0</v>
      </c>
      <c r="F108" s="97">
        <v>28392</v>
      </c>
      <c r="G108" s="68">
        <v>0</v>
      </c>
      <c r="H108" s="97">
        <v>28392</v>
      </c>
      <c r="I108" s="68">
        <v>0</v>
      </c>
      <c r="J108" s="97">
        <v>16250</v>
      </c>
      <c r="K108" s="68">
        <v>0</v>
      </c>
      <c r="L108" s="97">
        <f t="shared" si="19"/>
        <v>16250</v>
      </c>
      <c r="M108" s="87"/>
      <c r="N108" s="87"/>
      <c r="O108" s="87"/>
      <c r="P108" s="87"/>
      <c r="Q108" s="87"/>
    </row>
    <row r="109" spans="1:17" s="33" customFormat="1" ht="27.95" customHeight="1">
      <c r="A109" s="37"/>
      <c r="B109" s="112" t="s">
        <v>115</v>
      </c>
      <c r="C109" s="89" t="s">
        <v>116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97">
        <v>12400</v>
      </c>
      <c r="K109" s="68">
        <v>0</v>
      </c>
      <c r="L109" s="97">
        <f t="shared" si="19"/>
        <v>12400</v>
      </c>
      <c r="M109" s="87"/>
      <c r="N109" s="87"/>
      <c r="O109" s="87"/>
      <c r="P109" s="87"/>
      <c r="Q109" s="87"/>
    </row>
    <row r="110" spans="1:17" s="33" customFormat="1">
      <c r="A110" s="37" t="s">
        <v>11</v>
      </c>
      <c r="B110" s="25">
        <v>61</v>
      </c>
      <c r="C110" s="39" t="s">
        <v>56</v>
      </c>
      <c r="D110" s="98">
        <f t="shared" ref="D110:I110" si="20">SUM(D99:D108)</f>
        <v>90587</v>
      </c>
      <c r="E110" s="79">
        <f t="shared" si="20"/>
        <v>0</v>
      </c>
      <c r="F110" s="98">
        <f t="shared" si="20"/>
        <v>121162</v>
      </c>
      <c r="G110" s="79">
        <f t="shared" si="20"/>
        <v>0</v>
      </c>
      <c r="H110" s="98">
        <f t="shared" si="20"/>
        <v>121162</v>
      </c>
      <c r="I110" s="79">
        <f t="shared" si="20"/>
        <v>0</v>
      </c>
      <c r="J110" s="98">
        <f>SUM(J99:J109)</f>
        <v>111300</v>
      </c>
      <c r="K110" s="79">
        <f t="shared" ref="K110:L110" si="21">SUM(K99:K109)</f>
        <v>0</v>
      </c>
      <c r="L110" s="98">
        <f t="shared" si="21"/>
        <v>111300</v>
      </c>
      <c r="M110" s="87"/>
      <c r="N110" s="87"/>
      <c r="O110" s="87"/>
      <c r="P110" s="87"/>
      <c r="Q110" s="87"/>
    </row>
    <row r="111" spans="1:17" s="33" customFormat="1">
      <c r="A111" s="37" t="s">
        <v>11</v>
      </c>
      <c r="B111" s="28">
        <v>3.1019999999999999</v>
      </c>
      <c r="C111" s="72" t="s">
        <v>58</v>
      </c>
      <c r="D111" s="114">
        <f t="shared" ref="D111:L111" si="22">D110+D96</f>
        <v>90587</v>
      </c>
      <c r="E111" s="74">
        <f t="shared" si="22"/>
        <v>0</v>
      </c>
      <c r="F111" s="99">
        <f t="shared" si="22"/>
        <v>121162</v>
      </c>
      <c r="G111" s="74">
        <f t="shared" si="22"/>
        <v>0</v>
      </c>
      <c r="H111" s="114">
        <f t="shared" si="22"/>
        <v>121162</v>
      </c>
      <c r="I111" s="74">
        <f t="shared" si="22"/>
        <v>0</v>
      </c>
      <c r="J111" s="99">
        <f t="shared" si="22"/>
        <v>113300</v>
      </c>
      <c r="K111" s="74">
        <f t="shared" si="22"/>
        <v>0</v>
      </c>
      <c r="L111" s="99">
        <f t="shared" si="22"/>
        <v>113300</v>
      </c>
      <c r="M111" s="87"/>
      <c r="N111" s="87"/>
      <c r="O111" s="87"/>
      <c r="P111" s="87"/>
      <c r="Q111" s="87"/>
    </row>
    <row r="112" spans="1:17" s="33" customFormat="1">
      <c r="A112" s="37" t="s">
        <v>11</v>
      </c>
      <c r="B112" s="131">
        <v>3</v>
      </c>
      <c r="C112" s="39" t="s">
        <v>1</v>
      </c>
      <c r="D112" s="115">
        <f t="shared" ref="D112:L114" si="23">D111</f>
        <v>90587</v>
      </c>
      <c r="E112" s="79">
        <f t="shared" si="23"/>
        <v>0</v>
      </c>
      <c r="F112" s="98">
        <f t="shared" si="23"/>
        <v>121162</v>
      </c>
      <c r="G112" s="79">
        <f t="shared" si="23"/>
        <v>0</v>
      </c>
      <c r="H112" s="115">
        <f t="shared" si="23"/>
        <v>121162</v>
      </c>
      <c r="I112" s="79">
        <f t="shared" si="23"/>
        <v>0</v>
      </c>
      <c r="J112" s="98">
        <f t="shared" si="23"/>
        <v>113300</v>
      </c>
      <c r="K112" s="79">
        <f>K111</f>
        <v>0</v>
      </c>
      <c r="L112" s="98">
        <f t="shared" si="23"/>
        <v>113300</v>
      </c>
      <c r="M112" s="87"/>
      <c r="N112" s="87"/>
      <c r="O112" s="87"/>
      <c r="P112" s="87"/>
      <c r="Q112" s="87"/>
    </row>
    <row r="113" spans="1:17" s="33" customFormat="1" ht="27.95" customHeight="1">
      <c r="A113" s="44" t="s">
        <v>11</v>
      </c>
      <c r="B113" s="132">
        <v>4202</v>
      </c>
      <c r="C113" s="133" t="s">
        <v>3</v>
      </c>
      <c r="D113" s="121">
        <f t="shared" si="23"/>
        <v>90587</v>
      </c>
      <c r="E113" s="96">
        <f t="shared" si="23"/>
        <v>0</v>
      </c>
      <c r="F113" s="122">
        <f t="shared" si="23"/>
        <v>121162</v>
      </c>
      <c r="G113" s="80">
        <f t="shared" si="23"/>
        <v>0</v>
      </c>
      <c r="H113" s="49">
        <f t="shared" si="23"/>
        <v>121162</v>
      </c>
      <c r="I113" s="80">
        <f t="shared" si="23"/>
        <v>0</v>
      </c>
      <c r="J113" s="102">
        <f t="shared" si="23"/>
        <v>113300</v>
      </c>
      <c r="K113" s="80">
        <f>K112</f>
        <v>0</v>
      </c>
      <c r="L113" s="102">
        <f t="shared" si="23"/>
        <v>113300</v>
      </c>
      <c r="M113" s="87"/>
      <c r="N113" s="87"/>
      <c r="O113" s="87"/>
      <c r="P113" s="87"/>
      <c r="Q113" s="87"/>
    </row>
    <row r="114" spans="1:17" s="33" customFormat="1">
      <c r="A114" s="40" t="s">
        <v>11</v>
      </c>
      <c r="B114" s="41"/>
      <c r="C114" s="43" t="s">
        <v>53</v>
      </c>
      <c r="D114" s="78">
        <f t="shared" si="23"/>
        <v>90587</v>
      </c>
      <c r="E114" s="93">
        <f t="shared" si="23"/>
        <v>0</v>
      </c>
      <c r="F114" s="103">
        <f t="shared" si="23"/>
        <v>121162</v>
      </c>
      <c r="G114" s="93">
        <f t="shared" si="23"/>
        <v>0</v>
      </c>
      <c r="H114" s="78">
        <f t="shared" si="23"/>
        <v>121162</v>
      </c>
      <c r="I114" s="93">
        <f t="shared" si="23"/>
        <v>0</v>
      </c>
      <c r="J114" s="103">
        <f t="shared" si="23"/>
        <v>113300</v>
      </c>
      <c r="K114" s="93">
        <f>K113</f>
        <v>0</v>
      </c>
      <c r="L114" s="103">
        <f t="shared" si="23"/>
        <v>113300</v>
      </c>
      <c r="M114" s="87"/>
      <c r="N114" s="87"/>
      <c r="O114" s="87"/>
      <c r="P114" s="87"/>
      <c r="Q114" s="87"/>
    </row>
    <row r="115" spans="1:17" s="33" customFormat="1">
      <c r="A115" s="40" t="s">
        <v>11</v>
      </c>
      <c r="B115" s="41"/>
      <c r="C115" s="43" t="s">
        <v>4</v>
      </c>
      <c r="D115" s="78">
        <f t="shared" ref="D115:L115" si="24">D114+D88</f>
        <v>144646</v>
      </c>
      <c r="E115" s="78">
        <f t="shared" si="24"/>
        <v>18414</v>
      </c>
      <c r="F115" s="49">
        <f t="shared" si="24"/>
        <v>180573</v>
      </c>
      <c r="G115" s="49">
        <f t="shared" si="24"/>
        <v>20922</v>
      </c>
      <c r="H115" s="49">
        <f t="shared" si="24"/>
        <v>181273</v>
      </c>
      <c r="I115" s="49">
        <f t="shared" si="24"/>
        <v>20922</v>
      </c>
      <c r="J115" s="102">
        <f t="shared" si="24"/>
        <v>179400</v>
      </c>
      <c r="K115" s="49">
        <f t="shared" si="24"/>
        <v>33603</v>
      </c>
      <c r="L115" s="49">
        <f t="shared" si="24"/>
        <v>213003</v>
      </c>
      <c r="M115" s="87"/>
      <c r="N115" s="87"/>
      <c r="O115" s="87"/>
      <c r="P115" s="87"/>
      <c r="Q115" s="87"/>
    </row>
    <row r="116" spans="1:17" s="33" customFormat="1">
      <c r="A116" s="116"/>
      <c r="B116" s="117"/>
      <c r="C116" s="118"/>
      <c r="D116" s="119"/>
      <c r="E116" s="119"/>
      <c r="F116" s="119"/>
      <c r="G116" s="119"/>
      <c r="H116" s="119"/>
      <c r="I116" s="119"/>
      <c r="J116" s="120"/>
      <c r="K116" s="119"/>
      <c r="L116" s="119"/>
      <c r="M116" s="87"/>
      <c r="N116" s="87"/>
      <c r="O116" s="87"/>
      <c r="P116" s="87"/>
      <c r="Q116" s="87"/>
    </row>
    <row r="117" spans="1:17" s="33" customFormat="1">
      <c r="A117" s="3" t="s">
        <v>122</v>
      </c>
      <c r="B117" s="9" t="s">
        <v>119</v>
      </c>
      <c r="C117" s="126" t="s">
        <v>123</v>
      </c>
      <c r="D117" s="121"/>
      <c r="E117" s="121"/>
      <c r="F117" s="121"/>
      <c r="G117" s="121"/>
      <c r="H117" s="121"/>
      <c r="I117" s="121"/>
      <c r="J117" s="122">
        <v>1100</v>
      </c>
      <c r="K117" s="121"/>
      <c r="L117" s="121"/>
      <c r="M117" s="87"/>
      <c r="N117" s="87"/>
      <c r="O117" s="87"/>
      <c r="P117" s="87"/>
      <c r="Q117" s="87"/>
    </row>
    <row r="118" spans="1:17" s="33" customFormat="1">
      <c r="A118" s="3"/>
      <c r="B118" s="9" t="s">
        <v>120</v>
      </c>
      <c r="C118" s="126" t="s">
        <v>123</v>
      </c>
      <c r="D118" s="121"/>
      <c r="E118" s="121"/>
      <c r="F118" s="121"/>
      <c r="G118" s="121"/>
      <c r="H118" s="121"/>
      <c r="I118" s="121"/>
      <c r="J118" s="122">
        <v>2000</v>
      </c>
      <c r="K118" s="121"/>
      <c r="L118" s="121"/>
      <c r="M118" s="87"/>
      <c r="N118" s="87"/>
      <c r="O118" s="87"/>
      <c r="P118" s="87"/>
      <c r="Q118" s="87"/>
    </row>
    <row r="119" spans="1:17">
      <c r="A119" s="3"/>
      <c r="B119" s="9" t="s">
        <v>121</v>
      </c>
      <c r="C119" s="123" t="s">
        <v>123</v>
      </c>
      <c r="D119" s="67"/>
      <c r="E119" s="67"/>
      <c r="F119" s="67"/>
      <c r="G119" s="67"/>
      <c r="H119" s="67"/>
      <c r="I119" s="67"/>
      <c r="J119" s="67">
        <v>2000</v>
      </c>
      <c r="K119" s="67"/>
      <c r="L119" s="67"/>
    </row>
    <row r="120" spans="1:17">
      <c r="A120" s="3"/>
      <c r="B120" s="9" t="s">
        <v>124</v>
      </c>
      <c r="C120" s="123" t="s">
        <v>94</v>
      </c>
      <c r="D120" s="67"/>
      <c r="E120" s="67"/>
      <c r="F120" s="67"/>
      <c r="G120" s="67"/>
      <c r="H120" s="67"/>
      <c r="I120" s="67"/>
      <c r="J120" s="67">
        <v>1000</v>
      </c>
      <c r="K120" s="67"/>
      <c r="L120" s="67"/>
    </row>
    <row r="121" spans="1:17">
      <c r="A121" s="3"/>
      <c r="B121" s="9" t="s">
        <v>125</v>
      </c>
      <c r="C121" s="123" t="s">
        <v>94</v>
      </c>
      <c r="D121" s="67"/>
      <c r="E121" s="67"/>
      <c r="F121" s="67"/>
      <c r="G121" s="67"/>
      <c r="H121" s="67"/>
      <c r="I121" s="67"/>
      <c r="J121" s="67">
        <v>1200</v>
      </c>
      <c r="K121" s="67"/>
      <c r="L121" s="67"/>
    </row>
    <row r="122" spans="1:17">
      <c r="A122" s="3"/>
      <c r="B122" s="9" t="s">
        <v>126</v>
      </c>
      <c r="C122" s="123" t="s">
        <v>93</v>
      </c>
      <c r="D122" s="67"/>
      <c r="E122" s="67"/>
      <c r="F122" s="67"/>
      <c r="G122" s="67"/>
      <c r="H122" s="67"/>
      <c r="I122" s="67"/>
      <c r="J122" s="67">
        <v>1250</v>
      </c>
      <c r="K122" s="67"/>
      <c r="L122" s="67"/>
    </row>
    <row r="123" spans="1:17">
      <c r="A123" s="3"/>
      <c r="B123" s="9" t="s">
        <v>127</v>
      </c>
      <c r="C123" s="123" t="s">
        <v>93</v>
      </c>
      <c r="D123" s="67"/>
      <c r="E123" s="67"/>
      <c r="F123" s="67"/>
      <c r="G123" s="67"/>
      <c r="H123" s="67"/>
      <c r="I123" s="67"/>
      <c r="J123" s="67">
        <v>1250</v>
      </c>
      <c r="K123" s="67"/>
      <c r="L123" s="67"/>
    </row>
    <row r="124" spans="1:17">
      <c r="A124" s="44"/>
      <c r="B124" s="124"/>
      <c r="C124" s="125"/>
      <c r="D124" s="88"/>
      <c r="E124" s="88"/>
      <c r="F124" s="88"/>
      <c r="G124" s="88"/>
      <c r="H124" s="88"/>
      <c r="I124" s="88"/>
      <c r="J124" s="88"/>
      <c r="K124" s="88"/>
      <c r="L124" s="88"/>
    </row>
  </sheetData>
  <autoFilter ref="A14:L115"/>
  <mergeCells count="10">
    <mergeCell ref="J13:L13"/>
    <mergeCell ref="D13:E13"/>
    <mergeCell ref="F13:G13"/>
    <mergeCell ref="D12:E12"/>
    <mergeCell ref="H13:I13"/>
    <mergeCell ref="A1:L1"/>
    <mergeCell ref="A2:L2"/>
    <mergeCell ref="F12:G12"/>
    <mergeCell ref="H12:I12"/>
    <mergeCell ref="J12:L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28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dem39</vt:lpstr>
      <vt:lpstr>'dem39'!educap</vt:lpstr>
      <vt:lpstr>'dem39'!np</vt:lpstr>
      <vt:lpstr>'dem39'!Print_Area</vt:lpstr>
      <vt:lpstr>'dem39'!Print_Titles</vt:lpstr>
      <vt:lpstr>'dem39'!sports</vt:lpstr>
      <vt:lpstr>'dem39'!Voted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2014-06-14T13:59:42Z</cp:lastPrinted>
  <dcterms:created xsi:type="dcterms:W3CDTF">2004-06-02T16:27:06Z</dcterms:created>
  <dcterms:modified xsi:type="dcterms:W3CDTF">2014-06-16T06:19:02Z</dcterms:modified>
</cp:coreProperties>
</file>