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3660" yWindow="645" windowWidth="6570" windowHeight="8100"/>
  </bookViews>
  <sheets>
    <sheet name="dem4" sheetId="4" r:id="rId1"/>
  </sheets>
  <definedNames>
    <definedName name="__123Graph_D" hidden="1">#REF!</definedName>
    <definedName name="_xlnm._FilterDatabase" localSheetId="0" hidden="1">'dem4'!$A$14:$L$136</definedName>
    <definedName name="_rec1">#REF!</definedName>
    <definedName name="ahcap">#REF!</definedName>
    <definedName name="censusrec">#REF!</definedName>
    <definedName name="charged">#REF!</definedName>
    <definedName name="coop" localSheetId="0">'dem4'!$D$123:$L$123</definedName>
    <definedName name="coopcap" localSheetId="0">'dem4'!$D$132:$L$132</definedName>
    <definedName name="cooperation" localSheetId="0">'dem4'!$E$9:$G$9</definedName>
    <definedName name="cooprec" localSheetId="0">'dem4'!$D$136:$L$136</definedName>
    <definedName name="coprec" localSheetId="0">'dem4'!#REF!</definedName>
    <definedName name="da">#REF!</definedName>
    <definedName name="ee">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loan" localSheetId="0">'dem4'!#REF!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'dem4'!$K$134</definedName>
    <definedName name="np">#REF!</definedName>
    <definedName name="Nutrition">#REF!</definedName>
    <definedName name="oges">#REF!</definedName>
    <definedName name="pension">#REF!</definedName>
    <definedName name="_xlnm.Print_Area" localSheetId="0">'dem4'!$A$1:$L$139</definedName>
    <definedName name="_xlnm.Print_Titles" localSheetId="0">'dem4'!$11:$14</definedName>
    <definedName name="pw">#REF!</definedName>
    <definedName name="pwcap" localSheetId="0">'dem4'!#REF!</definedName>
    <definedName name="pwcap">#REF!</definedName>
    <definedName name="rec" localSheetId="0">'dem4'!#REF!</definedName>
    <definedName name="rec">#REF!</definedName>
    <definedName name="reform">#REF!</definedName>
    <definedName name="revise" localSheetId="0">'dem4'!#REF!</definedName>
    <definedName name="revrec" localSheetId="0">'dem4'!#REF!</definedName>
    <definedName name="scst">#REF!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'dem4'!#REF!</definedName>
    <definedName name="swc">#REF!</definedName>
    <definedName name="tax">#REF!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'dem4'!$A$1:$L$134</definedName>
    <definedName name="Z_239EE218_578E_4317_BEED_14D5D7089E27_.wvu.PrintArea" localSheetId="0" hidden="1">'dem4'!$A$1:$L$134</definedName>
    <definedName name="Z_239EE218_578E_4317_BEED_14D5D7089E27_.wvu.PrintTitles" localSheetId="0" hidden="1">'dem4'!$11:$14</definedName>
    <definedName name="Z_302A3EA3_AE96_11D5_A646_0050BA3D7AFD_.wvu.FilterData" localSheetId="0" hidden="1">'dem4'!$A$1:$L$134</definedName>
    <definedName name="Z_302A3EA3_AE96_11D5_A646_0050BA3D7AFD_.wvu.PrintArea" localSheetId="0" hidden="1">'dem4'!$A$1:$L$134</definedName>
    <definedName name="Z_302A3EA3_AE96_11D5_A646_0050BA3D7AFD_.wvu.PrintTitles" localSheetId="0" hidden="1">'dem4'!$11:$14</definedName>
    <definedName name="Z_36DBA021_0ECB_11D4_8064_004005726899_.wvu.FilterData" localSheetId="0" hidden="1">'dem4'!$C$16:$C$134</definedName>
    <definedName name="Z_36DBA021_0ECB_11D4_8064_004005726899_.wvu.PrintArea" localSheetId="0" hidden="1">'dem4'!$A$1:$L$134</definedName>
    <definedName name="Z_36DBA021_0ECB_11D4_8064_004005726899_.wvu.PrintTitles" localSheetId="0" hidden="1">'dem4'!$11:$14</definedName>
    <definedName name="Z_93EBE921_AE91_11D5_8685_004005726899_.wvu.FilterData" localSheetId="0" hidden="1">'dem4'!$C$16:$C$134</definedName>
    <definedName name="Z_93EBE921_AE91_11D5_8685_004005726899_.wvu.PrintArea" localSheetId="0" hidden="1">'dem4'!$A$1:$L$134</definedName>
    <definedName name="Z_93EBE921_AE91_11D5_8685_004005726899_.wvu.PrintTitles" localSheetId="0" hidden="1">'dem4'!$11:$14</definedName>
    <definedName name="Z_94DA79C1_0FDE_11D5_9579_000021DAEEA2_.wvu.FilterData" localSheetId="0" hidden="1">'dem4'!$C$16:$C$134</definedName>
    <definedName name="Z_94DA79C1_0FDE_11D5_9579_000021DAEEA2_.wvu.PrintArea" localSheetId="0" hidden="1">'dem4'!$A$1:$L$134</definedName>
    <definedName name="Z_94DA79C1_0FDE_11D5_9579_000021DAEEA2_.wvu.PrintTitles" localSheetId="0" hidden="1">'dem4'!$11:$14</definedName>
    <definedName name="Z_C868F8C3_16D7_11D5_A68D_81D6213F5331_.wvu.FilterData" localSheetId="0" hidden="1">'dem4'!$C$16:$C$134</definedName>
    <definedName name="Z_C868F8C3_16D7_11D5_A68D_81D6213F5331_.wvu.PrintArea" localSheetId="0" hidden="1">'dem4'!$A$1:$L$134</definedName>
    <definedName name="Z_C868F8C3_16D7_11D5_A68D_81D6213F5331_.wvu.PrintTitles" localSheetId="0" hidden="1">'dem4'!$11:$14</definedName>
    <definedName name="Z_E5DF37BD_125C_11D5_8DC4_D0F5D88B3549_.wvu.FilterData" localSheetId="0" hidden="1">'dem4'!$C$16:$C$134</definedName>
    <definedName name="Z_E5DF37BD_125C_11D5_8DC4_D0F5D88B3549_.wvu.PrintArea" localSheetId="0" hidden="1">'dem4'!$A$1:$L$134</definedName>
    <definedName name="Z_E5DF37BD_125C_11D5_8DC4_D0F5D88B3549_.wvu.PrintTitles" localSheetId="0" hidden="1">'dem4'!$11:$14</definedName>
    <definedName name="Z_F8ADACC1_164E_11D6_B603_000021DAEEA2_.wvu.FilterData" localSheetId="0" hidden="1">'dem4'!$C$16:$C$134</definedName>
    <definedName name="Z_F8ADACC1_164E_11D6_B603_000021DAEEA2_.wvu.PrintArea" localSheetId="0" hidden="1">'dem4'!$A$1:$L$134</definedName>
    <definedName name="Z_F8ADACC1_164E_11D6_B603_000021DAEEA2_.wvu.PrintTitles" localSheetId="0" hidden="1">'dem4'!$11:$14</definedName>
  </definedNames>
  <calcPr calcId="125725"/>
</workbook>
</file>

<file path=xl/calcChain.xml><?xml version="1.0" encoding="utf-8"?>
<calcChain xmlns="http://schemas.openxmlformats.org/spreadsheetml/2006/main">
  <c r="L20" i="4"/>
  <c r="L21"/>
  <c r="L22"/>
  <c r="D23"/>
  <c r="E23"/>
  <c r="F23"/>
  <c r="G23"/>
  <c r="H23"/>
  <c r="I23"/>
  <c r="J23"/>
  <c r="K23"/>
  <c r="L26"/>
  <c r="L27"/>
  <c r="K28"/>
  <c r="L28" s="1"/>
  <c r="D29"/>
  <c r="E29"/>
  <c r="F29"/>
  <c r="G29"/>
  <c r="H29"/>
  <c r="I29"/>
  <c r="J29"/>
  <c r="L32"/>
  <c r="L33"/>
  <c r="L34"/>
  <c r="D35"/>
  <c r="E35"/>
  <c r="F35"/>
  <c r="G35"/>
  <c r="H35"/>
  <c r="I35"/>
  <c r="J35"/>
  <c r="K35"/>
  <c r="L38"/>
  <c r="L41" s="1"/>
  <c r="L39"/>
  <c r="L40"/>
  <c r="D41"/>
  <c r="E41"/>
  <c r="F41"/>
  <c r="G41"/>
  <c r="H41"/>
  <c r="I41"/>
  <c r="J41"/>
  <c r="K41"/>
  <c r="L44"/>
  <c r="L45"/>
  <c r="L46"/>
  <c r="D47"/>
  <c r="E47"/>
  <c r="F47"/>
  <c r="G47"/>
  <c r="H47"/>
  <c r="I47"/>
  <c r="J47"/>
  <c r="K47"/>
  <c r="L50"/>
  <c r="L51"/>
  <c r="L52"/>
  <c r="D53"/>
  <c r="E53"/>
  <c r="F53"/>
  <c r="G53"/>
  <c r="H53"/>
  <c r="I53"/>
  <c r="J53"/>
  <c r="K53"/>
  <c r="L56"/>
  <c r="L59" s="1"/>
  <c r="L57"/>
  <c r="L58"/>
  <c r="D59"/>
  <c r="E59"/>
  <c r="F59"/>
  <c r="G59"/>
  <c r="H59"/>
  <c r="I59"/>
  <c r="J59"/>
  <c r="K59"/>
  <c r="L62"/>
  <c r="L65" s="1"/>
  <c r="L63"/>
  <c r="L64"/>
  <c r="D65"/>
  <c r="E65"/>
  <c r="F65"/>
  <c r="G65"/>
  <c r="H65"/>
  <c r="I65"/>
  <c r="J65"/>
  <c r="K65"/>
  <c r="L68"/>
  <c r="L69"/>
  <c r="L70"/>
  <c r="D71"/>
  <c r="E71"/>
  <c r="F71"/>
  <c r="G71"/>
  <c r="H71"/>
  <c r="I71"/>
  <c r="J71"/>
  <c r="K71"/>
  <c r="L74"/>
  <c r="L75"/>
  <c r="L76"/>
  <c r="D77"/>
  <c r="E77"/>
  <c r="F77"/>
  <c r="G77"/>
  <c r="G78" s="1"/>
  <c r="H77"/>
  <c r="I77"/>
  <c r="J77"/>
  <c r="K77"/>
  <c r="L82"/>
  <c r="L83" s="1"/>
  <c r="D83"/>
  <c r="E83"/>
  <c r="F83"/>
  <c r="G83"/>
  <c r="H83"/>
  <c r="I83"/>
  <c r="J83"/>
  <c r="K83"/>
  <c r="L87"/>
  <c r="L88" s="1"/>
  <c r="D88"/>
  <c r="E88"/>
  <c r="F88"/>
  <c r="G88"/>
  <c r="H88"/>
  <c r="I88"/>
  <c r="J88"/>
  <c r="K88"/>
  <c r="L91"/>
  <c r="L92" s="1"/>
  <c r="D92"/>
  <c r="E92"/>
  <c r="F92"/>
  <c r="G92"/>
  <c r="H92"/>
  <c r="I92"/>
  <c r="J92"/>
  <c r="K92"/>
  <c r="L96"/>
  <c r="L97" s="1"/>
  <c r="L98" s="1"/>
  <c r="D97"/>
  <c r="E97"/>
  <c r="F97"/>
  <c r="F98" s="1"/>
  <c r="G97"/>
  <c r="G98" s="1"/>
  <c r="H97"/>
  <c r="H98" s="1"/>
  <c r="I97"/>
  <c r="J97"/>
  <c r="J98" s="1"/>
  <c r="K97"/>
  <c r="K98" s="1"/>
  <c r="D98"/>
  <c r="E98"/>
  <c r="I98"/>
  <c r="L102"/>
  <c r="L105"/>
  <c r="L108"/>
  <c r="L111"/>
  <c r="L114"/>
  <c r="L117"/>
  <c r="D118"/>
  <c r="E118"/>
  <c r="F118"/>
  <c r="G118"/>
  <c r="H118"/>
  <c r="I118"/>
  <c r="J118"/>
  <c r="K118"/>
  <c r="L121"/>
  <c r="D122"/>
  <c r="E122"/>
  <c r="F122"/>
  <c r="G122"/>
  <c r="H122"/>
  <c r="I122"/>
  <c r="J122"/>
  <c r="K122"/>
  <c r="L122"/>
  <c r="L130"/>
  <c r="L131" s="1"/>
  <c r="L132" s="1"/>
  <c r="L133" s="1"/>
  <c r="D131"/>
  <c r="E131"/>
  <c r="F131"/>
  <c r="F132" s="1"/>
  <c r="F133" s="1"/>
  <c r="G131"/>
  <c r="G132" s="1"/>
  <c r="G133" s="1"/>
  <c r="H131"/>
  <c r="I131"/>
  <c r="J131"/>
  <c r="J132" s="1"/>
  <c r="J133" s="1"/>
  <c r="K131"/>
  <c r="K132" s="1"/>
  <c r="K133" s="1"/>
  <c r="D132"/>
  <c r="E132"/>
  <c r="E133" s="1"/>
  <c r="H132"/>
  <c r="H133" s="1"/>
  <c r="I132"/>
  <c r="I133" s="1"/>
  <c r="D133"/>
  <c r="J78" l="1"/>
  <c r="L77"/>
  <c r="L53"/>
  <c r="F78"/>
  <c r="F123" s="1"/>
  <c r="F124" s="1"/>
  <c r="F134" s="1"/>
  <c r="L71"/>
  <c r="G123"/>
  <c r="G124" s="1"/>
  <c r="G134" s="1"/>
  <c r="H78"/>
  <c r="H123" s="1"/>
  <c r="H124" s="1"/>
  <c r="H134" s="1"/>
  <c r="D78"/>
  <c r="D123" s="1"/>
  <c r="D124" s="1"/>
  <c r="D134" s="1"/>
  <c r="L35"/>
  <c r="L23"/>
  <c r="L118"/>
  <c r="I78"/>
  <c r="I123" s="1"/>
  <c r="I124" s="1"/>
  <c r="I134" s="1"/>
  <c r="E78"/>
  <c r="E123" s="1"/>
  <c r="E124" s="1"/>
  <c r="E134" s="1"/>
  <c r="L47"/>
  <c r="F9"/>
  <c r="J123"/>
  <c r="J124" s="1"/>
  <c r="J134" s="1"/>
  <c r="L29"/>
  <c r="K29"/>
  <c r="K78" s="1"/>
  <c r="K123" s="1"/>
  <c r="K124" s="1"/>
  <c r="K134" s="1"/>
  <c r="L78" l="1"/>
  <c r="L123" s="1"/>
  <c r="L124" s="1"/>
  <c r="E9" s="1"/>
  <c r="G9" s="1"/>
  <c r="L134"/>
</calcChain>
</file>

<file path=xl/sharedStrings.xml><?xml version="1.0" encoding="utf-8"?>
<sst xmlns="http://schemas.openxmlformats.org/spreadsheetml/2006/main" count="204" uniqueCount="107">
  <si>
    <t>DEMAND NO. 4</t>
  </si>
  <si>
    <t>CO-OPERATION</t>
  </si>
  <si>
    <t>Co-operation</t>
  </si>
  <si>
    <t>(a) Capital Account of Agriculture &amp; Allied Activities</t>
  </si>
  <si>
    <t>Capital Outlay on Co-operation</t>
  </si>
  <si>
    <t>Revenue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</si>
  <si>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</si>
  <si>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</si>
  <si>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</si>
  <si>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</si>
  <si>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</si>
  <si>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</si>
  <si>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</si>
  <si>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</si>
  <si>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</si>
  <si>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</si>
  <si>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Direction &amp; Administration</t>
  </si>
  <si>
    <t>Head Office Establishment</t>
  </si>
  <si>
    <t>00.44.01</t>
  </si>
  <si>
    <t>Salaries</t>
  </si>
  <si>
    <t>00.44.11</t>
  </si>
  <si>
    <t>Travel Expenses</t>
  </si>
  <si>
    <t>00.44.13</t>
  </si>
  <si>
    <t>Office Expenses</t>
  </si>
  <si>
    <t>East District</t>
  </si>
  <si>
    <t>00.45.01</t>
  </si>
  <si>
    <t>00.45.11</t>
  </si>
  <si>
    <t>00.45.13</t>
  </si>
  <si>
    <t>West District</t>
  </si>
  <si>
    <t>00.46.01</t>
  </si>
  <si>
    <t>00.46.11</t>
  </si>
  <si>
    <t>00.46.13</t>
  </si>
  <si>
    <t>North District</t>
  </si>
  <si>
    <t>00.47.01</t>
  </si>
  <si>
    <t>00.47.11</t>
  </si>
  <si>
    <t>00.47.13</t>
  </si>
  <si>
    <t>South District</t>
  </si>
  <si>
    <t>00.48.01</t>
  </si>
  <si>
    <t>00.48.11</t>
  </si>
  <si>
    <t>00.48.13</t>
  </si>
  <si>
    <t>Pakyong Sub-Division</t>
  </si>
  <si>
    <t>00.50.01</t>
  </si>
  <si>
    <t>00.50.11</t>
  </si>
  <si>
    <t>00.50.13</t>
  </si>
  <si>
    <t>Soreng Sub-Division</t>
  </si>
  <si>
    <t>00.52.01</t>
  </si>
  <si>
    <t>00.52.11</t>
  </si>
  <si>
    <t>00.52.13</t>
  </si>
  <si>
    <t>Ravongla Sub-Division</t>
  </si>
  <si>
    <t>00.57.01</t>
  </si>
  <si>
    <t>00.57.11</t>
  </si>
  <si>
    <t>00.57.13</t>
  </si>
  <si>
    <t>Training</t>
  </si>
  <si>
    <t>60.00.72</t>
  </si>
  <si>
    <t>Training of Departmental Staff</t>
  </si>
  <si>
    <t>Audit of Co-operatives</t>
  </si>
  <si>
    <t>Expenditure on Conduct of audit</t>
  </si>
  <si>
    <t>61.00.50</t>
  </si>
  <si>
    <t>Other Charges</t>
  </si>
  <si>
    <t>Information &amp; Publicity</t>
  </si>
  <si>
    <t>00.00.26</t>
  </si>
  <si>
    <t>Advertisement and Publicity</t>
  </si>
  <si>
    <t>Assistance to Credit Co-operatives</t>
  </si>
  <si>
    <t>62.00.31</t>
  </si>
  <si>
    <t>Subsidies</t>
  </si>
  <si>
    <t>Assistance to Other Co-operatives</t>
  </si>
  <si>
    <t>63.00.33</t>
  </si>
  <si>
    <t>64.00.33</t>
  </si>
  <si>
    <t>Co-operative Education</t>
  </si>
  <si>
    <t>CAPITAL SECTION</t>
  </si>
  <si>
    <t>Rongli Sub-Division</t>
  </si>
  <si>
    <t>00.51.01</t>
  </si>
  <si>
    <t>00.51.11</t>
  </si>
  <si>
    <t>00.51.13</t>
  </si>
  <si>
    <t>Chungthang Sub-Division</t>
  </si>
  <si>
    <t>00.55.01</t>
  </si>
  <si>
    <t>00.55.11</t>
  </si>
  <si>
    <t>00.55.13</t>
  </si>
  <si>
    <t>00.00.31</t>
  </si>
  <si>
    <t>Godown Assistance</t>
  </si>
  <si>
    <t>Transport Assistance</t>
  </si>
  <si>
    <t>Marketing Assistance</t>
  </si>
  <si>
    <t>Assistance to Dairy Co-operatives</t>
  </si>
  <si>
    <t>67.00.31</t>
  </si>
  <si>
    <t>68.00.31</t>
  </si>
  <si>
    <t>Grants-in-aid</t>
  </si>
  <si>
    <t>II. Details of the estimates and the heads under which this grant will be accounted for:</t>
  </si>
  <si>
    <t>Grants-in-Aid (NEC)</t>
  </si>
  <si>
    <t>Assistance to Hatchery Unit at Kumrek
(East Sikkim)</t>
  </si>
  <si>
    <t>Capital</t>
  </si>
  <si>
    <t>C - Economic Services (a) Agriculture &amp; Allied Activities</t>
  </si>
  <si>
    <t>A - Capital Account on Economic Services</t>
  </si>
  <si>
    <t>69.00.31</t>
  </si>
  <si>
    <t>Assistance to Denzong Co-operative 
Society</t>
  </si>
  <si>
    <t>61.00.53</t>
  </si>
  <si>
    <t>Major Works</t>
  </si>
  <si>
    <t>Construction of Co-operative Training Institute (SPA)</t>
  </si>
  <si>
    <t>(In Thousands of Rupees)</t>
  </si>
  <si>
    <t>2012-13</t>
  </si>
  <si>
    <t>2013-14</t>
  </si>
  <si>
    <t>Rec</t>
  </si>
  <si>
    <t>2014-15</t>
  </si>
  <si>
    <t>I. Estimate of the amount required in the year ending 31st March, 2015 to defray the charges in respect of Co-operation</t>
  </si>
  <si>
    <t>(*)</t>
  </si>
  <si>
    <t xml:space="preserve">Note: </t>
  </si>
  <si>
    <t>State share of SPA</t>
  </si>
  <si>
    <t>Co-operation, 00.911-Deduct Recoveries of Overpayments</t>
  </si>
</sst>
</file>

<file path=xl/styles.xml><?xml version="1.0" encoding="utf-8"?>
<styleSheet xmlns="http://schemas.openxmlformats.org/spreadsheetml/2006/main">
  <numFmts count="10">
    <numFmt numFmtId="43" formatCode="_(* #,##0.00_);_(* \(#,##0.00\);_(* &quot;-&quot;??_);_(@_)"/>
    <numFmt numFmtId="164" formatCode="00#"/>
    <numFmt numFmtId="165" formatCode="##"/>
    <numFmt numFmtId="166" formatCode="0000##"/>
    <numFmt numFmtId="167" formatCode="00000#"/>
    <numFmt numFmtId="168" formatCode="00.00#"/>
    <numFmt numFmtId="169" formatCode="00.##"/>
    <numFmt numFmtId="170" formatCode="00.#0"/>
    <numFmt numFmtId="171" formatCode="_(* #,##0_);_(* \(#,##0\);_(* &quot;-&quot;??_);_(@_)"/>
    <numFmt numFmtId="172" formatCode="0;[Red]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38">
    <xf numFmtId="0" fontId="0" fillId="0" borderId="0" xfId="0"/>
    <xf numFmtId="0" fontId="3" fillId="0" borderId="0" xfId="4" applyFont="1" applyFill="1" applyBorder="1" applyAlignment="1" applyProtection="1">
      <alignment horizontal="left" vertical="top" wrapText="1"/>
    </xf>
    <xf numFmtId="0" fontId="3" fillId="0" borderId="0" xfId="2" applyFont="1" applyFill="1"/>
    <xf numFmtId="0" fontId="3" fillId="0" borderId="0" xfId="2" applyFont="1" applyFill="1" applyAlignment="1">
      <alignment horizontal="justify" vertical="justify"/>
    </xf>
    <xf numFmtId="0" fontId="3" fillId="0" borderId="0" xfId="2" applyFont="1" applyFill="1" applyAlignment="1" applyProtection="1">
      <alignment horizontal="center"/>
    </xf>
    <xf numFmtId="0" fontId="3" fillId="0" borderId="0" xfId="2" applyFont="1" applyFill="1" applyAlignment="1" applyProtection="1"/>
    <xf numFmtId="0" fontId="3" fillId="0" borderId="1" xfId="3" applyFont="1" applyFill="1" applyBorder="1"/>
    <xf numFmtId="0" fontId="3" fillId="0" borderId="0" xfId="3" applyFont="1" applyFill="1" applyBorder="1" applyProtection="1"/>
    <xf numFmtId="0" fontId="3" fillId="0" borderId="0" xfId="4" applyFont="1" applyFill="1" applyProtection="1"/>
    <xf numFmtId="0" fontId="3" fillId="0" borderId="0" xfId="4" applyFont="1" applyFill="1" applyBorder="1" applyAlignment="1" applyProtection="1">
      <alignment horizontal="right" vertical="top"/>
    </xf>
    <xf numFmtId="0" fontId="4" fillId="0" borderId="0" xfId="2" applyFont="1" applyFill="1" applyAlignment="1" applyProtection="1">
      <alignment horizontal="justify" vertical="justify"/>
    </xf>
    <xf numFmtId="0" fontId="3" fillId="0" borderId="0" xfId="2" applyFont="1" applyFill="1" applyBorder="1" applyAlignment="1" applyProtection="1">
      <alignment horizontal="left"/>
    </xf>
    <xf numFmtId="0" fontId="3" fillId="0" borderId="0" xfId="2" applyFont="1" applyFill="1" applyAlignment="1" applyProtection="1">
      <alignment horizontal="justify" vertical="justify"/>
    </xf>
    <xf numFmtId="0" fontId="3" fillId="0" borderId="0" xfId="2" applyFont="1" applyFill="1" applyBorder="1"/>
    <xf numFmtId="0" fontId="3" fillId="0" borderId="0" xfId="2" applyFont="1" applyFill="1" applyBorder="1" applyAlignment="1" applyProtection="1">
      <alignment horizontal="justify" vertical="justify"/>
    </xf>
    <xf numFmtId="0" fontId="4" fillId="0" borderId="0" xfId="2" applyFont="1" applyFill="1" applyBorder="1" applyAlignment="1" applyProtection="1">
      <alignment horizontal="justify" vertical="justify"/>
    </xf>
    <xf numFmtId="0" fontId="4" fillId="0" borderId="1" xfId="2" applyFont="1" applyFill="1" applyBorder="1" applyAlignment="1" applyProtection="1">
      <alignment horizontal="justify" vertical="justify"/>
    </xf>
    <xf numFmtId="165" fontId="3" fillId="0" borderId="0" xfId="2" applyNumberFormat="1" applyFont="1" applyFill="1" applyAlignment="1">
      <alignment horizontal="right" vertical="top"/>
    </xf>
    <xf numFmtId="0" fontId="3" fillId="0" borderId="0" xfId="2" applyFont="1" applyFill="1" applyAlignment="1" applyProtection="1">
      <alignment horizontal="left" vertical="justify"/>
    </xf>
    <xf numFmtId="0" fontId="3" fillId="0" borderId="0" xfId="2" applyFont="1" applyFill="1" applyBorder="1" applyAlignment="1">
      <alignment vertical="top"/>
    </xf>
    <xf numFmtId="165" fontId="3" fillId="0" borderId="0" xfId="2" applyNumberFormat="1" applyFont="1" applyFill="1" applyBorder="1" applyAlignment="1">
      <alignment horizontal="right" vertical="top"/>
    </xf>
    <xf numFmtId="0" fontId="3" fillId="0" borderId="0" xfId="2" applyFont="1" applyFill="1" applyBorder="1" applyAlignment="1">
      <alignment vertical="top" wrapText="1"/>
    </xf>
    <xf numFmtId="0" fontId="3" fillId="0" borderId="0" xfId="2" applyFont="1" applyFill="1" applyBorder="1" applyAlignment="1" applyProtection="1">
      <alignment horizontal="justify" vertical="top" wrapText="1"/>
    </xf>
    <xf numFmtId="0" fontId="3" fillId="0" borderId="0" xfId="5" applyFont="1" applyFill="1" applyAlignment="1">
      <alignment horizontal="right" vertical="top"/>
    </xf>
    <xf numFmtId="0" fontId="4" fillId="0" borderId="0" xfId="2" applyFont="1" applyFill="1" applyBorder="1" applyAlignment="1">
      <alignment horizontal="right" vertical="top"/>
    </xf>
    <xf numFmtId="0" fontId="4" fillId="0" borderId="2" xfId="2" applyFont="1" applyFill="1" applyBorder="1" applyAlignment="1" applyProtection="1">
      <alignment horizontal="justify" vertical="justify"/>
    </xf>
    <xf numFmtId="165" fontId="3" fillId="0" borderId="0" xfId="2" applyNumberFormat="1" applyFont="1" applyFill="1" applyBorder="1" applyAlignment="1">
      <alignment horizontal="right" vertical="top" wrapText="1"/>
    </xf>
    <xf numFmtId="0" fontId="3" fillId="0" borderId="0" xfId="2" applyFont="1" applyFill="1" applyBorder="1" applyAlignment="1">
      <alignment horizontal="justify" vertical="justify"/>
    </xf>
    <xf numFmtId="0" fontId="4" fillId="0" borderId="0" xfId="2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right"/>
    </xf>
    <xf numFmtId="0" fontId="4" fillId="0" borderId="0" xfId="2" applyFont="1" applyFill="1" applyBorder="1" applyAlignment="1" applyProtection="1">
      <alignment horizontal="center" vertical="top"/>
    </xf>
    <xf numFmtId="0" fontId="3" fillId="0" borderId="0" xfId="2" applyFont="1" applyFill="1" applyAlignment="1">
      <alignment vertical="top"/>
    </xf>
    <xf numFmtId="0" fontId="3" fillId="0" borderId="0" xfId="4" applyFont="1" applyFill="1" applyBorder="1" applyAlignment="1" applyProtection="1">
      <alignment horizontal="left" vertical="top"/>
    </xf>
    <xf numFmtId="0" fontId="3" fillId="0" borderId="0" xfId="5" applyFont="1" applyFill="1" applyAlignment="1">
      <alignment vertical="top"/>
    </xf>
    <xf numFmtId="0" fontId="3" fillId="0" borderId="3" xfId="4" applyFont="1" applyFill="1" applyBorder="1" applyAlignment="1" applyProtection="1">
      <alignment vertical="top"/>
    </xf>
    <xf numFmtId="0" fontId="3" fillId="0" borderId="0" xfId="4" applyFont="1" applyFill="1" applyBorder="1" applyAlignment="1" applyProtection="1">
      <alignment vertical="top"/>
    </xf>
    <xf numFmtId="0" fontId="3" fillId="0" borderId="1" xfId="2" applyFont="1" applyFill="1" applyBorder="1" applyAlignment="1">
      <alignment vertical="top"/>
    </xf>
    <xf numFmtId="0" fontId="3" fillId="0" borderId="2" xfId="2" applyFont="1" applyFill="1" applyBorder="1" applyAlignment="1">
      <alignment vertical="top"/>
    </xf>
    <xf numFmtId="0" fontId="3" fillId="0" borderId="0" xfId="2" applyFont="1" applyFill="1" applyBorder="1" applyAlignment="1">
      <alignment horizontal="right" vertical="top"/>
    </xf>
    <xf numFmtId="0" fontId="3" fillId="0" borderId="0" xfId="2" applyFont="1" applyFill="1" applyAlignment="1">
      <alignment horizontal="right" vertical="top"/>
    </xf>
    <xf numFmtId="0" fontId="4" fillId="0" borderId="0" xfId="2" applyFont="1" applyFill="1" applyAlignment="1">
      <alignment horizontal="right" vertical="top"/>
    </xf>
    <xf numFmtId="168" fontId="4" fillId="0" borderId="0" xfId="2" applyNumberFormat="1" applyFont="1" applyFill="1" applyAlignment="1">
      <alignment horizontal="right" vertical="top"/>
    </xf>
    <xf numFmtId="169" fontId="3" fillId="0" borderId="0" xfId="2" applyNumberFormat="1" applyFont="1" applyFill="1" applyAlignment="1">
      <alignment horizontal="right" vertical="top"/>
    </xf>
    <xf numFmtId="167" fontId="3" fillId="0" borderId="0" xfId="2" applyNumberFormat="1" applyFont="1" applyFill="1" applyAlignment="1">
      <alignment horizontal="right" vertical="top"/>
    </xf>
    <xf numFmtId="167" fontId="3" fillId="0" borderId="0" xfId="2" applyNumberFormat="1" applyFont="1" applyFill="1" applyBorder="1" applyAlignment="1">
      <alignment horizontal="right" vertical="top"/>
    </xf>
    <xf numFmtId="169" fontId="3" fillId="0" borderId="0" xfId="2" applyNumberFormat="1" applyFont="1" applyFill="1" applyBorder="1" applyAlignment="1">
      <alignment horizontal="right" vertical="top"/>
    </xf>
    <xf numFmtId="170" fontId="3" fillId="0" borderId="0" xfId="2" applyNumberFormat="1" applyFont="1" applyFill="1" applyAlignment="1">
      <alignment horizontal="right" vertical="top"/>
    </xf>
    <xf numFmtId="170" fontId="3" fillId="0" borderId="0" xfId="2" applyNumberFormat="1" applyFont="1" applyFill="1" applyBorder="1" applyAlignment="1">
      <alignment horizontal="right" vertical="top"/>
    </xf>
    <xf numFmtId="168" fontId="4" fillId="0" borderId="0" xfId="2" applyNumberFormat="1" applyFont="1" applyFill="1" applyBorder="1" applyAlignment="1">
      <alignment horizontal="right" vertical="top"/>
    </xf>
    <xf numFmtId="164" fontId="4" fillId="0" borderId="0" xfId="2" applyNumberFormat="1" applyFont="1" applyFill="1" applyAlignment="1">
      <alignment horizontal="right" vertical="top"/>
    </xf>
    <xf numFmtId="0" fontId="3" fillId="0" borderId="1" xfId="2" applyFont="1" applyFill="1" applyBorder="1" applyAlignment="1">
      <alignment horizontal="right" vertical="top"/>
    </xf>
    <xf numFmtId="0" fontId="3" fillId="0" borderId="2" xfId="2" applyFont="1" applyFill="1" applyBorder="1" applyAlignment="1">
      <alignment horizontal="right" vertical="top"/>
    </xf>
    <xf numFmtId="0" fontId="3" fillId="0" borderId="0" xfId="2" applyFont="1" applyFill="1" applyBorder="1" applyAlignment="1">
      <alignment horizontal="justify" vertical="top" wrapText="1"/>
    </xf>
    <xf numFmtId="0" fontId="3" fillId="0" borderId="0" xfId="2" applyNumberFormat="1" applyFont="1" applyFill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horizontal="right"/>
    </xf>
    <xf numFmtId="0" fontId="3" fillId="0" borderId="0" xfId="2" applyNumberFormat="1" applyFont="1" applyFill="1" applyAlignment="1">
      <alignment horizontal="right"/>
    </xf>
    <xf numFmtId="0" fontId="3" fillId="0" borderId="1" xfId="2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>
      <alignment horizontal="right"/>
    </xf>
    <xf numFmtId="0" fontId="3" fillId="0" borderId="0" xfId="2" applyNumberFormat="1" applyFont="1" applyFill="1" applyAlignment="1">
      <alignment horizontal="center"/>
    </xf>
    <xf numFmtId="0" fontId="3" fillId="0" borderId="0" xfId="2" applyNumberFormat="1" applyFont="1" applyFill="1" applyAlignment="1" applyProtection="1"/>
    <xf numFmtId="0" fontId="3" fillId="0" borderId="0" xfId="2" applyNumberFormat="1" applyFont="1" applyFill="1" applyAlignment="1" applyProtection="1">
      <alignment horizontal="center"/>
    </xf>
    <xf numFmtId="0" fontId="4" fillId="0" borderId="0" xfId="2" applyNumberFormat="1" applyFont="1" applyFill="1" applyBorder="1"/>
    <xf numFmtId="0" fontId="4" fillId="0" borderId="0" xfId="2" applyNumberFormat="1" applyFont="1" applyFill="1" applyBorder="1" applyAlignment="1" applyProtection="1">
      <alignment horizontal="center"/>
    </xf>
    <xf numFmtId="0" fontId="3" fillId="0" borderId="0" xfId="2" applyNumberFormat="1" applyFont="1" applyFill="1"/>
    <xf numFmtId="0" fontId="4" fillId="0" borderId="0" xfId="2" applyNumberFormat="1" applyFont="1" applyFill="1" applyBorder="1" applyAlignment="1" applyProtection="1">
      <alignment horizontal="right"/>
    </xf>
    <xf numFmtId="0" fontId="5" fillId="0" borderId="0" xfId="3" applyNumberFormat="1" applyFont="1" applyFill="1" applyBorder="1" applyAlignment="1" applyProtection="1">
      <alignment horizontal="right"/>
    </xf>
    <xf numFmtId="0" fontId="3" fillId="0" borderId="0" xfId="2" applyNumberFormat="1" applyFont="1" applyFill="1" applyAlignment="1" applyProtection="1">
      <alignment horizontal="left" vertical="justify"/>
    </xf>
    <xf numFmtId="0" fontId="3" fillId="0" borderId="1" xfId="3" applyNumberFormat="1" applyFont="1" applyFill="1" applyBorder="1"/>
    <xf numFmtId="0" fontId="3" fillId="0" borderId="1" xfId="3" applyNumberFormat="1" applyFont="1" applyFill="1" applyBorder="1" applyAlignment="1" applyProtection="1">
      <alignment horizontal="left"/>
    </xf>
    <xf numFmtId="0" fontId="5" fillId="0" borderId="1" xfId="3" applyNumberFormat="1" applyFont="1" applyFill="1" applyBorder="1" applyAlignment="1" applyProtection="1">
      <alignment horizontal="left"/>
    </xf>
    <xf numFmtId="0" fontId="5" fillId="0" borderId="1" xfId="3" applyNumberFormat="1" applyFont="1" applyFill="1" applyBorder="1"/>
    <xf numFmtId="0" fontId="6" fillId="0" borderId="1" xfId="3" applyNumberFormat="1" applyFont="1" applyFill="1" applyBorder="1" applyAlignment="1" applyProtection="1">
      <alignment horizontal="right"/>
    </xf>
    <xf numFmtId="0" fontId="3" fillId="0" borderId="1" xfId="3" applyNumberFormat="1" applyFont="1" applyFill="1" applyBorder="1" applyAlignment="1" applyProtection="1">
      <alignment horizontal="right"/>
    </xf>
    <xf numFmtId="0" fontId="3" fillId="0" borderId="0" xfId="3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horizontal="left"/>
    </xf>
    <xf numFmtId="0" fontId="3" fillId="0" borderId="0" xfId="2" applyNumberFormat="1" applyFont="1" applyFill="1" applyBorder="1"/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4" fillId="0" borderId="0" xfId="2" applyFont="1" applyFill="1" applyBorder="1" applyAlignment="1" applyProtection="1">
      <alignment horizontal="right" vertical="top"/>
    </xf>
    <xf numFmtId="169" fontId="3" fillId="0" borderId="1" xfId="2" applyNumberFormat="1" applyFont="1" applyFill="1" applyBorder="1" applyAlignment="1">
      <alignment horizontal="right" vertical="top"/>
    </xf>
    <xf numFmtId="0" fontId="3" fillId="0" borderId="1" xfId="2" applyFont="1" applyFill="1" applyBorder="1" applyAlignment="1" applyProtection="1">
      <alignment horizontal="justify" vertical="justify"/>
    </xf>
    <xf numFmtId="0" fontId="3" fillId="0" borderId="0" xfId="2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Alignment="1">
      <alignment horizontal="right" wrapText="1"/>
    </xf>
    <xf numFmtId="0" fontId="3" fillId="0" borderId="0" xfId="2" applyFont="1" applyFill="1" applyBorder="1" applyAlignment="1" applyProtection="1">
      <alignment horizontal="left" vertical="top" wrapText="1"/>
    </xf>
    <xf numFmtId="0" fontId="4" fillId="0" borderId="0" xfId="2" applyNumberFormat="1" applyFont="1" applyFill="1" applyBorder="1" applyAlignment="1">
      <alignment horizontal="center"/>
    </xf>
    <xf numFmtId="0" fontId="4" fillId="0" borderId="0" xfId="2" applyNumberFormat="1" applyFont="1" applyFill="1" applyAlignment="1">
      <alignment horizontal="center"/>
    </xf>
    <xf numFmtId="0" fontId="3" fillId="0" borderId="1" xfId="1" applyNumberFormat="1" applyFont="1" applyFill="1" applyBorder="1" applyAlignment="1" applyProtection="1">
      <alignment horizontal="right" wrapText="1"/>
    </xf>
    <xf numFmtId="43" fontId="3" fillId="0" borderId="0" xfId="1" applyFont="1" applyFill="1" applyAlignment="1" applyProtection="1">
      <alignment horizontal="right" wrapText="1"/>
    </xf>
    <xf numFmtId="43" fontId="3" fillId="0" borderId="0" xfId="1" applyFont="1" applyFill="1" applyBorder="1" applyAlignment="1" applyProtection="1">
      <alignment horizontal="right" wrapText="1"/>
    </xf>
    <xf numFmtId="43" fontId="3" fillId="0" borderId="1" xfId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43" fontId="3" fillId="0" borderId="2" xfId="1" applyFont="1" applyFill="1" applyBorder="1" applyAlignment="1" applyProtection="1">
      <alignment horizontal="right" wrapText="1"/>
    </xf>
    <xf numFmtId="0" fontId="3" fillId="0" borderId="2" xfId="2" applyNumberFormat="1" applyFont="1" applyFill="1" applyBorder="1" applyAlignment="1" applyProtection="1">
      <alignment horizontal="right" wrapText="1"/>
    </xf>
    <xf numFmtId="0" fontId="3" fillId="0" borderId="3" xfId="2" applyFont="1" applyFill="1" applyBorder="1" applyAlignment="1">
      <alignment vertical="top"/>
    </xf>
    <xf numFmtId="169" fontId="3" fillId="0" borderId="3" xfId="2" applyNumberFormat="1" applyFont="1" applyFill="1" applyBorder="1" applyAlignment="1">
      <alignment horizontal="right" vertical="top"/>
    </xf>
    <xf numFmtId="0" fontId="3" fillId="0" borderId="3" xfId="2" applyFont="1" applyFill="1" applyBorder="1" applyAlignment="1" applyProtection="1">
      <alignment horizontal="justify" vertical="justify"/>
    </xf>
    <xf numFmtId="0" fontId="4" fillId="0" borderId="0" xfId="1" applyNumberFormat="1" applyFont="1" applyFill="1" applyBorder="1" applyAlignment="1" applyProtection="1">
      <alignment horizontal="center"/>
    </xf>
    <xf numFmtId="43" fontId="3" fillId="0" borderId="1" xfId="1" applyFont="1" applyFill="1" applyBorder="1" applyAlignment="1">
      <alignment horizontal="right" wrapText="1"/>
    </xf>
    <xf numFmtId="0" fontId="3" fillId="0" borderId="3" xfId="2" applyNumberFormat="1" applyFont="1" applyFill="1" applyBorder="1" applyAlignment="1" applyProtection="1">
      <alignment horizontal="right"/>
    </xf>
    <xf numFmtId="172" fontId="3" fillId="0" borderId="0" xfId="3" applyNumberFormat="1" applyFont="1" applyFill="1" applyBorder="1" applyAlignment="1" applyProtection="1">
      <alignment horizontal="right"/>
    </xf>
    <xf numFmtId="172" fontId="3" fillId="0" borderId="0" xfId="2" applyNumberFormat="1" applyFont="1" applyFill="1" applyBorder="1" applyAlignment="1" applyProtection="1">
      <alignment horizontal="right"/>
    </xf>
    <xf numFmtId="172" fontId="3" fillId="0" borderId="0" xfId="2" applyNumberFormat="1" applyFont="1" applyFill="1"/>
    <xf numFmtId="172" fontId="3" fillId="0" borderId="0" xfId="2" applyNumberFormat="1" applyFont="1" applyFill="1" applyAlignment="1">
      <alignment horizontal="right"/>
    </xf>
    <xf numFmtId="172" fontId="3" fillId="0" borderId="0" xfId="1" applyNumberFormat="1" applyFont="1" applyFill="1" applyBorder="1" applyAlignment="1" applyProtection="1">
      <alignment horizontal="right" wrapText="1"/>
    </xf>
    <xf numFmtId="172" fontId="3" fillId="0" borderId="0" xfId="2" applyNumberFormat="1" applyFont="1" applyFill="1" applyBorder="1" applyAlignment="1">
      <alignment horizontal="right"/>
    </xf>
    <xf numFmtId="172" fontId="3" fillId="0" borderId="0" xfId="2" applyNumberFormat="1" applyFont="1" applyFill="1" applyAlignment="1" applyProtection="1">
      <alignment horizontal="right"/>
    </xf>
    <xf numFmtId="172" fontId="3" fillId="0" borderId="0" xfId="1" applyNumberFormat="1" applyFont="1" applyFill="1" applyBorder="1" applyAlignment="1" applyProtection="1">
      <alignment horizontal="right"/>
    </xf>
    <xf numFmtId="172" fontId="3" fillId="0" borderId="3" xfId="2" applyNumberFormat="1" applyFont="1" applyFill="1" applyBorder="1" applyAlignment="1" applyProtection="1">
      <alignment horizontal="right"/>
    </xf>
    <xf numFmtId="172" fontId="3" fillId="0" borderId="0" xfId="2" applyNumberFormat="1" applyFont="1" applyFill="1" applyBorder="1" applyAlignment="1" applyProtection="1">
      <alignment horizontal="right" wrapText="1"/>
    </xf>
    <xf numFmtId="172" fontId="3" fillId="0" borderId="0" xfId="2" applyNumberFormat="1" applyFont="1" applyFill="1" applyAlignment="1">
      <alignment horizontal="right" wrapText="1"/>
    </xf>
    <xf numFmtId="0" fontId="3" fillId="0" borderId="0" xfId="2" applyNumberFormat="1" applyFont="1" applyFill="1" applyAlignment="1" applyProtection="1">
      <alignment horizontal="justify" vertical="justify"/>
    </xf>
    <xf numFmtId="43" fontId="3" fillId="0" borderId="0" xfId="1" applyFont="1" applyFill="1" applyBorder="1" applyAlignment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0" xfId="2" applyFont="1" applyFill="1" applyBorder="1" applyAlignment="1" applyProtection="1">
      <alignment horizontal="left" vertical="justify"/>
    </xf>
    <xf numFmtId="0" fontId="3" fillId="0" borderId="0" xfId="2" applyNumberFormat="1" applyFont="1" applyFill="1" applyBorder="1" applyAlignment="1">
      <alignment horizontal="right" wrapText="1"/>
    </xf>
    <xf numFmtId="172" fontId="3" fillId="0" borderId="0" xfId="2" applyNumberFormat="1" applyFont="1" applyFill="1" applyBorder="1" applyAlignment="1">
      <alignment horizontal="right" wrapText="1"/>
    </xf>
    <xf numFmtId="0" fontId="3" fillId="0" borderId="3" xfId="4" applyFont="1" applyFill="1" applyBorder="1" applyAlignment="1" applyProtection="1">
      <alignment horizontal="left" vertical="top" wrapText="1"/>
    </xf>
    <xf numFmtId="0" fontId="3" fillId="0" borderId="3" xfId="4" applyFont="1" applyFill="1" applyBorder="1" applyAlignment="1" applyProtection="1">
      <alignment horizontal="right" vertical="top" wrapText="1"/>
    </xf>
    <xf numFmtId="0" fontId="3" fillId="0" borderId="0" xfId="3" applyFont="1" applyFill="1" applyBorder="1" applyAlignment="1" applyProtection="1">
      <alignment horizontal="left"/>
    </xf>
    <xf numFmtId="0" fontId="3" fillId="0" borderId="0" xfId="4" applyFont="1" applyFill="1" applyBorder="1" applyAlignment="1" applyProtection="1">
      <alignment horizontal="right" vertical="top" wrapText="1"/>
    </xf>
    <xf numFmtId="0" fontId="3" fillId="0" borderId="1" xfId="4" applyFont="1" applyFill="1" applyBorder="1" applyAlignment="1" applyProtection="1">
      <alignment horizontal="left" vertical="top" wrapText="1"/>
    </xf>
    <xf numFmtId="0" fontId="3" fillId="0" borderId="1" xfId="4" applyFont="1" applyFill="1" applyBorder="1" applyAlignment="1" applyProtection="1">
      <alignment horizontal="right" vertical="top" wrapText="1"/>
    </xf>
    <xf numFmtId="0" fontId="3" fillId="0" borderId="1" xfId="3" applyFont="1" applyFill="1" applyBorder="1" applyAlignment="1" applyProtection="1">
      <alignment horizontal="left"/>
    </xf>
    <xf numFmtId="43" fontId="3" fillId="0" borderId="0" xfId="1" applyFont="1" applyFill="1" applyAlignment="1" applyProtection="1">
      <alignment horizontal="right"/>
    </xf>
    <xf numFmtId="43" fontId="3" fillId="0" borderId="0" xfId="1" applyFont="1" applyFill="1" applyBorder="1" applyAlignment="1" applyProtection="1">
      <alignment horizontal="right"/>
    </xf>
    <xf numFmtId="171" fontId="3" fillId="0" borderId="0" xfId="1" applyNumberFormat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>
      <alignment horizontal="right" wrapText="1"/>
    </xf>
    <xf numFmtId="166" fontId="3" fillId="0" borderId="0" xfId="2" applyNumberFormat="1" applyFont="1" applyFill="1" applyAlignment="1">
      <alignment horizontal="right" vertical="top"/>
    </xf>
    <xf numFmtId="167" fontId="3" fillId="0" borderId="1" xfId="2" applyNumberFormat="1" applyFont="1" applyFill="1" applyBorder="1" applyAlignment="1">
      <alignment horizontal="right" vertical="top"/>
    </xf>
    <xf numFmtId="167" fontId="3" fillId="0" borderId="0" xfId="2" applyNumberFormat="1" applyFont="1" applyFill="1" applyBorder="1" applyAlignment="1">
      <alignment horizontal="right" vertical="top" wrapText="1"/>
    </xf>
    <xf numFmtId="168" fontId="3" fillId="0" borderId="0" xfId="2" applyNumberFormat="1" applyFont="1" applyFill="1" applyAlignment="1">
      <alignment horizontal="right" vertical="top"/>
    </xf>
    <xf numFmtId="0" fontId="3" fillId="0" borderId="2" xfId="1" applyNumberFormat="1" applyFont="1" applyFill="1" applyBorder="1" applyAlignment="1" applyProtection="1">
      <alignment horizontal="right"/>
    </xf>
    <xf numFmtId="0" fontId="3" fillId="0" borderId="1" xfId="2" applyNumberFormat="1" applyFont="1" applyFill="1" applyBorder="1" applyAlignment="1">
      <alignment horizontal="right" wrapText="1"/>
    </xf>
    <xf numFmtId="0" fontId="3" fillId="0" borderId="0" xfId="5" applyNumberFormat="1" applyFont="1" applyFill="1" applyBorder="1" applyAlignment="1" applyProtection="1">
      <alignment horizontal="right" vertical="top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0" xfId="5" applyNumberFormat="1" applyFont="1" applyFill="1" applyBorder="1" applyAlignment="1" applyProtection="1">
      <alignment horizontal="right" wrapText="1"/>
    </xf>
    <xf numFmtId="0" fontId="3" fillId="0" borderId="3" xfId="3" applyNumberFormat="1" applyFont="1" applyFill="1" applyBorder="1" applyAlignment="1" applyProtection="1">
      <alignment horizontal="center"/>
    </xf>
    <xf numFmtId="0" fontId="3" fillId="0" borderId="0" xfId="3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_budget for 03-04" xfId="2"/>
    <cellStyle name="Normal_BUDGET-2000" xfId="3"/>
    <cellStyle name="Normal_budgetDocNIC02-03" xfId="4"/>
    <cellStyle name="Normal_DEMAND17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D1" transitionEvaluation="1" codeName="Sheet50"/>
  <dimension ref="A1:L139"/>
  <sheetViews>
    <sheetView tabSelected="1" view="pageBreakPreview" topLeftCell="D1" zoomScaleNormal="145" zoomScaleSheetLayoutView="100" workbookViewId="0">
      <selection activeCell="M8" sqref="M8:AV19"/>
    </sheetView>
  </sheetViews>
  <sheetFormatPr defaultColWidth="12.42578125" defaultRowHeight="12.75"/>
  <cols>
    <col min="1" max="1" width="6.42578125" style="31" customWidth="1"/>
    <col min="2" max="2" width="8.140625" style="39" customWidth="1"/>
    <col min="3" max="3" width="34.5703125" style="3" customWidth="1"/>
    <col min="4" max="4" width="8.5703125" style="63" customWidth="1"/>
    <col min="5" max="5" width="9.42578125" style="63" customWidth="1"/>
    <col min="6" max="6" width="8.42578125" style="2" customWidth="1"/>
    <col min="7" max="7" width="8.5703125" style="2" customWidth="1"/>
    <col min="8" max="8" width="8.5703125" style="63" customWidth="1"/>
    <col min="9" max="9" width="8.42578125" style="63" customWidth="1"/>
    <col min="10" max="10" width="8.5703125" style="63" customWidth="1"/>
    <col min="11" max="11" width="9.140625" style="63" customWidth="1"/>
    <col min="12" max="12" width="8.42578125" style="63" customWidth="1"/>
    <col min="13" max="16384" width="12.42578125" style="2"/>
  </cols>
  <sheetData>
    <row r="1" spans="1:12" ht="14.1" customHeight="1">
      <c r="A1" s="30"/>
      <c r="B1" s="78"/>
      <c r="C1" s="28"/>
      <c r="D1" s="62"/>
      <c r="E1" s="62" t="s">
        <v>0</v>
      </c>
      <c r="F1" s="28"/>
      <c r="G1" s="28"/>
      <c r="H1" s="62"/>
      <c r="I1" s="62"/>
      <c r="J1" s="62"/>
      <c r="K1" s="62"/>
      <c r="L1" s="62"/>
    </row>
    <row r="2" spans="1:12" ht="14.1" customHeight="1">
      <c r="A2" s="30"/>
      <c r="B2" s="78"/>
      <c r="C2" s="28"/>
      <c r="D2" s="62"/>
      <c r="E2" s="62" t="s">
        <v>1</v>
      </c>
      <c r="F2" s="28"/>
      <c r="G2" s="28"/>
      <c r="H2" s="62"/>
      <c r="I2" s="62"/>
      <c r="J2" s="62"/>
      <c r="K2" s="62"/>
      <c r="L2" s="62"/>
    </row>
    <row r="3" spans="1:12" ht="15" customHeight="1">
      <c r="A3" s="30"/>
      <c r="B3" s="78"/>
      <c r="C3" s="28"/>
      <c r="D3" s="62"/>
      <c r="E3" s="62"/>
      <c r="F3" s="28"/>
      <c r="G3" s="28"/>
      <c r="H3" s="62"/>
      <c r="I3" s="62"/>
      <c r="J3" s="62"/>
      <c r="K3" s="62"/>
      <c r="L3" s="62"/>
    </row>
    <row r="4" spans="1:12" ht="14.1" customHeight="1">
      <c r="A4" s="19"/>
      <c r="B4" s="38"/>
      <c r="C4" s="27"/>
      <c r="D4" s="57" t="s">
        <v>90</v>
      </c>
      <c r="E4" s="84">
        <v>2425</v>
      </c>
      <c r="F4" s="11" t="s">
        <v>2</v>
      </c>
      <c r="G4" s="13"/>
      <c r="H4" s="75"/>
      <c r="I4" s="75"/>
      <c r="J4" s="75"/>
      <c r="K4" s="75"/>
      <c r="L4" s="75"/>
    </row>
    <row r="5" spans="1:12" ht="14.1" customHeight="1">
      <c r="D5" s="53" t="s">
        <v>91</v>
      </c>
      <c r="E5" s="85"/>
      <c r="G5" s="4"/>
      <c r="H5" s="60"/>
      <c r="I5" s="60"/>
      <c r="J5" s="60"/>
      <c r="K5" s="60"/>
      <c r="L5" s="60"/>
    </row>
    <row r="6" spans="1:12" ht="14.1" customHeight="1">
      <c r="D6" s="53" t="s">
        <v>3</v>
      </c>
      <c r="E6" s="85">
        <v>4425</v>
      </c>
      <c r="F6" s="5" t="s">
        <v>4</v>
      </c>
      <c r="G6" s="4"/>
      <c r="H6" s="60"/>
      <c r="I6" s="60"/>
      <c r="J6" s="60"/>
      <c r="K6" s="60"/>
      <c r="L6" s="60"/>
    </row>
    <row r="7" spans="1:12" ht="14.1" customHeight="1">
      <c r="A7" s="32" t="s">
        <v>102</v>
      </c>
      <c r="D7" s="53"/>
      <c r="E7" s="58"/>
      <c r="F7" s="59"/>
      <c r="G7" s="60"/>
      <c r="H7" s="60"/>
      <c r="I7" s="60"/>
      <c r="J7" s="60"/>
      <c r="K7" s="60"/>
      <c r="L7" s="60"/>
    </row>
    <row r="8" spans="1:12" ht="14.1" customHeight="1">
      <c r="A8" s="1"/>
      <c r="D8" s="61"/>
      <c r="E8" s="62" t="s">
        <v>5</v>
      </c>
      <c r="F8" s="62" t="s">
        <v>89</v>
      </c>
      <c r="G8" s="62" t="s">
        <v>13</v>
      </c>
    </row>
    <row r="9" spans="1:12" ht="15" customHeight="1">
      <c r="A9" s="1"/>
      <c r="D9" s="64" t="s">
        <v>6</v>
      </c>
      <c r="E9" s="62">
        <f>L124</f>
        <v>110220</v>
      </c>
      <c r="F9" s="96">
        <f>L133</f>
        <v>55000</v>
      </c>
      <c r="G9" s="62">
        <f>F9+E9</f>
        <v>165220</v>
      </c>
      <c r="L9" s="65"/>
    </row>
    <row r="10" spans="1:12" ht="14.1" customHeight="1">
      <c r="A10" s="32" t="s">
        <v>86</v>
      </c>
      <c r="C10" s="18"/>
      <c r="D10" s="66"/>
      <c r="E10" s="66"/>
      <c r="F10" s="66"/>
      <c r="G10" s="66"/>
    </row>
    <row r="11" spans="1:12" ht="14.1" customHeight="1">
      <c r="A11" s="33"/>
      <c r="B11" s="23"/>
      <c r="C11" s="6"/>
      <c r="D11" s="67"/>
      <c r="E11" s="67"/>
      <c r="F11" s="67"/>
      <c r="G11" s="67"/>
      <c r="H11" s="67"/>
      <c r="I11" s="68"/>
      <c r="J11" s="69"/>
      <c r="K11" s="70"/>
      <c r="L11" s="71" t="s">
        <v>97</v>
      </c>
    </row>
    <row r="12" spans="1:12" s="8" customFormat="1">
      <c r="A12" s="116"/>
      <c r="B12" s="117"/>
      <c r="C12" s="118"/>
      <c r="D12" s="136" t="s">
        <v>7</v>
      </c>
      <c r="E12" s="136"/>
      <c r="F12" s="136" t="s">
        <v>8</v>
      </c>
      <c r="G12" s="136"/>
      <c r="H12" s="136" t="s">
        <v>9</v>
      </c>
      <c r="I12" s="136"/>
      <c r="J12" s="136" t="s">
        <v>8</v>
      </c>
      <c r="K12" s="136"/>
      <c r="L12" s="136"/>
    </row>
    <row r="13" spans="1:12" s="8" customFormat="1">
      <c r="A13" s="1"/>
      <c r="B13" s="119"/>
      <c r="C13" s="118" t="s">
        <v>10</v>
      </c>
      <c r="D13" s="137" t="s">
        <v>98</v>
      </c>
      <c r="E13" s="137"/>
      <c r="F13" s="137" t="s">
        <v>99</v>
      </c>
      <c r="G13" s="137"/>
      <c r="H13" s="137" t="s">
        <v>99</v>
      </c>
      <c r="I13" s="137"/>
      <c r="J13" s="137" t="s">
        <v>101</v>
      </c>
      <c r="K13" s="137"/>
      <c r="L13" s="137"/>
    </row>
    <row r="14" spans="1:12" s="8" customFormat="1">
      <c r="A14" s="120"/>
      <c r="B14" s="121"/>
      <c r="C14" s="122"/>
      <c r="D14" s="72" t="s">
        <v>11</v>
      </c>
      <c r="E14" s="72" t="s">
        <v>12</v>
      </c>
      <c r="F14" s="72" t="s">
        <v>11</v>
      </c>
      <c r="G14" s="72" t="s">
        <v>12</v>
      </c>
      <c r="H14" s="72" t="s">
        <v>11</v>
      </c>
      <c r="I14" s="72" t="s">
        <v>12</v>
      </c>
      <c r="J14" s="72" t="s">
        <v>11</v>
      </c>
      <c r="K14" s="72" t="s">
        <v>12</v>
      </c>
      <c r="L14" s="72" t="s">
        <v>13</v>
      </c>
    </row>
    <row r="15" spans="1:12" s="8" customFormat="1" ht="15" customHeight="1">
      <c r="A15" s="35"/>
      <c r="B15" s="9"/>
      <c r="C15" s="7"/>
      <c r="D15" s="73"/>
      <c r="E15" s="73"/>
      <c r="F15" s="73"/>
      <c r="G15" s="73"/>
      <c r="H15" s="99"/>
      <c r="I15" s="99"/>
      <c r="J15" s="73"/>
      <c r="K15" s="73"/>
      <c r="L15" s="73"/>
    </row>
    <row r="16" spans="1:12" ht="13.35" customHeight="1">
      <c r="C16" s="10" t="s">
        <v>14</v>
      </c>
      <c r="D16" s="54"/>
      <c r="E16" s="54"/>
      <c r="F16" s="54"/>
      <c r="G16" s="74"/>
      <c r="H16" s="100"/>
      <c r="I16" s="100"/>
      <c r="J16" s="54"/>
      <c r="K16" s="54"/>
      <c r="L16" s="54"/>
    </row>
    <row r="17" spans="1:12">
      <c r="A17" s="31" t="s">
        <v>15</v>
      </c>
      <c r="B17" s="40">
        <v>2425</v>
      </c>
      <c r="C17" s="10" t="s">
        <v>2</v>
      </c>
      <c r="D17" s="54"/>
      <c r="E17" s="54"/>
      <c r="F17" s="54"/>
      <c r="G17" s="74"/>
      <c r="H17" s="100"/>
      <c r="I17" s="100"/>
      <c r="J17" s="54"/>
      <c r="K17" s="54"/>
      <c r="L17" s="54"/>
    </row>
    <row r="18" spans="1:12" ht="13.35" customHeight="1">
      <c r="B18" s="41">
        <v>1E-3</v>
      </c>
      <c r="C18" s="10" t="s">
        <v>16</v>
      </c>
      <c r="D18" s="54"/>
      <c r="E18" s="54"/>
      <c r="F18" s="54"/>
      <c r="G18" s="74"/>
      <c r="H18" s="100"/>
      <c r="I18" s="100"/>
      <c r="J18" s="54"/>
      <c r="K18" s="54"/>
      <c r="L18" s="54"/>
    </row>
    <row r="19" spans="1:12" ht="13.35" customHeight="1">
      <c r="B19" s="42">
        <v>0.44</v>
      </c>
      <c r="C19" s="110" t="s">
        <v>17</v>
      </c>
      <c r="F19" s="63"/>
      <c r="G19" s="63"/>
      <c r="H19" s="101"/>
      <c r="I19" s="101"/>
    </row>
    <row r="20" spans="1:12" ht="13.35" customHeight="1">
      <c r="B20" s="43" t="s">
        <v>18</v>
      </c>
      <c r="C20" s="12" t="s">
        <v>19</v>
      </c>
      <c r="D20" s="76">
        <v>2184</v>
      </c>
      <c r="E20" s="76">
        <v>29955</v>
      </c>
      <c r="F20" s="76">
        <v>4560</v>
      </c>
      <c r="G20" s="76">
        <v>35384</v>
      </c>
      <c r="H20" s="76">
        <v>4560</v>
      </c>
      <c r="I20" s="76">
        <v>35384</v>
      </c>
      <c r="J20" s="76">
        <v>5300</v>
      </c>
      <c r="K20" s="76">
        <v>38598</v>
      </c>
      <c r="L20" s="76">
        <f>SUM(J20:K20)</f>
        <v>43898</v>
      </c>
    </row>
    <row r="21" spans="1:12" ht="13.35" customHeight="1">
      <c r="B21" s="43" t="s">
        <v>20</v>
      </c>
      <c r="C21" s="12" t="s">
        <v>21</v>
      </c>
      <c r="D21" s="76">
        <v>45</v>
      </c>
      <c r="E21" s="76">
        <v>258</v>
      </c>
      <c r="F21" s="76">
        <v>570</v>
      </c>
      <c r="G21" s="76">
        <v>258</v>
      </c>
      <c r="H21" s="76">
        <v>570</v>
      </c>
      <c r="I21" s="76">
        <v>258</v>
      </c>
      <c r="J21" s="76">
        <v>570</v>
      </c>
      <c r="K21" s="76">
        <v>258</v>
      </c>
      <c r="L21" s="76">
        <f>SUM(J21:K21)</f>
        <v>828</v>
      </c>
    </row>
    <row r="22" spans="1:12" ht="13.35" customHeight="1">
      <c r="B22" s="43" t="s">
        <v>22</v>
      </c>
      <c r="C22" s="12" t="s">
        <v>23</v>
      </c>
      <c r="D22" s="76">
        <v>556</v>
      </c>
      <c r="E22" s="76">
        <v>884</v>
      </c>
      <c r="F22" s="76">
        <v>617</v>
      </c>
      <c r="G22" s="76">
        <v>961</v>
      </c>
      <c r="H22" s="76">
        <v>617</v>
      </c>
      <c r="I22" s="76">
        <v>961</v>
      </c>
      <c r="J22" s="76">
        <v>778</v>
      </c>
      <c r="K22" s="76">
        <v>961</v>
      </c>
      <c r="L22" s="76">
        <f>SUM(J22:K22)</f>
        <v>1739</v>
      </c>
    </row>
    <row r="23" spans="1:12" ht="13.35" customHeight="1">
      <c r="A23" s="31" t="s">
        <v>13</v>
      </c>
      <c r="B23" s="42">
        <v>0.44</v>
      </c>
      <c r="C23" s="12" t="s">
        <v>17</v>
      </c>
      <c r="D23" s="90">
        <f t="shared" ref="D23:L23" si="0">SUM(D19:D22)</f>
        <v>2785</v>
      </c>
      <c r="E23" s="90">
        <f t="shared" si="0"/>
        <v>31097</v>
      </c>
      <c r="F23" s="90">
        <f t="shared" si="0"/>
        <v>5747</v>
      </c>
      <c r="G23" s="90">
        <f t="shared" si="0"/>
        <v>36603</v>
      </c>
      <c r="H23" s="90">
        <f t="shared" si="0"/>
        <v>5747</v>
      </c>
      <c r="I23" s="90">
        <f t="shared" si="0"/>
        <v>36603</v>
      </c>
      <c r="J23" s="90">
        <f t="shared" si="0"/>
        <v>6648</v>
      </c>
      <c r="K23" s="90">
        <f t="shared" si="0"/>
        <v>39817</v>
      </c>
      <c r="L23" s="90">
        <f t="shared" si="0"/>
        <v>46465</v>
      </c>
    </row>
    <row r="24" spans="1:12" ht="15" customHeight="1">
      <c r="C24" s="12"/>
      <c r="D24" s="54"/>
      <c r="E24" s="54"/>
      <c r="F24" s="54"/>
      <c r="G24" s="54"/>
      <c r="H24" s="100"/>
      <c r="I24" s="100"/>
      <c r="J24" s="54"/>
      <c r="K24" s="54"/>
      <c r="L24" s="54"/>
    </row>
    <row r="25" spans="1:12" ht="13.35" customHeight="1">
      <c r="B25" s="42">
        <v>0.45</v>
      </c>
      <c r="C25" s="12" t="s">
        <v>24</v>
      </c>
      <c r="D25" s="55"/>
      <c r="E25" s="55"/>
      <c r="F25" s="55"/>
      <c r="G25" s="55"/>
      <c r="H25" s="102"/>
      <c r="I25" s="102"/>
      <c r="J25" s="55"/>
      <c r="K25" s="55"/>
      <c r="L25" s="55"/>
    </row>
    <row r="26" spans="1:12" ht="13.35" customHeight="1">
      <c r="B26" s="43" t="s">
        <v>25</v>
      </c>
      <c r="C26" s="12" t="s">
        <v>19</v>
      </c>
      <c r="D26" s="87">
        <v>0</v>
      </c>
      <c r="E26" s="76">
        <v>8883</v>
      </c>
      <c r="F26" s="87">
        <v>0</v>
      </c>
      <c r="G26" s="76">
        <v>9710</v>
      </c>
      <c r="H26" s="87">
        <v>0</v>
      </c>
      <c r="I26" s="76">
        <v>9710</v>
      </c>
      <c r="J26" s="87">
        <v>0</v>
      </c>
      <c r="K26" s="76">
        <v>11166</v>
      </c>
      <c r="L26" s="76">
        <f>SUM(J26:K26)</f>
        <v>11166</v>
      </c>
    </row>
    <row r="27" spans="1:12" ht="13.35" customHeight="1">
      <c r="B27" s="43" t="s">
        <v>26</v>
      </c>
      <c r="C27" s="12" t="s">
        <v>21</v>
      </c>
      <c r="D27" s="87">
        <v>0</v>
      </c>
      <c r="E27" s="76">
        <v>86</v>
      </c>
      <c r="F27" s="76">
        <v>100</v>
      </c>
      <c r="G27" s="76">
        <v>83</v>
      </c>
      <c r="H27" s="76">
        <v>100</v>
      </c>
      <c r="I27" s="76">
        <v>83</v>
      </c>
      <c r="J27" s="76">
        <v>100</v>
      </c>
      <c r="K27" s="76">
        <v>83</v>
      </c>
      <c r="L27" s="76">
        <f>SUM(J27:K27)</f>
        <v>183</v>
      </c>
    </row>
    <row r="28" spans="1:12" ht="13.35" customHeight="1">
      <c r="B28" s="43" t="s">
        <v>27</v>
      </c>
      <c r="C28" s="12" t="s">
        <v>23</v>
      </c>
      <c r="D28" s="76">
        <v>157</v>
      </c>
      <c r="E28" s="76">
        <v>245</v>
      </c>
      <c r="F28" s="76">
        <v>370</v>
      </c>
      <c r="G28" s="76">
        <v>268</v>
      </c>
      <c r="H28" s="76">
        <v>370</v>
      </c>
      <c r="I28" s="76">
        <v>268</v>
      </c>
      <c r="J28" s="76">
        <v>370</v>
      </c>
      <c r="K28" s="76">
        <f>268-73</f>
        <v>195</v>
      </c>
      <c r="L28" s="76">
        <f>SUM(J28:K28)</f>
        <v>565</v>
      </c>
    </row>
    <row r="29" spans="1:12" ht="13.35" customHeight="1">
      <c r="A29" s="31" t="s">
        <v>13</v>
      </c>
      <c r="B29" s="42">
        <v>0.45</v>
      </c>
      <c r="C29" s="12" t="s">
        <v>24</v>
      </c>
      <c r="D29" s="90">
        <f t="shared" ref="D29:L29" si="1">SUM(D26:D28)</f>
        <v>157</v>
      </c>
      <c r="E29" s="90">
        <f t="shared" si="1"/>
        <v>9214</v>
      </c>
      <c r="F29" s="90">
        <f t="shared" si="1"/>
        <v>470</v>
      </c>
      <c r="G29" s="90">
        <f t="shared" si="1"/>
        <v>10061</v>
      </c>
      <c r="H29" s="90">
        <f t="shared" si="1"/>
        <v>470</v>
      </c>
      <c r="I29" s="90">
        <f t="shared" si="1"/>
        <v>10061</v>
      </c>
      <c r="J29" s="90">
        <f t="shared" si="1"/>
        <v>470</v>
      </c>
      <c r="K29" s="90">
        <f t="shared" si="1"/>
        <v>11444</v>
      </c>
      <c r="L29" s="90">
        <f t="shared" si="1"/>
        <v>11914</v>
      </c>
    </row>
    <row r="30" spans="1:12" ht="15" customHeight="1">
      <c r="C30" s="12"/>
      <c r="D30" s="54"/>
      <c r="E30" s="54"/>
      <c r="F30" s="54"/>
      <c r="G30" s="54"/>
      <c r="H30" s="100"/>
      <c r="I30" s="100"/>
      <c r="J30" s="54"/>
      <c r="K30" s="54"/>
      <c r="L30" s="54"/>
    </row>
    <row r="31" spans="1:12" ht="13.35" customHeight="1">
      <c r="B31" s="42">
        <v>0.46</v>
      </c>
      <c r="C31" s="12" t="s">
        <v>28</v>
      </c>
      <c r="D31" s="55"/>
      <c r="E31" s="55"/>
      <c r="F31" s="55"/>
      <c r="G31" s="55"/>
      <c r="H31" s="102"/>
      <c r="I31" s="102"/>
      <c r="J31" s="55"/>
      <c r="K31" s="55"/>
      <c r="L31" s="55"/>
    </row>
    <row r="32" spans="1:12" ht="13.35" customHeight="1">
      <c r="B32" s="43" t="s">
        <v>29</v>
      </c>
      <c r="C32" s="12" t="s">
        <v>19</v>
      </c>
      <c r="D32" s="87">
        <v>0</v>
      </c>
      <c r="E32" s="76">
        <v>5100</v>
      </c>
      <c r="F32" s="87">
        <v>0</v>
      </c>
      <c r="G32" s="76">
        <v>5231</v>
      </c>
      <c r="H32" s="87">
        <v>0</v>
      </c>
      <c r="I32" s="76">
        <v>5231</v>
      </c>
      <c r="J32" s="87">
        <v>0</v>
      </c>
      <c r="K32" s="76">
        <v>7971</v>
      </c>
      <c r="L32" s="76">
        <f>SUM(J32:K32)</f>
        <v>7971</v>
      </c>
    </row>
    <row r="33" spans="1:12" ht="13.35" customHeight="1">
      <c r="A33" s="19"/>
      <c r="B33" s="44" t="s">
        <v>30</v>
      </c>
      <c r="C33" s="14" t="s">
        <v>21</v>
      </c>
      <c r="D33" s="88">
        <v>0</v>
      </c>
      <c r="E33" s="77">
        <v>84</v>
      </c>
      <c r="F33" s="77">
        <v>100</v>
      </c>
      <c r="G33" s="77">
        <v>79</v>
      </c>
      <c r="H33" s="77">
        <v>100</v>
      </c>
      <c r="I33" s="77">
        <v>79</v>
      </c>
      <c r="J33" s="76">
        <v>100</v>
      </c>
      <c r="K33" s="77">
        <v>79</v>
      </c>
      <c r="L33" s="77">
        <f>SUM(J33:K33)</f>
        <v>179</v>
      </c>
    </row>
    <row r="34" spans="1:12" ht="13.35" customHeight="1">
      <c r="A34" s="19"/>
      <c r="B34" s="44" t="s">
        <v>31</v>
      </c>
      <c r="C34" s="14" t="s">
        <v>23</v>
      </c>
      <c r="D34" s="86">
        <v>77</v>
      </c>
      <c r="E34" s="86">
        <v>155</v>
      </c>
      <c r="F34" s="86">
        <v>370</v>
      </c>
      <c r="G34" s="86">
        <v>169</v>
      </c>
      <c r="H34" s="86">
        <v>370</v>
      </c>
      <c r="I34" s="86">
        <v>169</v>
      </c>
      <c r="J34" s="76">
        <v>370</v>
      </c>
      <c r="K34" s="86">
        <v>169</v>
      </c>
      <c r="L34" s="86">
        <f>SUM(J34:K34)</f>
        <v>539</v>
      </c>
    </row>
    <row r="35" spans="1:12" ht="13.35" customHeight="1">
      <c r="A35" s="36" t="s">
        <v>13</v>
      </c>
      <c r="B35" s="79">
        <v>0.46</v>
      </c>
      <c r="C35" s="80" t="s">
        <v>28</v>
      </c>
      <c r="D35" s="90">
        <f t="shared" ref="D35:L35" si="2">SUM(D32:D34)</f>
        <v>77</v>
      </c>
      <c r="E35" s="90">
        <f t="shared" si="2"/>
        <v>5339</v>
      </c>
      <c r="F35" s="90">
        <f t="shared" si="2"/>
        <v>470</v>
      </c>
      <c r="G35" s="90">
        <f t="shared" si="2"/>
        <v>5479</v>
      </c>
      <c r="H35" s="90">
        <f t="shared" si="2"/>
        <v>470</v>
      </c>
      <c r="I35" s="90">
        <f t="shared" si="2"/>
        <v>5479</v>
      </c>
      <c r="J35" s="90">
        <f t="shared" si="2"/>
        <v>470</v>
      </c>
      <c r="K35" s="90">
        <f t="shared" si="2"/>
        <v>8219</v>
      </c>
      <c r="L35" s="90">
        <f t="shared" si="2"/>
        <v>8689</v>
      </c>
    </row>
    <row r="36" spans="1:12">
      <c r="A36" s="93"/>
      <c r="B36" s="94"/>
      <c r="C36" s="95"/>
      <c r="D36" s="98"/>
      <c r="E36" s="98"/>
      <c r="F36" s="98"/>
      <c r="G36" s="98"/>
      <c r="H36" s="107"/>
      <c r="I36" s="107"/>
      <c r="J36" s="98"/>
      <c r="K36" s="98"/>
      <c r="L36" s="98"/>
    </row>
    <row r="37" spans="1:12">
      <c r="A37" s="19"/>
      <c r="B37" s="45">
        <v>0.47</v>
      </c>
      <c r="C37" s="14" t="s">
        <v>32</v>
      </c>
      <c r="D37" s="57"/>
      <c r="E37" s="57"/>
      <c r="F37" s="57"/>
      <c r="G37" s="57"/>
      <c r="H37" s="104"/>
      <c r="I37" s="104"/>
      <c r="J37" s="57"/>
      <c r="K37" s="57"/>
      <c r="L37" s="57"/>
    </row>
    <row r="38" spans="1:12">
      <c r="B38" s="43" t="s">
        <v>33</v>
      </c>
      <c r="C38" s="12" t="s">
        <v>19</v>
      </c>
      <c r="D38" s="87">
        <v>0</v>
      </c>
      <c r="E38" s="76">
        <v>5854</v>
      </c>
      <c r="F38" s="87">
        <v>0</v>
      </c>
      <c r="G38" s="76">
        <v>5668</v>
      </c>
      <c r="H38" s="87">
        <v>0</v>
      </c>
      <c r="I38" s="76">
        <v>5668</v>
      </c>
      <c r="J38" s="87">
        <v>0</v>
      </c>
      <c r="K38" s="76">
        <v>4289</v>
      </c>
      <c r="L38" s="76">
        <f>SUM(J38:K38)</f>
        <v>4289</v>
      </c>
    </row>
    <row r="39" spans="1:12">
      <c r="B39" s="43" t="s">
        <v>34</v>
      </c>
      <c r="C39" s="12" t="s">
        <v>21</v>
      </c>
      <c r="D39" s="76">
        <v>10</v>
      </c>
      <c r="E39" s="76">
        <v>48</v>
      </c>
      <c r="F39" s="76">
        <v>100</v>
      </c>
      <c r="G39" s="76">
        <v>48</v>
      </c>
      <c r="H39" s="76">
        <v>100</v>
      </c>
      <c r="I39" s="76">
        <v>48</v>
      </c>
      <c r="J39" s="76">
        <v>100</v>
      </c>
      <c r="K39" s="76">
        <v>48</v>
      </c>
      <c r="L39" s="76">
        <f>SUM(J39:K39)</f>
        <v>148</v>
      </c>
    </row>
    <row r="40" spans="1:12">
      <c r="B40" s="43" t="s">
        <v>35</v>
      </c>
      <c r="C40" s="12" t="s">
        <v>23</v>
      </c>
      <c r="D40" s="76">
        <v>47</v>
      </c>
      <c r="E40" s="76">
        <v>151</v>
      </c>
      <c r="F40" s="76">
        <v>290</v>
      </c>
      <c r="G40" s="76">
        <v>178</v>
      </c>
      <c r="H40" s="76">
        <v>290</v>
      </c>
      <c r="I40" s="76">
        <v>178</v>
      </c>
      <c r="J40" s="76">
        <v>290</v>
      </c>
      <c r="K40" s="76">
        <v>178</v>
      </c>
      <c r="L40" s="76">
        <f>SUM(J40:K40)</f>
        <v>468</v>
      </c>
    </row>
    <row r="41" spans="1:12">
      <c r="A41" s="31" t="s">
        <v>13</v>
      </c>
      <c r="B41" s="42">
        <v>0.47</v>
      </c>
      <c r="C41" s="12" t="s">
        <v>32</v>
      </c>
      <c r="D41" s="90">
        <f t="shared" ref="D41:L41" si="3">SUM(D38:D40)</f>
        <v>57</v>
      </c>
      <c r="E41" s="90">
        <f t="shared" si="3"/>
        <v>6053</v>
      </c>
      <c r="F41" s="90">
        <f t="shared" si="3"/>
        <v>390</v>
      </c>
      <c r="G41" s="90">
        <f t="shared" si="3"/>
        <v>5894</v>
      </c>
      <c r="H41" s="90">
        <f t="shared" si="3"/>
        <v>390</v>
      </c>
      <c r="I41" s="90">
        <f t="shared" si="3"/>
        <v>5894</v>
      </c>
      <c r="J41" s="90">
        <f t="shared" si="3"/>
        <v>390</v>
      </c>
      <c r="K41" s="90">
        <f t="shared" si="3"/>
        <v>4515</v>
      </c>
      <c r="L41" s="90">
        <f t="shared" si="3"/>
        <v>4905</v>
      </c>
    </row>
    <row r="42" spans="1:12" ht="11.1" customHeight="1">
      <c r="C42" s="12"/>
      <c r="D42" s="54"/>
      <c r="E42" s="54"/>
      <c r="F42" s="54"/>
      <c r="G42" s="54"/>
      <c r="H42" s="100"/>
      <c r="I42" s="100"/>
      <c r="J42" s="54"/>
      <c r="K42" s="54"/>
      <c r="L42" s="54"/>
    </row>
    <row r="43" spans="1:12">
      <c r="B43" s="42">
        <v>0.48</v>
      </c>
      <c r="C43" s="12" t="s">
        <v>36</v>
      </c>
      <c r="D43" s="55"/>
      <c r="E43" s="55"/>
      <c r="F43" s="55"/>
      <c r="G43" s="55"/>
      <c r="H43" s="102"/>
      <c r="I43" s="102"/>
      <c r="J43" s="55"/>
      <c r="K43" s="55"/>
      <c r="L43" s="55"/>
    </row>
    <row r="44" spans="1:12">
      <c r="B44" s="43" t="s">
        <v>37</v>
      </c>
      <c r="C44" s="12" t="s">
        <v>19</v>
      </c>
      <c r="D44" s="87">
        <v>0</v>
      </c>
      <c r="E44" s="76">
        <v>8825</v>
      </c>
      <c r="F44" s="87">
        <v>0</v>
      </c>
      <c r="G44" s="76">
        <v>11067</v>
      </c>
      <c r="H44" s="87">
        <v>0</v>
      </c>
      <c r="I44" s="76">
        <v>11067</v>
      </c>
      <c r="J44" s="87">
        <v>0</v>
      </c>
      <c r="K44" s="76">
        <v>12058</v>
      </c>
      <c r="L44" s="76">
        <f>SUM(J44:K44)</f>
        <v>12058</v>
      </c>
    </row>
    <row r="45" spans="1:12">
      <c r="B45" s="43" t="s">
        <v>38</v>
      </c>
      <c r="C45" s="12" t="s">
        <v>21</v>
      </c>
      <c r="D45" s="87">
        <v>0</v>
      </c>
      <c r="E45" s="76">
        <v>105</v>
      </c>
      <c r="F45" s="76">
        <v>100</v>
      </c>
      <c r="G45" s="76">
        <v>105</v>
      </c>
      <c r="H45" s="76">
        <v>100</v>
      </c>
      <c r="I45" s="76">
        <v>105</v>
      </c>
      <c r="J45" s="76">
        <v>100</v>
      </c>
      <c r="K45" s="76">
        <v>105</v>
      </c>
      <c r="L45" s="76">
        <f>SUM(J45:K45)</f>
        <v>205</v>
      </c>
    </row>
    <row r="46" spans="1:12">
      <c r="B46" s="43" t="s">
        <v>39</v>
      </c>
      <c r="C46" s="12" t="s">
        <v>23</v>
      </c>
      <c r="D46" s="87">
        <v>0</v>
      </c>
      <c r="E46" s="76">
        <v>192</v>
      </c>
      <c r="F46" s="76">
        <v>370</v>
      </c>
      <c r="G46" s="76">
        <v>213</v>
      </c>
      <c r="H46" s="76">
        <v>370</v>
      </c>
      <c r="I46" s="76">
        <v>213</v>
      </c>
      <c r="J46" s="76">
        <v>370</v>
      </c>
      <c r="K46" s="76">
        <v>213</v>
      </c>
      <c r="L46" s="76">
        <f>SUM(J46:K46)</f>
        <v>583</v>
      </c>
    </row>
    <row r="47" spans="1:12">
      <c r="A47" s="31" t="s">
        <v>13</v>
      </c>
      <c r="B47" s="42">
        <v>0.48</v>
      </c>
      <c r="C47" s="12" t="s">
        <v>36</v>
      </c>
      <c r="D47" s="91">
        <f t="shared" ref="D47:L47" si="4">SUM(D44:D46)</f>
        <v>0</v>
      </c>
      <c r="E47" s="90">
        <f t="shared" si="4"/>
        <v>9122</v>
      </c>
      <c r="F47" s="90">
        <f t="shared" si="4"/>
        <v>470</v>
      </c>
      <c r="G47" s="90">
        <f t="shared" si="4"/>
        <v>11385</v>
      </c>
      <c r="H47" s="90">
        <f t="shared" si="4"/>
        <v>470</v>
      </c>
      <c r="I47" s="90">
        <f t="shared" si="4"/>
        <v>11385</v>
      </c>
      <c r="J47" s="90">
        <f t="shared" si="4"/>
        <v>470</v>
      </c>
      <c r="K47" s="90">
        <f t="shared" si="4"/>
        <v>12376</v>
      </c>
      <c r="L47" s="90">
        <f t="shared" si="4"/>
        <v>12846</v>
      </c>
    </row>
    <row r="48" spans="1:12" ht="11.1" customHeight="1">
      <c r="C48" s="12"/>
      <c r="D48" s="54"/>
      <c r="E48" s="54"/>
      <c r="F48" s="54"/>
      <c r="G48" s="54"/>
      <c r="H48" s="100"/>
      <c r="I48" s="100"/>
      <c r="J48" s="54"/>
      <c r="K48" s="54"/>
      <c r="L48" s="54"/>
    </row>
    <row r="49" spans="1:12">
      <c r="B49" s="46">
        <v>0.5</v>
      </c>
      <c r="C49" s="12" t="s">
        <v>40</v>
      </c>
      <c r="D49" s="55"/>
      <c r="E49" s="55"/>
      <c r="F49" s="55"/>
      <c r="G49" s="55"/>
      <c r="H49" s="102"/>
      <c r="I49" s="102"/>
      <c r="J49" s="55"/>
      <c r="K49" s="55"/>
      <c r="L49" s="55"/>
    </row>
    <row r="50" spans="1:12">
      <c r="B50" s="43" t="s">
        <v>41</v>
      </c>
      <c r="C50" s="12" t="s">
        <v>19</v>
      </c>
      <c r="D50" s="87">
        <v>0</v>
      </c>
      <c r="E50" s="76">
        <v>4053</v>
      </c>
      <c r="F50" s="87">
        <v>0</v>
      </c>
      <c r="G50" s="76">
        <v>4403</v>
      </c>
      <c r="H50" s="87">
        <v>0</v>
      </c>
      <c r="I50" s="76">
        <v>4403</v>
      </c>
      <c r="J50" s="87">
        <v>0</v>
      </c>
      <c r="K50" s="76">
        <v>3757</v>
      </c>
      <c r="L50" s="76">
        <f>SUM(J50:K50)</f>
        <v>3757</v>
      </c>
    </row>
    <row r="51" spans="1:12">
      <c r="B51" s="43" t="s">
        <v>42</v>
      </c>
      <c r="C51" s="12" t="s">
        <v>21</v>
      </c>
      <c r="D51" s="87">
        <v>0</v>
      </c>
      <c r="E51" s="76">
        <v>41</v>
      </c>
      <c r="F51" s="76">
        <v>50</v>
      </c>
      <c r="G51" s="76">
        <v>41</v>
      </c>
      <c r="H51" s="76">
        <v>50</v>
      </c>
      <c r="I51" s="76">
        <v>41</v>
      </c>
      <c r="J51" s="76">
        <v>50</v>
      </c>
      <c r="K51" s="76">
        <v>41</v>
      </c>
      <c r="L51" s="76">
        <f>SUM(J51:K51)</f>
        <v>91</v>
      </c>
    </row>
    <row r="52" spans="1:12">
      <c r="B52" s="43" t="s">
        <v>43</v>
      </c>
      <c r="C52" s="12" t="s">
        <v>23</v>
      </c>
      <c r="D52" s="87">
        <v>0</v>
      </c>
      <c r="E52" s="76">
        <v>108</v>
      </c>
      <c r="F52" s="76">
        <v>100</v>
      </c>
      <c r="G52" s="76">
        <v>103</v>
      </c>
      <c r="H52" s="76">
        <v>100</v>
      </c>
      <c r="I52" s="76">
        <v>103</v>
      </c>
      <c r="J52" s="76">
        <v>100</v>
      </c>
      <c r="K52" s="76">
        <v>103</v>
      </c>
      <c r="L52" s="76">
        <f>SUM(J52:K52)</f>
        <v>203</v>
      </c>
    </row>
    <row r="53" spans="1:12">
      <c r="A53" s="19" t="s">
        <v>13</v>
      </c>
      <c r="B53" s="46">
        <v>0.5</v>
      </c>
      <c r="C53" s="14" t="s">
        <v>40</v>
      </c>
      <c r="D53" s="91">
        <f t="shared" ref="D53:L53" si="5">SUM(D50:D52)</f>
        <v>0</v>
      </c>
      <c r="E53" s="90">
        <f t="shared" si="5"/>
        <v>4202</v>
      </c>
      <c r="F53" s="90">
        <f t="shared" si="5"/>
        <v>150</v>
      </c>
      <c r="G53" s="90">
        <f t="shared" si="5"/>
        <v>4547</v>
      </c>
      <c r="H53" s="90">
        <f t="shared" si="5"/>
        <v>150</v>
      </c>
      <c r="I53" s="90">
        <f t="shared" si="5"/>
        <v>4547</v>
      </c>
      <c r="J53" s="90">
        <f t="shared" si="5"/>
        <v>150</v>
      </c>
      <c r="K53" s="90">
        <f t="shared" si="5"/>
        <v>3901</v>
      </c>
      <c r="L53" s="90">
        <f t="shared" si="5"/>
        <v>4051</v>
      </c>
    </row>
    <row r="54" spans="1:12" ht="11.1" customHeight="1">
      <c r="A54" s="19"/>
      <c r="B54" s="46"/>
      <c r="C54" s="12"/>
      <c r="D54" s="54"/>
      <c r="E54" s="54"/>
      <c r="F54" s="54"/>
      <c r="G54" s="54"/>
      <c r="H54" s="100"/>
      <c r="I54" s="100"/>
      <c r="J54" s="54"/>
      <c r="K54" s="54"/>
      <c r="L54" s="54"/>
    </row>
    <row r="55" spans="1:12">
      <c r="A55" s="19"/>
      <c r="B55" s="46">
        <v>0.51</v>
      </c>
      <c r="C55" s="12" t="s">
        <v>70</v>
      </c>
      <c r="D55" s="54"/>
      <c r="E55" s="54"/>
      <c r="F55" s="54"/>
      <c r="G55" s="54"/>
      <c r="H55" s="100"/>
      <c r="I55" s="100"/>
      <c r="J55" s="54"/>
      <c r="K55" s="54"/>
      <c r="L55" s="54"/>
    </row>
    <row r="56" spans="1:12">
      <c r="A56" s="19"/>
      <c r="B56" s="46" t="s">
        <v>71</v>
      </c>
      <c r="C56" s="12" t="s">
        <v>19</v>
      </c>
      <c r="D56" s="87">
        <v>0</v>
      </c>
      <c r="E56" s="77">
        <v>3558</v>
      </c>
      <c r="F56" s="87">
        <v>0</v>
      </c>
      <c r="G56" s="77">
        <v>3835</v>
      </c>
      <c r="H56" s="88">
        <v>0</v>
      </c>
      <c r="I56" s="77">
        <v>3835</v>
      </c>
      <c r="J56" s="87">
        <v>0</v>
      </c>
      <c r="K56" s="77">
        <v>3349</v>
      </c>
      <c r="L56" s="76">
        <f>SUM(J56:K56)</f>
        <v>3349</v>
      </c>
    </row>
    <row r="57" spans="1:12">
      <c r="A57" s="19"/>
      <c r="B57" s="46" t="s">
        <v>72</v>
      </c>
      <c r="C57" s="12" t="s">
        <v>21</v>
      </c>
      <c r="D57" s="88">
        <v>0</v>
      </c>
      <c r="E57" s="77">
        <v>37</v>
      </c>
      <c r="F57" s="77">
        <v>50</v>
      </c>
      <c r="G57" s="77">
        <v>40</v>
      </c>
      <c r="H57" s="77">
        <v>50</v>
      </c>
      <c r="I57" s="77">
        <v>40</v>
      </c>
      <c r="J57" s="77">
        <v>50</v>
      </c>
      <c r="K57" s="77">
        <v>40</v>
      </c>
      <c r="L57" s="76">
        <f>SUM(J57:K57)</f>
        <v>90</v>
      </c>
    </row>
    <row r="58" spans="1:12">
      <c r="A58" s="19"/>
      <c r="B58" s="46" t="s">
        <v>73</v>
      </c>
      <c r="C58" s="12" t="s">
        <v>23</v>
      </c>
      <c r="D58" s="77">
        <v>15</v>
      </c>
      <c r="E58" s="77">
        <v>108</v>
      </c>
      <c r="F58" s="77">
        <v>171</v>
      </c>
      <c r="G58" s="77">
        <v>133</v>
      </c>
      <c r="H58" s="77">
        <v>171</v>
      </c>
      <c r="I58" s="77">
        <v>133</v>
      </c>
      <c r="J58" s="77">
        <v>171</v>
      </c>
      <c r="K58" s="77">
        <v>133</v>
      </c>
      <c r="L58" s="76">
        <f>SUM(J58:K58)</f>
        <v>304</v>
      </c>
    </row>
    <row r="59" spans="1:12">
      <c r="A59" s="19" t="s">
        <v>13</v>
      </c>
      <c r="B59" s="45">
        <v>0.51</v>
      </c>
      <c r="C59" s="14" t="s">
        <v>70</v>
      </c>
      <c r="D59" s="90">
        <f t="shared" ref="D59:L59" si="6">SUM(D56:D58)</f>
        <v>15</v>
      </c>
      <c r="E59" s="90">
        <f t="shared" si="6"/>
        <v>3703</v>
      </c>
      <c r="F59" s="90">
        <f t="shared" si="6"/>
        <v>221</v>
      </c>
      <c r="G59" s="90">
        <f t="shared" si="6"/>
        <v>4008</v>
      </c>
      <c r="H59" s="90">
        <f t="shared" si="6"/>
        <v>221</v>
      </c>
      <c r="I59" s="90">
        <f t="shared" si="6"/>
        <v>4008</v>
      </c>
      <c r="J59" s="90">
        <f t="shared" si="6"/>
        <v>221</v>
      </c>
      <c r="K59" s="90">
        <f t="shared" si="6"/>
        <v>3522</v>
      </c>
      <c r="L59" s="90">
        <f t="shared" si="6"/>
        <v>3743</v>
      </c>
    </row>
    <row r="60" spans="1:12" ht="11.1" customHeight="1">
      <c r="A60" s="19"/>
      <c r="B60" s="47"/>
      <c r="C60" s="14"/>
      <c r="D60" s="54"/>
      <c r="E60" s="54"/>
      <c r="F60" s="54"/>
      <c r="G60" s="54"/>
      <c r="H60" s="100"/>
      <c r="I60" s="100"/>
      <c r="J60" s="54"/>
      <c r="K60" s="54"/>
      <c r="L60" s="54"/>
    </row>
    <row r="61" spans="1:12">
      <c r="A61" s="19"/>
      <c r="B61" s="45">
        <v>0.52</v>
      </c>
      <c r="C61" s="14" t="s">
        <v>44</v>
      </c>
      <c r="D61" s="57"/>
      <c r="E61" s="57"/>
      <c r="F61" s="57"/>
      <c r="G61" s="57"/>
      <c r="H61" s="104"/>
      <c r="I61" s="104"/>
      <c r="J61" s="57"/>
      <c r="K61" s="57"/>
      <c r="L61" s="57"/>
    </row>
    <row r="62" spans="1:12">
      <c r="A62" s="19"/>
      <c r="B62" s="44" t="s">
        <v>45</v>
      </c>
      <c r="C62" s="14" t="s">
        <v>19</v>
      </c>
      <c r="D62" s="87">
        <v>0</v>
      </c>
      <c r="E62" s="76">
        <v>4010</v>
      </c>
      <c r="F62" s="87">
        <v>0</v>
      </c>
      <c r="G62" s="76">
        <v>4528</v>
      </c>
      <c r="H62" s="87">
        <v>0</v>
      </c>
      <c r="I62" s="76">
        <v>4528</v>
      </c>
      <c r="J62" s="87">
        <v>0</v>
      </c>
      <c r="K62" s="76">
        <v>5107</v>
      </c>
      <c r="L62" s="76">
        <f>SUM(J62:K62)</f>
        <v>5107</v>
      </c>
    </row>
    <row r="63" spans="1:12">
      <c r="A63" s="19"/>
      <c r="B63" s="44" t="s">
        <v>46</v>
      </c>
      <c r="C63" s="14" t="s">
        <v>21</v>
      </c>
      <c r="D63" s="88">
        <v>0</v>
      </c>
      <c r="E63" s="77">
        <v>47</v>
      </c>
      <c r="F63" s="77">
        <v>50</v>
      </c>
      <c r="G63" s="77">
        <v>49</v>
      </c>
      <c r="H63" s="77">
        <v>50</v>
      </c>
      <c r="I63" s="77">
        <v>49</v>
      </c>
      <c r="J63" s="77">
        <v>50</v>
      </c>
      <c r="K63" s="77">
        <v>49</v>
      </c>
      <c r="L63" s="76">
        <f>SUM(J63:K63)</f>
        <v>99</v>
      </c>
    </row>
    <row r="64" spans="1:12">
      <c r="A64" s="19"/>
      <c r="B64" s="44" t="s">
        <v>47</v>
      </c>
      <c r="C64" s="14" t="s">
        <v>23</v>
      </c>
      <c r="D64" s="87">
        <v>0</v>
      </c>
      <c r="E64" s="76">
        <v>113</v>
      </c>
      <c r="F64" s="77">
        <v>100</v>
      </c>
      <c r="G64" s="76">
        <v>108</v>
      </c>
      <c r="H64" s="76">
        <v>100</v>
      </c>
      <c r="I64" s="76">
        <v>108</v>
      </c>
      <c r="J64" s="77">
        <v>100</v>
      </c>
      <c r="K64" s="76">
        <v>108</v>
      </c>
      <c r="L64" s="76">
        <f>SUM(J64:K64)</f>
        <v>208</v>
      </c>
    </row>
    <row r="65" spans="1:12">
      <c r="A65" s="19" t="s">
        <v>13</v>
      </c>
      <c r="B65" s="45">
        <v>0.52</v>
      </c>
      <c r="C65" s="14" t="s">
        <v>44</v>
      </c>
      <c r="D65" s="91">
        <f t="shared" ref="D65:L65" si="7">SUM(D62:D64)</f>
        <v>0</v>
      </c>
      <c r="E65" s="90">
        <f t="shared" si="7"/>
        <v>4170</v>
      </c>
      <c r="F65" s="90">
        <f t="shared" si="7"/>
        <v>150</v>
      </c>
      <c r="G65" s="90">
        <f t="shared" si="7"/>
        <v>4685</v>
      </c>
      <c r="H65" s="90">
        <f t="shared" si="7"/>
        <v>150</v>
      </c>
      <c r="I65" s="90">
        <f t="shared" si="7"/>
        <v>4685</v>
      </c>
      <c r="J65" s="90">
        <f t="shared" si="7"/>
        <v>150</v>
      </c>
      <c r="K65" s="90">
        <f t="shared" si="7"/>
        <v>5264</v>
      </c>
      <c r="L65" s="90">
        <f t="shared" si="7"/>
        <v>5414</v>
      </c>
    </row>
    <row r="66" spans="1:12" ht="11.1" customHeight="1">
      <c r="A66" s="19"/>
      <c r="B66" s="45"/>
      <c r="C66" s="14"/>
      <c r="D66" s="54"/>
      <c r="E66" s="54"/>
      <c r="F66" s="54"/>
      <c r="G66" s="54"/>
      <c r="H66" s="100"/>
      <c r="I66" s="100"/>
      <c r="J66" s="54"/>
      <c r="K66" s="54"/>
      <c r="L66" s="54"/>
    </row>
    <row r="67" spans="1:12">
      <c r="A67" s="19"/>
      <c r="B67" s="45">
        <v>0.55000000000000004</v>
      </c>
      <c r="C67" s="14" t="s">
        <v>74</v>
      </c>
      <c r="D67" s="54"/>
      <c r="E67" s="54"/>
      <c r="F67" s="54"/>
      <c r="G67" s="54"/>
      <c r="H67" s="100"/>
      <c r="I67" s="100"/>
      <c r="J67" s="54"/>
      <c r="K67" s="54"/>
      <c r="L67" s="54"/>
    </row>
    <row r="68" spans="1:12">
      <c r="A68" s="19"/>
      <c r="B68" s="47" t="s">
        <v>75</v>
      </c>
      <c r="C68" s="14" t="s">
        <v>19</v>
      </c>
      <c r="D68" s="88">
        <v>0</v>
      </c>
      <c r="E68" s="77">
        <v>2151</v>
      </c>
      <c r="F68" s="88">
        <v>0</v>
      </c>
      <c r="G68" s="77">
        <v>2010</v>
      </c>
      <c r="H68" s="88">
        <v>0</v>
      </c>
      <c r="I68" s="77">
        <v>2010</v>
      </c>
      <c r="J68" s="88">
        <v>0</v>
      </c>
      <c r="K68" s="77">
        <v>2667</v>
      </c>
      <c r="L68" s="77">
        <f>SUM(J68:K68)</f>
        <v>2667</v>
      </c>
    </row>
    <row r="69" spans="1:12">
      <c r="A69" s="19"/>
      <c r="B69" s="47" t="s">
        <v>76</v>
      </c>
      <c r="C69" s="14" t="s">
        <v>21</v>
      </c>
      <c r="D69" s="77">
        <v>4</v>
      </c>
      <c r="E69" s="77">
        <v>31</v>
      </c>
      <c r="F69" s="77">
        <v>30</v>
      </c>
      <c r="G69" s="77">
        <v>31</v>
      </c>
      <c r="H69" s="77">
        <v>30</v>
      </c>
      <c r="I69" s="77">
        <v>31</v>
      </c>
      <c r="J69" s="77">
        <v>30</v>
      </c>
      <c r="K69" s="77">
        <v>31</v>
      </c>
      <c r="L69" s="77">
        <f>SUM(J69:K69)</f>
        <v>61</v>
      </c>
    </row>
    <row r="70" spans="1:12">
      <c r="A70" s="19"/>
      <c r="B70" s="47" t="s">
        <v>77</v>
      </c>
      <c r="C70" s="14" t="s">
        <v>23</v>
      </c>
      <c r="D70" s="86">
        <v>13</v>
      </c>
      <c r="E70" s="86">
        <v>86</v>
      </c>
      <c r="F70" s="86">
        <v>50</v>
      </c>
      <c r="G70" s="86">
        <v>86</v>
      </c>
      <c r="H70" s="86">
        <v>50</v>
      </c>
      <c r="I70" s="86">
        <v>86</v>
      </c>
      <c r="J70" s="86">
        <v>50</v>
      </c>
      <c r="K70" s="86">
        <v>86</v>
      </c>
      <c r="L70" s="86">
        <f>SUM(J70:K70)</f>
        <v>136</v>
      </c>
    </row>
    <row r="71" spans="1:12" ht="12.75" customHeight="1">
      <c r="A71" s="36" t="s">
        <v>13</v>
      </c>
      <c r="B71" s="79">
        <v>0.55000000000000004</v>
      </c>
      <c r="C71" s="80" t="s">
        <v>74</v>
      </c>
      <c r="D71" s="90">
        <f t="shared" ref="D71:L71" si="8">SUM(D68:D70)</f>
        <v>17</v>
      </c>
      <c r="E71" s="90">
        <f t="shared" si="8"/>
        <v>2268</v>
      </c>
      <c r="F71" s="90">
        <f t="shared" si="8"/>
        <v>80</v>
      </c>
      <c r="G71" s="90">
        <f t="shared" si="8"/>
        <v>2127</v>
      </c>
      <c r="H71" s="90">
        <f t="shared" si="8"/>
        <v>80</v>
      </c>
      <c r="I71" s="90">
        <f t="shared" si="8"/>
        <v>2127</v>
      </c>
      <c r="J71" s="90">
        <f t="shared" si="8"/>
        <v>80</v>
      </c>
      <c r="K71" s="90">
        <f t="shared" si="8"/>
        <v>2784</v>
      </c>
      <c r="L71" s="90">
        <f t="shared" si="8"/>
        <v>2864</v>
      </c>
    </row>
    <row r="72" spans="1:12" ht="1.5" customHeight="1">
      <c r="A72" s="19"/>
      <c r="B72" s="45"/>
      <c r="C72" s="14"/>
      <c r="D72" s="54"/>
      <c r="E72" s="54"/>
      <c r="F72" s="77"/>
      <c r="G72" s="54"/>
      <c r="H72" s="100"/>
      <c r="I72" s="100"/>
      <c r="J72" s="77"/>
      <c r="K72" s="54"/>
      <c r="L72" s="54"/>
    </row>
    <row r="73" spans="1:12" ht="12.75" customHeight="1">
      <c r="A73" s="19"/>
      <c r="B73" s="45">
        <v>0.56999999999999995</v>
      </c>
      <c r="C73" s="14" t="s">
        <v>48</v>
      </c>
      <c r="D73" s="54"/>
      <c r="E73" s="54"/>
      <c r="F73" s="54"/>
      <c r="G73" s="54"/>
      <c r="H73" s="100"/>
      <c r="I73" s="100"/>
      <c r="J73" s="54"/>
      <c r="K73" s="54"/>
      <c r="L73" s="54"/>
    </row>
    <row r="74" spans="1:12" ht="12.75" customHeight="1">
      <c r="B74" s="43" t="s">
        <v>49</v>
      </c>
      <c r="C74" s="12" t="s">
        <v>19</v>
      </c>
      <c r="D74" s="87">
        <v>0</v>
      </c>
      <c r="E74" s="76">
        <v>3809</v>
      </c>
      <c r="F74" s="87">
        <v>0</v>
      </c>
      <c r="G74" s="77">
        <v>5316</v>
      </c>
      <c r="H74" s="87">
        <v>0</v>
      </c>
      <c r="I74" s="77">
        <v>5316</v>
      </c>
      <c r="J74" s="87">
        <v>0</v>
      </c>
      <c r="K74" s="77">
        <v>5006</v>
      </c>
      <c r="L74" s="76">
        <f>SUM(J74:K74)</f>
        <v>5006</v>
      </c>
    </row>
    <row r="75" spans="1:12" ht="12.75" customHeight="1">
      <c r="B75" s="43" t="s">
        <v>50</v>
      </c>
      <c r="C75" s="12" t="s">
        <v>21</v>
      </c>
      <c r="D75" s="87">
        <v>0</v>
      </c>
      <c r="E75" s="76">
        <v>63</v>
      </c>
      <c r="F75" s="76">
        <v>50</v>
      </c>
      <c r="G75" s="77">
        <v>64</v>
      </c>
      <c r="H75" s="76">
        <v>50</v>
      </c>
      <c r="I75" s="77">
        <v>64</v>
      </c>
      <c r="J75" s="76">
        <v>50</v>
      </c>
      <c r="K75" s="77">
        <v>64</v>
      </c>
      <c r="L75" s="76">
        <f>SUM(J75:K75)</f>
        <v>114</v>
      </c>
    </row>
    <row r="76" spans="1:12" ht="12.75" customHeight="1">
      <c r="B76" s="43" t="s">
        <v>51</v>
      </c>
      <c r="C76" s="12" t="s">
        <v>23</v>
      </c>
      <c r="D76" s="87">
        <v>0</v>
      </c>
      <c r="E76" s="76">
        <v>108</v>
      </c>
      <c r="F76" s="76">
        <v>100</v>
      </c>
      <c r="G76" s="77">
        <v>108</v>
      </c>
      <c r="H76" s="76">
        <v>100</v>
      </c>
      <c r="I76" s="77">
        <v>108</v>
      </c>
      <c r="J76" s="76">
        <v>100</v>
      </c>
      <c r="K76" s="77">
        <v>108</v>
      </c>
      <c r="L76" s="76">
        <f>SUM(J76:K76)</f>
        <v>208</v>
      </c>
    </row>
    <row r="77" spans="1:12" ht="12.75" customHeight="1">
      <c r="A77" s="31" t="s">
        <v>13</v>
      </c>
      <c r="B77" s="42">
        <v>0.56999999999999995</v>
      </c>
      <c r="C77" s="12" t="s">
        <v>48</v>
      </c>
      <c r="D77" s="91">
        <f t="shared" ref="D77:L77" si="9">SUM(D74:D76)</f>
        <v>0</v>
      </c>
      <c r="E77" s="90">
        <f t="shared" si="9"/>
        <v>3980</v>
      </c>
      <c r="F77" s="90">
        <f t="shared" si="9"/>
        <v>150</v>
      </c>
      <c r="G77" s="90">
        <f t="shared" si="9"/>
        <v>5488</v>
      </c>
      <c r="H77" s="90">
        <f t="shared" si="9"/>
        <v>150</v>
      </c>
      <c r="I77" s="90">
        <f t="shared" si="9"/>
        <v>5488</v>
      </c>
      <c r="J77" s="90">
        <f t="shared" si="9"/>
        <v>150</v>
      </c>
      <c r="K77" s="90">
        <f t="shared" si="9"/>
        <v>5178</v>
      </c>
      <c r="L77" s="90">
        <f t="shared" si="9"/>
        <v>5328</v>
      </c>
    </row>
    <row r="78" spans="1:12" ht="12.75" customHeight="1">
      <c r="A78" s="19" t="s">
        <v>13</v>
      </c>
      <c r="B78" s="48">
        <v>1E-3</v>
      </c>
      <c r="C78" s="15" t="s">
        <v>16</v>
      </c>
      <c r="D78" s="90">
        <f t="shared" ref="D78:L78" si="10">D77+D65+D53+D47+D41+D35+D29+D23+D71+D59</f>
        <v>3108</v>
      </c>
      <c r="E78" s="90">
        <f t="shared" si="10"/>
        <v>79148</v>
      </c>
      <c r="F78" s="90">
        <f t="shared" si="10"/>
        <v>8298</v>
      </c>
      <c r="G78" s="90">
        <f t="shared" si="10"/>
        <v>90277</v>
      </c>
      <c r="H78" s="90">
        <f t="shared" si="10"/>
        <v>8298</v>
      </c>
      <c r="I78" s="90">
        <f t="shared" si="10"/>
        <v>90277</v>
      </c>
      <c r="J78" s="90">
        <f t="shared" si="10"/>
        <v>9199</v>
      </c>
      <c r="K78" s="90">
        <f t="shared" si="10"/>
        <v>97020</v>
      </c>
      <c r="L78" s="90">
        <f t="shared" si="10"/>
        <v>106219</v>
      </c>
    </row>
    <row r="79" spans="1:12" ht="9" customHeight="1">
      <c r="B79" s="49"/>
      <c r="C79" s="10"/>
      <c r="D79" s="54"/>
      <c r="E79" s="54"/>
      <c r="F79" s="54"/>
      <c r="G79" s="54"/>
      <c r="H79" s="100"/>
      <c r="I79" s="100"/>
      <c r="J79" s="54"/>
      <c r="K79" s="54"/>
      <c r="L79" s="54"/>
    </row>
    <row r="80" spans="1:12" ht="12.75" customHeight="1">
      <c r="B80" s="41">
        <v>3.0000000000000001E-3</v>
      </c>
      <c r="C80" s="10" t="s">
        <v>52</v>
      </c>
      <c r="D80" s="55"/>
      <c r="E80" s="55"/>
      <c r="F80" s="55"/>
      <c r="G80" s="55"/>
      <c r="H80" s="102"/>
      <c r="I80" s="102"/>
      <c r="J80" s="55"/>
      <c r="K80" s="55"/>
      <c r="L80" s="55"/>
    </row>
    <row r="81" spans="1:12" ht="12.75" customHeight="1">
      <c r="B81" s="17">
        <v>60</v>
      </c>
      <c r="C81" s="12" t="s">
        <v>52</v>
      </c>
      <c r="D81" s="55"/>
      <c r="E81" s="55"/>
      <c r="F81" s="55"/>
      <c r="G81" s="55"/>
      <c r="H81" s="102"/>
      <c r="I81" s="102"/>
      <c r="J81" s="55"/>
      <c r="K81" s="55"/>
      <c r="L81" s="55"/>
    </row>
    <row r="82" spans="1:12" ht="12.75" customHeight="1">
      <c r="A82" s="19"/>
      <c r="B82" s="44" t="s">
        <v>53</v>
      </c>
      <c r="C82" s="14" t="s">
        <v>54</v>
      </c>
      <c r="D82" s="76">
        <v>689</v>
      </c>
      <c r="E82" s="87">
        <v>0</v>
      </c>
      <c r="F82" s="76">
        <v>500</v>
      </c>
      <c r="G82" s="87">
        <v>0</v>
      </c>
      <c r="H82" s="76">
        <v>500</v>
      </c>
      <c r="I82" s="87">
        <v>0</v>
      </c>
      <c r="J82" s="76">
        <v>500</v>
      </c>
      <c r="K82" s="87">
        <v>0</v>
      </c>
      <c r="L82" s="76">
        <f>SUM(J82:K82)</f>
        <v>500</v>
      </c>
    </row>
    <row r="83" spans="1:12" ht="12.75" customHeight="1">
      <c r="A83" s="19" t="s">
        <v>13</v>
      </c>
      <c r="B83" s="48">
        <v>3.0000000000000001E-3</v>
      </c>
      <c r="C83" s="15" t="s">
        <v>52</v>
      </c>
      <c r="D83" s="90">
        <f t="shared" ref="D83:L83" si="11">D82</f>
        <v>689</v>
      </c>
      <c r="E83" s="91">
        <f t="shared" si="11"/>
        <v>0</v>
      </c>
      <c r="F83" s="90">
        <f t="shared" si="11"/>
        <v>500</v>
      </c>
      <c r="G83" s="91">
        <f t="shared" si="11"/>
        <v>0</v>
      </c>
      <c r="H83" s="90">
        <f t="shared" si="11"/>
        <v>500</v>
      </c>
      <c r="I83" s="91">
        <f t="shared" si="11"/>
        <v>0</v>
      </c>
      <c r="J83" s="90">
        <f t="shared" si="11"/>
        <v>500</v>
      </c>
      <c r="K83" s="91">
        <f t="shared" si="11"/>
        <v>0</v>
      </c>
      <c r="L83" s="90">
        <f t="shared" si="11"/>
        <v>500</v>
      </c>
    </row>
    <row r="84" spans="1:12" ht="9" customHeight="1">
      <c r="A84" s="19"/>
      <c r="B84" s="41"/>
      <c r="C84" s="15"/>
      <c r="D84" s="54"/>
      <c r="E84" s="54"/>
      <c r="F84" s="54"/>
      <c r="G84" s="54"/>
      <c r="H84" s="100"/>
      <c r="I84" s="100"/>
      <c r="J84" s="54"/>
      <c r="K84" s="54"/>
      <c r="L84" s="54"/>
    </row>
    <row r="85" spans="1:12" ht="12.75" customHeight="1">
      <c r="A85" s="19"/>
      <c r="B85" s="41">
        <v>0.10100000000000001</v>
      </c>
      <c r="C85" s="10" t="s">
        <v>55</v>
      </c>
      <c r="D85" s="54"/>
      <c r="E85" s="54"/>
      <c r="F85" s="54"/>
      <c r="G85" s="54"/>
      <c r="H85" s="100"/>
      <c r="I85" s="100"/>
      <c r="J85" s="54"/>
      <c r="K85" s="54"/>
      <c r="L85" s="54"/>
    </row>
    <row r="86" spans="1:12" ht="12.75" customHeight="1">
      <c r="B86" s="17">
        <v>61</v>
      </c>
      <c r="C86" s="3" t="s">
        <v>56</v>
      </c>
      <c r="D86" s="54"/>
      <c r="E86" s="54"/>
      <c r="F86" s="54"/>
      <c r="G86" s="54"/>
      <c r="H86" s="100"/>
      <c r="I86" s="100"/>
      <c r="J86" s="54"/>
      <c r="K86" s="54"/>
      <c r="L86" s="54"/>
    </row>
    <row r="87" spans="1:12" ht="12.75" customHeight="1">
      <c r="B87" s="127" t="s">
        <v>57</v>
      </c>
      <c r="C87" s="3" t="s">
        <v>58</v>
      </c>
      <c r="D87" s="76">
        <v>500</v>
      </c>
      <c r="E87" s="87">
        <v>0</v>
      </c>
      <c r="F87" s="76">
        <v>1</v>
      </c>
      <c r="G87" s="87">
        <v>0</v>
      </c>
      <c r="H87" s="76">
        <v>1</v>
      </c>
      <c r="I87" s="87">
        <v>0</v>
      </c>
      <c r="J87" s="87">
        <v>0</v>
      </c>
      <c r="K87" s="87">
        <v>0</v>
      </c>
      <c r="L87" s="87">
        <f>SUM(J87:K87)</f>
        <v>0</v>
      </c>
    </row>
    <row r="88" spans="1:12" ht="12.75" customHeight="1">
      <c r="A88" s="19" t="s">
        <v>13</v>
      </c>
      <c r="B88" s="48">
        <v>0.10100000000000001</v>
      </c>
      <c r="C88" s="15" t="s">
        <v>55</v>
      </c>
      <c r="D88" s="90">
        <f t="shared" ref="D88:L88" si="12">D87</f>
        <v>500</v>
      </c>
      <c r="E88" s="91">
        <f t="shared" si="12"/>
        <v>0</v>
      </c>
      <c r="F88" s="90">
        <f t="shared" si="12"/>
        <v>1</v>
      </c>
      <c r="G88" s="91">
        <f t="shared" si="12"/>
        <v>0</v>
      </c>
      <c r="H88" s="90">
        <f t="shared" si="12"/>
        <v>1</v>
      </c>
      <c r="I88" s="91">
        <f t="shared" si="12"/>
        <v>0</v>
      </c>
      <c r="J88" s="91">
        <f t="shared" si="12"/>
        <v>0</v>
      </c>
      <c r="K88" s="91">
        <f t="shared" si="12"/>
        <v>0</v>
      </c>
      <c r="L88" s="91">
        <f t="shared" si="12"/>
        <v>0</v>
      </c>
    </row>
    <row r="89" spans="1:12" ht="9" customHeight="1">
      <c r="A89" s="19"/>
      <c r="B89" s="38"/>
      <c r="C89" s="27"/>
      <c r="D89" s="54"/>
      <c r="E89" s="54"/>
      <c r="F89" s="54"/>
      <c r="G89" s="54"/>
      <c r="H89" s="100"/>
      <c r="I89" s="100"/>
      <c r="J89" s="54"/>
      <c r="K89" s="54"/>
      <c r="L89" s="54"/>
    </row>
    <row r="90" spans="1:12" ht="12.75" customHeight="1">
      <c r="A90" s="19"/>
      <c r="B90" s="48">
        <v>0.105</v>
      </c>
      <c r="C90" s="15" t="s">
        <v>59</v>
      </c>
      <c r="D90" s="54"/>
      <c r="E90" s="54"/>
      <c r="F90" s="54"/>
      <c r="G90" s="54"/>
      <c r="H90" s="100"/>
      <c r="I90" s="100"/>
      <c r="J90" s="54"/>
      <c r="K90" s="54"/>
      <c r="L90" s="54"/>
    </row>
    <row r="91" spans="1:12" ht="12.75" customHeight="1">
      <c r="A91" s="19"/>
      <c r="B91" s="44" t="s">
        <v>60</v>
      </c>
      <c r="C91" s="14" t="s">
        <v>61</v>
      </c>
      <c r="D91" s="77">
        <v>2999</v>
      </c>
      <c r="E91" s="88">
        <v>0</v>
      </c>
      <c r="F91" s="77">
        <v>500</v>
      </c>
      <c r="G91" s="88">
        <v>0</v>
      </c>
      <c r="H91" s="77">
        <v>500</v>
      </c>
      <c r="I91" s="88">
        <v>0</v>
      </c>
      <c r="J91" s="77">
        <v>500</v>
      </c>
      <c r="K91" s="88">
        <v>0</v>
      </c>
      <c r="L91" s="77">
        <f>SUM(J91:K91)</f>
        <v>500</v>
      </c>
    </row>
    <row r="92" spans="1:12" ht="12.75" customHeight="1">
      <c r="A92" s="19" t="s">
        <v>13</v>
      </c>
      <c r="B92" s="48">
        <v>0.105</v>
      </c>
      <c r="C92" s="15" t="s">
        <v>59</v>
      </c>
      <c r="D92" s="90">
        <f t="shared" ref="D92:L92" si="13">D91</f>
        <v>2999</v>
      </c>
      <c r="E92" s="91">
        <f t="shared" si="13"/>
        <v>0</v>
      </c>
      <c r="F92" s="90">
        <f t="shared" si="13"/>
        <v>500</v>
      </c>
      <c r="G92" s="91">
        <f t="shared" si="13"/>
        <v>0</v>
      </c>
      <c r="H92" s="90">
        <f t="shared" si="13"/>
        <v>500</v>
      </c>
      <c r="I92" s="91">
        <f t="shared" si="13"/>
        <v>0</v>
      </c>
      <c r="J92" s="90">
        <f t="shared" si="13"/>
        <v>500</v>
      </c>
      <c r="K92" s="91">
        <f t="shared" si="13"/>
        <v>0</v>
      </c>
      <c r="L92" s="90">
        <f t="shared" si="13"/>
        <v>500</v>
      </c>
    </row>
    <row r="93" spans="1:12" ht="9" customHeight="1">
      <c r="A93" s="19"/>
      <c r="B93" s="48"/>
      <c r="C93" s="15"/>
      <c r="D93" s="54"/>
      <c r="E93" s="29"/>
      <c r="F93" s="54"/>
      <c r="G93" s="29"/>
      <c r="H93" s="100"/>
      <c r="I93" s="106"/>
      <c r="J93" s="54"/>
      <c r="K93" s="29"/>
      <c r="L93" s="54"/>
    </row>
    <row r="94" spans="1:12" ht="12.75" customHeight="1">
      <c r="A94" s="19"/>
      <c r="B94" s="48">
        <v>0.107</v>
      </c>
      <c r="C94" s="15" t="s">
        <v>62</v>
      </c>
      <c r="D94" s="54"/>
      <c r="E94" s="54"/>
      <c r="F94" s="54"/>
      <c r="G94" s="54"/>
      <c r="H94" s="100"/>
      <c r="I94" s="100"/>
      <c r="J94" s="54"/>
      <c r="K94" s="54"/>
      <c r="L94" s="54"/>
    </row>
    <row r="95" spans="1:12" ht="12.75" customHeight="1">
      <c r="A95" s="19"/>
      <c r="B95" s="20">
        <v>62</v>
      </c>
      <c r="C95" s="27" t="s">
        <v>62</v>
      </c>
      <c r="D95" s="54"/>
      <c r="E95" s="54"/>
      <c r="F95" s="54"/>
      <c r="G95" s="54"/>
      <c r="H95" s="100"/>
      <c r="I95" s="100"/>
      <c r="J95" s="54"/>
      <c r="K95" s="54"/>
      <c r="L95" s="54"/>
    </row>
    <row r="96" spans="1:12" ht="12.75" customHeight="1">
      <c r="A96" s="19"/>
      <c r="B96" s="44" t="s">
        <v>63</v>
      </c>
      <c r="C96" s="27" t="s">
        <v>85</v>
      </c>
      <c r="D96" s="77">
        <v>2000</v>
      </c>
      <c r="E96" s="88">
        <v>0</v>
      </c>
      <c r="F96" s="77">
        <v>1731</v>
      </c>
      <c r="G96" s="88">
        <v>0</v>
      </c>
      <c r="H96" s="77">
        <v>1731</v>
      </c>
      <c r="I96" s="88">
        <v>0</v>
      </c>
      <c r="J96" s="77">
        <v>1500</v>
      </c>
      <c r="K96" s="88">
        <v>0</v>
      </c>
      <c r="L96" s="77">
        <f>SUM(J96:K96)</f>
        <v>1500</v>
      </c>
    </row>
    <row r="97" spans="1:12">
      <c r="A97" s="19" t="s">
        <v>13</v>
      </c>
      <c r="B97" s="20">
        <v>62</v>
      </c>
      <c r="C97" s="27" t="s">
        <v>62</v>
      </c>
      <c r="D97" s="90">
        <f t="shared" ref="D97:L97" si="14">SUM(D95:D96)</f>
        <v>2000</v>
      </c>
      <c r="E97" s="91">
        <f t="shared" si="14"/>
        <v>0</v>
      </c>
      <c r="F97" s="90">
        <f t="shared" si="14"/>
        <v>1731</v>
      </c>
      <c r="G97" s="91">
        <f t="shared" si="14"/>
        <v>0</v>
      </c>
      <c r="H97" s="90">
        <f t="shared" si="14"/>
        <v>1731</v>
      </c>
      <c r="I97" s="91">
        <f t="shared" si="14"/>
        <v>0</v>
      </c>
      <c r="J97" s="90">
        <f t="shared" si="14"/>
        <v>1500</v>
      </c>
      <c r="K97" s="91">
        <f t="shared" si="14"/>
        <v>0</v>
      </c>
      <c r="L97" s="90">
        <f t="shared" si="14"/>
        <v>1500</v>
      </c>
    </row>
    <row r="98" spans="1:12">
      <c r="A98" s="19" t="s">
        <v>13</v>
      </c>
      <c r="B98" s="48">
        <v>0.107</v>
      </c>
      <c r="C98" s="15" t="s">
        <v>62</v>
      </c>
      <c r="D98" s="90">
        <f t="shared" ref="D98:L98" si="15">D97</f>
        <v>2000</v>
      </c>
      <c r="E98" s="91">
        <f t="shared" si="15"/>
        <v>0</v>
      </c>
      <c r="F98" s="90">
        <f t="shared" si="15"/>
        <v>1731</v>
      </c>
      <c r="G98" s="91">
        <f t="shared" si="15"/>
        <v>0</v>
      </c>
      <c r="H98" s="90">
        <f t="shared" si="15"/>
        <v>1731</v>
      </c>
      <c r="I98" s="91">
        <f t="shared" si="15"/>
        <v>0</v>
      </c>
      <c r="J98" s="90">
        <f t="shared" si="15"/>
        <v>1500</v>
      </c>
      <c r="K98" s="91">
        <f t="shared" si="15"/>
        <v>0</v>
      </c>
      <c r="L98" s="90">
        <f t="shared" si="15"/>
        <v>1500</v>
      </c>
    </row>
    <row r="99" spans="1:12" ht="9" customHeight="1">
      <c r="A99" s="19"/>
      <c r="B99" s="48"/>
      <c r="C99" s="15"/>
      <c r="D99" s="54"/>
      <c r="E99" s="29"/>
      <c r="F99" s="54"/>
      <c r="G99" s="29"/>
      <c r="H99" s="100"/>
      <c r="I99" s="106"/>
      <c r="J99" s="54"/>
      <c r="K99" s="29"/>
      <c r="L99" s="54"/>
    </row>
    <row r="100" spans="1:12">
      <c r="A100" s="19"/>
      <c r="B100" s="48">
        <v>0.108</v>
      </c>
      <c r="C100" s="15" t="s">
        <v>65</v>
      </c>
      <c r="D100" s="57"/>
      <c r="E100" s="55"/>
      <c r="F100" s="55"/>
      <c r="G100" s="55"/>
      <c r="H100" s="102"/>
      <c r="I100" s="102"/>
      <c r="J100" s="55"/>
      <c r="K100" s="55"/>
      <c r="L100" s="55"/>
    </row>
    <row r="101" spans="1:12">
      <c r="A101" s="19"/>
      <c r="B101" s="20">
        <v>62</v>
      </c>
      <c r="C101" s="14" t="s">
        <v>79</v>
      </c>
      <c r="D101" s="55"/>
      <c r="E101" s="55"/>
      <c r="F101" s="55"/>
      <c r="G101" s="55"/>
      <c r="H101" s="102"/>
      <c r="I101" s="102"/>
      <c r="J101" s="55"/>
      <c r="K101" s="55"/>
      <c r="L101" s="55"/>
    </row>
    <row r="102" spans="1:12" ht="12.75" customHeight="1">
      <c r="A102" s="19"/>
      <c r="B102" s="44" t="s">
        <v>63</v>
      </c>
      <c r="C102" s="27" t="s">
        <v>85</v>
      </c>
      <c r="D102" s="112">
        <v>10600</v>
      </c>
      <c r="E102" s="111">
        <v>0</v>
      </c>
      <c r="F102" s="112">
        <v>10000</v>
      </c>
      <c r="G102" s="111">
        <v>0</v>
      </c>
      <c r="H102" s="112">
        <v>10000</v>
      </c>
      <c r="I102" s="111">
        <v>0</v>
      </c>
      <c r="J102" s="112">
        <v>1</v>
      </c>
      <c r="K102" s="111">
        <v>0</v>
      </c>
      <c r="L102" s="77">
        <f>SUM(J102:K102)</f>
        <v>1</v>
      </c>
    </row>
    <row r="103" spans="1:12" ht="9" customHeight="1">
      <c r="A103" s="19"/>
      <c r="B103" s="44"/>
      <c r="C103" s="27"/>
      <c r="D103" s="111"/>
      <c r="E103" s="111"/>
      <c r="F103" s="111"/>
      <c r="G103" s="111"/>
      <c r="H103" s="111"/>
      <c r="I103" s="111"/>
      <c r="J103" s="112"/>
      <c r="K103" s="111"/>
      <c r="L103" s="77"/>
    </row>
    <row r="104" spans="1:12">
      <c r="A104" s="19"/>
      <c r="B104" s="20">
        <v>63</v>
      </c>
      <c r="C104" s="14" t="s">
        <v>80</v>
      </c>
      <c r="D104" s="54"/>
      <c r="E104" s="29"/>
      <c r="F104" s="54"/>
      <c r="G104" s="29"/>
      <c r="H104" s="100"/>
      <c r="I104" s="106"/>
      <c r="J104" s="54"/>
      <c r="K104" s="29"/>
      <c r="L104" s="54"/>
    </row>
    <row r="105" spans="1:12">
      <c r="A105" s="19"/>
      <c r="B105" s="44" t="s">
        <v>66</v>
      </c>
      <c r="C105" s="14" t="s">
        <v>64</v>
      </c>
      <c r="D105" s="88">
        <v>0</v>
      </c>
      <c r="E105" s="88">
        <v>0</v>
      </c>
      <c r="F105" s="77">
        <v>1500</v>
      </c>
      <c r="G105" s="88">
        <v>0</v>
      </c>
      <c r="H105" s="77">
        <v>1500</v>
      </c>
      <c r="I105" s="88">
        <v>0</v>
      </c>
      <c r="J105" s="77">
        <v>1500</v>
      </c>
      <c r="K105" s="88">
        <v>0</v>
      </c>
      <c r="L105" s="77">
        <f>SUM(J105:K105)</f>
        <v>1500</v>
      </c>
    </row>
    <row r="106" spans="1:12" ht="9" customHeight="1">
      <c r="A106" s="19"/>
      <c r="B106" s="44"/>
      <c r="C106" s="14"/>
      <c r="D106" s="54"/>
      <c r="E106" s="29"/>
      <c r="F106" s="54"/>
      <c r="G106" s="29"/>
      <c r="H106" s="100"/>
      <c r="I106" s="106"/>
      <c r="J106" s="54"/>
      <c r="K106" s="29"/>
      <c r="L106" s="54"/>
    </row>
    <row r="107" spans="1:12">
      <c r="A107" s="19"/>
      <c r="B107" s="20">
        <v>64</v>
      </c>
      <c r="C107" s="14" t="s">
        <v>81</v>
      </c>
      <c r="D107" s="54"/>
      <c r="E107" s="29"/>
      <c r="F107" s="54"/>
      <c r="G107" s="29"/>
      <c r="H107" s="100"/>
      <c r="I107" s="106"/>
      <c r="J107" s="54"/>
      <c r="K107" s="29"/>
      <c r="L107" s="54"/>
    </row>
    <row r="108" spans="1:12">
      <c r="A108" s="36"/>
      <c r="B108" s="128" t="s">
        <v>67</v>
      </c>
      <c r="C108" s="80" t="s">
        <v>64</v>
      </c>
      <c r="D108" s="86">
        <v>4499</v>
      </c>
      <c r="E108" s="89">
        <v>0</v>
      </c>
      <c r="F108" s="89">
        <v>0</v>
      </c>
      <c r="G108" s="89">
        <v>0</v>
      </c>
      <c r="H108" s="89">
        <v>0</v>
      </c>
      <c r="I108" s="89">
        <v>0</v>
      </c>
      <c r="J108" s="89">
        <v>0</v>
      </c>
      <c r="K108" s="89">
        <v>0</v>
      </c>
      <c r="L108" s="89">
        <f>SUM(J108:K108)</f>
        <v>0</v>
      </c>
    </row>
    <row r="109" spans="1:12" ht="2.25" customHeight="1">
      <c r="A109" s="19"/>
      <c r="B109" s="44"/>
      <c r="C109" s="14"/>
      <c r="D109" s="53"/>
      <c r="E109" s="53"/>
      <c r="F109" s="53"/>
      <c r="G109" s="53"/>
      <c r="H109" s="105"/>
      <c r="I109" s="105"/>
      <c r="J109" s="123"/>
      <c r="K109" s="53"/>
      <c r="L109" s="53"/>
    </row>
    <row r="110" spans="1:12">
      <c r="A110" s="19"/>
      <c r="B110" s="20">
        <v>67</v>
      </c>
      <c r="C110" s="14" t="s">
        <v>82</v>
      </c>
      <c r="D110" s="53"/>
      <c r="E110" s="53"/>
      <c r="F110" s="53"/>
      <c r="G110" s="53"/>
      <c r="H110" s="105"/>
      <c r="I110" s="105"/>
      <c r="J110" s="123"/>
      <c r="K110" s="53"/>
      <c r="L110" s="53"/>
    </row>
    <row r="111" spans="1:12">
      <c r="A111" s="19"/>
      <c r="B111" s="44" t="s">
        <v>83</v>
      </c>
      <c r="C111" s="27" t="s">
        <v>85</v>
      </c>
      <c r="D111" s="77">
        <v>1000</v>
      </c>
      <c r="E111" s="88">
        <v>0</v>
      </c>
      <c r="F111" s="88">
        <v>0</v>
      </c>
      <c r="G111" s="88">
        <v>0</v>
      </c>
      <c r="H111" s="88">
        <v>0</v>
      </c>
      <c r="I111" s="88">
        <v>0</v>
      </c>
      <c r="J111" s="88">
        <v>0</v>
      </c>
      <c r="K111" s="88">
        <v>0</v>
      </c>
      <c r="L111" s="88">
        <f>SUM(J111:K111)</f>
        <v>0</v>
      </c>
    </row>
    <row r="112" spans="1:12" ht="11.1" customHeight="1">
      <c r="A112" s="19"/>
      <c r="B112" s="20"/>
      <c r="C112" s="14"/>
      <c r="D112" s="54"/>
      <c r="E112" s="54"/>
      <c r="F112" s="54"/>
      <c r="G112" s="54"/>
      <c r="H112" s="100"/>
      <c r="I112" s="100"/>
      <c r="J112" s="124"/>
      <c r="K112" s="54"/>
      <c r="L112" s="54"/>
    </row>
    <row r="113" spans="1:12" ht="25.5">
      <c r="A113" s="21"/>
      <c r="B113" s="26">
        <v>68</v>
      </c>
      <c r="C113" s="22" t="s">
        <v>88</v>
      </c>
      <c r="D113" s="54"/>
      <c r="E113" s="29"/>
      <c r="F113" s="54"/>
      <c r="G113" s="29"/>
      <c r="H113" s="100"/>
      <c r="I113" s="100"/>
      <c r="J113" s="124"/>
      <c r="K113" s="29"/>
      <c r="L113" s="54"/>
    </row>
    <row r="114" spans="1:12">
      <c r="A114" s="21"/>
      <c r="B114" s="129" t="s">
        <v>84</v>
      </c>
      <c r="C114" s="52" t="s">
        <v>87</v>
      </c>
      <c r="D114" s="77">
        <v>208</v>
      </c>
      <c r="E114" s="88">
        <v>0</v>
      </c>
      <c r="F114" s="88">
        <v>0</v>
      </c>
      <c r="G114" s="88">
        <v>0</v>
      </c>
      <c r="H114" s="88">
        <v>0</v>
      </c>
      <c r="I114" s="88">
        <v>0</v>
      </c>
      <c r="J114" s="88">
        <v>0</v>
      </c>
      <c r="K114" s="88">
        <v>0</v>
      </c>
      <c r="L114" s="88">
        <f>SUM(J114:K114)</f>
        <v>0</v>
      </c>
    </row>
    <row r="115" spans="1:12" ht="11.1" customHeight="1">
      <c r="A115" s="21"/>
      <c r="B115" s="26"/>
      <c r="C115" s="22"/>
      <c r="D115" s="29"/>
      <c r="E115" s="77"/>
      <c r="F115" s="77"/>
      <c r="G115" s="77"/>
      <c r="H115" s="106"/>
      <c r="I115" s="103"/>
      <c r="J115" s="88"/>
      <c r="K115" s="77"/>
      <c r="L115" s="77"/>
    </row>
    <row r="116" spans="1:12" ht="25.5">
      <c r="A116" s="21"/>
      <c r="B116" s="26">
        <v>69</v>
      </c>
      <c r="C116" s="83" t="s">
        <v>93</v>
      </c>
      <c r="D116" s="29"/>
      <c r="E116" s="77"/>
      <c r="F116" s="77"/>
      <c r="G116" s="77"/>
      <c r="H116" s="106"/>
      <c r="I116" s="103"/>
      <c r="J116" s="88"/>
      <c r="K116" s="77"/>
      <c r="L116" s="77"/>
    </row>
    <row r="117" spans="1:12">
      <c r="A117" s="21"/>
      <c r="B117" s="129" t="s">
        <v>92</v>
      </c>
      <c r="C117" s="27" t="s">
        <v>85</v>
      </c>
      <c r="D117" s="77">
        <v>5000</v>
      </c>
      <c r="E117" s="88">
        <v>0</v>
      </c>
      <c r="F117" s="88">
        <v>0</v>
      </c>
      <c r="G117" s="88">
        <v>0</v>
      </c>
      <c r="H117" s="88">
        <v>0</v>
      </c>
      <c r="I117" s="88">
        <v>0</v>
      </c>
      <c r="J117" s="88">
        <v>0</v>
      </c>
      <c r="K117" s="88">
        <v>0</v>
      </c>
      <c r="L117" s="88">
        <f>SUM(J117:K117)</f>
        <v>0</v>
      </c>
    </row>
    <row r="118" spans="1:12">
      <c r="A118" s="19" t="s">
        <v>13</v>
      </c>
      <c r="B118" s="48">
        <v>0.108</v>
      </c>
      <c r="C118" s="15" t="s">
        <v>65</v>
      </c>
      <c r="D118" s="90">
        <f t="shared" ref="D118:L118" si="16">D117+D114+D111+D108+D105+D102</f>
        <v>21307</v>
      </c>
      <c r="E118" s="91">
        <f t="shared" si="16"/>
        <v>0</v>
      </c>
      <c r="F118" s="90">
        <f t="shared" si="16"/>
        <v>11500</v>
      </c>
      <c r="G118" s="91">
        <f t="shared" si="16"/>
        <v>0</v>
      </c>
      <c r="H118" s="90">
        <f t="shared" si="16"/>
        <v>11500</v>
      </c>
      <c r="I118" s="91">
        <f t="shared" si="16"/>
        <v>0</v>
      </c>
      <c r="J118" s="90">
        <f t="shared" si="16"/>
        <v>1501</v>
      </c>
      <c r="K118" s="91">
        <f t="shared" si="16"/>
        <v>0</v>
      </c>
      <c r="L118" s="90">
        <f t="shared" si="16"/>
        <v>1501</v>
      </c>
    </row>
    <row r="119" spans="1:12" ht="11.1" customHeight="1">
      <c r="B119" s="40"/>
      <c r="C119" s="10"/>
      <c r="D119" s="54"/>
      <c r="E119" s="54"/>
      <c r="F119" s="54"/>
      <c r="G119" s="54"/>
      <c r="H119" s="100"/>
      <c r="I119" s="100"/>
      <c r="J119" s="54"/>
      <c r="K119" s="54"/>
      <c r="L119" s="54"/>
    </row>
    <row r="120" spans="1:12">
      <c r="B120" s="41">
        <v>0.27700000000000002</v>
      </c>
      <c r="C120" s="10" t="s">
        <v>68</v>
      </c>
      <c r="D120" s="54"/>
      <c r="E120" s="54"/>
      <c r="F120" s="54"/>
      <c r="G120" s="54"/>
      <c r="H120" s="100"/>
      <c r="I120" s="100"/>
      <c r="J120" s="54"/>
      <c r="K120" s="54"/>
      <c r="L120" s="54"/>
    </row>
    <row r="121" spans="1:12">
      <c r="B121" s="130" t="s">
        <v>78</v>
      </c>
      <c r="C121" s="12" t="s">
        <v>85</v>
      </c>
      <c r="D121" s="77">
        <v>1000</v>
      </c>
      <c r="E121" s="88">
        <v>0</v>
      </c>
      <c r="F121" s="77">
        <v>1</v>
      </c>
      <c r="G121" s="88">
        <v>0</v>
      </c>
      <c r="H121" s="77">
        <v>1</v>
      </c>
      <c r="I121" s="88">
        <v>0</v>
      </c>
      <c r="J121" s="88">
        <v>0</v>
      </c>
      <c r="K121" s="88">
        <v>0</v>
      </c>
      <c r="L121" s="87">
        <f>SUM(J121:K121)</f>
        <v>0</v>
      </c>
    </row>
    <row r="122" spans="1:12">
      <c r="A122" s="31" t="s">
        <v>13</v>
      </c>
      <c r="B122" s="41">
        <v>0.27700000000000002</v>
      </c>
      <c r="C122" s="10" t="s">
        <v>68</v>
      </c>
      <c r="D122" s="90">
        <f t="shared" ref="D122:L122" si="17">SUM(D121:D121)</f>
        <v>1000</v>
      </c>
      <c r="E122" s="91">
        <f t="shared" si="17"/>
        <v>0</v>
      </c>
      <c r="F122" s="90">
        <f t="shared" si="17"/>
        <v>1</v>
      </c>
      <c r="G122" s="91">
        <f t="shared" si="17"/>
        <v>0</v>
      </c>
      <c r="H122" s="90">
        <f t="shared" si="17"/>
        <v>1</v>
      </c>
      <c r="I122" s="91">
        <f t="shared" si="17"/>
        <v>0</v>
      </c>
      <c r="J122" s="91">
        <f t="shared" si="17"/>
        <v>0</v>
      </c>
      <c r="K122" s="91">
        <f t="shared" si="17"/>
        <v>0</v>
      </c>
      <c r="L122" s="91">
        <f t="shared" si="17"/>
        <v>0</v>
      </c>
    </row>
    <row r="123" spans="1:12">
      <c r="A123" s="19" t="s">
        <v>13</v>
      </c>
      <c r="B123" s="24">
        <v>2425</v>
      </c>
      <c r="C123" s="15" t="s">
        <v>2</v>
      </c>
      <c r="D123" s="76">
        <f t="shared" ref="D123:L123" si="18">D122+D118+D98+D92+D88+D83+D78</f>
        <v>31603</v>
      </c>
      <c r="E123" s="76">
        <f t="shared" si="18"/>
        <v>79148</v>
      </c>
      <c r="F123" s="76">
        <f t="shared" si="18"/>
        <v>22531</v>
      </c>
      <c r="G123" s="76">
        <f t="shared" si="18"/>
        <v>90277</v>
      </c>
      <c r="H123" s="76">
        <f t="shared" si="18"/>
        <v>22531</v>
      </c>
      <c r="I123" s="76">
        <f t="shared" si="18"/>
        <v>90277</v>
      </c>
      <c r="J123" s="76">
        <f t="shared" si="18"/>
        <v>13200</v>
      </c>
      <c r="K123" s="76">
        <f t="shared" si="18"/>
        <v>97020</v>
      </c>
      <c r="L123" s="76">
        <f t="shared" si="18"/>
        <v>110220</v>
      </c>
    </row>
    <row r="124" spans="1:12">
      <c r="A124" s="37" t="s">
        <v>13</v>
      </c>
      <c r="B124" s="51"/>
      <c r="C124" s="25" t="s">
        <v>14</v>
      </c>
      <c r="D124" s="90">
        <f t="shared" ref="D124:L124" si="19">D123</f>
        <v>31603</v>
      </c>
      <c r="E124" s="90">
        <f t="shared" si="19"/>
        <v>79148</v>
      </c>
      <c r="F124" s="131">
        <f t="shared" si="19"/>
        <v>22531</v>
      </c>
      <c r="G124" s="90">
        <f t="shared" si="19"/>
        <v>90277</v>
      </c>
      <c r="H124" s="90">
        <f t="shared" si="19"/>
        <v>22531</v>
      </c>
      <c r="I124" s="90">
        <f t="shared" si="19"/>
        <v>90277</v>
      </c>
      <c r="J124" s="90">
        <f t="shared" si="19"/>
        <v>13200</v>
      </c>
      <c r="K124" s="90">
        <f t="shared" si="19"/>
        <v>97020</v>
      </c>
      <c r="L124" s="90">
        <f t="shared" si="19"/>
        <v>110220</v>
      </c>
    </row>
    <row r="125" spans="1:12" ht="11.1" customHeight="1">
      <c r="A125" s="19"/>
      <c r="B125" s="38"/>
      <c r="C125" s="15"/>
      <c r="D125" s="54"/>
      <c r="E125" s="54"/>
      <c r="F125" s="54"/>
      <c r="G125" s="54"/>
      <c r="H125" s="100"/>
      <c r="I125" s="100"/>
      <c r="J125" s="54"/>
      <c r="K125" s="54"/>
      <c r="L125" s="54"/>
    </row>
    <row r="126" spans="1:12">
      <c r="C126" s="10" t="s">
        <v>69</v>
      </c>
      <c r="D126" s="81"/>
      <c r="E126" s="81"/>
      <c r="F126" s="81"/>
      <c r="G126" s="81"/>
      <c r="H126" s="108"/>
      <c r="I126" s="108"/>
      <c r="J126" s="81"/>
      <c r="K126" s="81"/>
      <c r="L126" s="81"/>
    </row>
    <row r="127" spans="1:12">
      <c r="A127" s="31" t="s">
        <v>15</v>
      </c>
      <c r="B127" s="40">
        <v>4425</v>
      </c>
      <c r="C127" s="10" t="s">
        <v>4</v>
      </c>
      <c r="D127" s="82"/>
      <c r="E127" s="82"/>
      <c r="F127" s="82"/>
      <c r="G127" s="82"/>
      <c r="H127" s="109"/>
      <c r="I127" s="109"/>
      <c r="J127" s="82"/>
      <c r="K127" s="82"/>
      <c r="L127" s="82"/>
    </row>
    <row r="128" spans="1:12">
      <c r="A128" s="19"/>
      <c r="B128" s="48">
        <v>3.0000000000000001E-3</v>
      </c>
      <c r="C128" s="15" t="s">
        <v>52</v>
      </c>
      <c r="D128" s="114"/>
      <c r="E128" s="114"/>
      <c r="F128" s="114"/>
      <c r="G128" s="114"/>
      <c r="H128" s="115"/>
      <c r="I128" s="115"/>
      <c r="J128" s="114"/>
      <c r="K128" s="114"/>
      <c r="L128" s="114"/>
    </row>
    <row r="129" spans="1:12" ht="25.5">
      <c r="A129" s="19"/>
      <c r="B129" s="20">
        <v>61</v>
      </c>
      <c r="C129" s="113" t="s">
        <v>96</v>
      </c>
      <c r="D129" s="114"/>
      <c r="E129" s="114"/>
      <c r="F129" s="114"/>
      <c r="G129" s="114"/>
      <c r="H129" s="115"/>
      <c r="I129" s="115"/>
      <c r="J129" s="114"/>
      <c r="K129" s="114"/>
      <c r="L129" s="114"/>
    </row>
    <row r="130" spans="1:12">
      <c r="A130" s="38" t="s">
        <v>103</v>
      </c>
      <c r="B130" s="44" t="s">
        <v>94</v>
      </c>
      <c r="C130" s="14" t="s">
        <v>95</v>
      </c>
      <c r="D130" s="86">
        <v>30000</v>
      </c>
      <c r="E130" s="89">
        <v>0</v>
      </c>
      <c r="F130" s="86">
        <v>32700</v>
      </c>
      <c r="G130" s="89">
        <v>0</v>
      </c>
      <c r="H130" s="86">
        <v>32700</v>
      </c>
      <c r="I130" s="89">
        <v>0</v>
      </c>
      <c r="J130" s="86">
        <v>55000</v>
      </c>
      <c r="K130" s="89">
        <v>0</v>
      </c>
      <c r="L130" s="86">
        <f>SUM(J130:K130)</f>
        <v>55000</v>
      </c>
    </row>
    <row r="131" spans="1:12">
      <c r="A131" s="19" t="s">
        <v>13</v>
      </c>
      <c r="B131" s="48">
        <v>3.0000000000000001E-3</v>
      </c>
      <c r="C131" s="15" t="s">
        <v>52</v>
      </c>
      <c r="D131" s="126">
        <f t="shared" ref="D131:K131" si="20">SUM(D130)</f>
        <v>30000</v>
      </c>
      <c r="E131" s="97">
        <f t="shared" si="20"/>
        <v>0</v>
      </c>
      <c r="F131" s="126">
        <f t="shared" si="20"/>
        <v>32700</v>
      </c>
      <c r="G131" s="97">
        <f t="shared" si="20"/>
        <v>0</v>
      </c>
      <c r="H131" s="132">
        <f t="shared" si="20"/>
        <v>32700</v>
      </c>
      <c r="I131" s="97">
        <f t="shared" si="20"/>
        <v>0</v>
      </c>
      <c r="J131" s="126">
        <f t="shared" si="20"/>
        <v>55000</v>
      </c>
      <c r="K131" s="97">
        <f t="shared" si="20"/>
        <v>0</v>
      </c>
      <c r="L131" s="126">
        <f>L130</f>
        <v>55000</v>
      </c>
    </row>
    <row r="132" spans="1:12">
      <c r="A132" s="19" t="s">
        <v>13</v>
      </c>
      <c r="B132" s="24">
        <v>4425</v>
      </c>
      <c r="C132" s="15" t="s">
        <v>4</v>
      </c>
      <c r="D132" s="90">
        <f t="shared" ref="D132:K133" si="21">D131</f>
        <v>30000</v>
      </c>
      <c r="E132" s="91">
        <f t="shared" si="21"/>
        <v>0</v>
      </c>
      <c r="F132" s="90">
        <f t="shared" si="21"/>
        <v>32700</v>
      </c>
      <c r="G132" s="91">
        <f t="shared" si="21"/>
        <v>0</v>
      </c>
      <c r="H132" s="90">
        <f t="shared" si="21"/>
        <v>32700</v>
      </c>
      <c r="I132" s="91">
        <f t="shared" si="21"/>
        <v>0</v>
      </c>
      <c r="J132" s="90">
        <f t="shared" si="21"/>
        <v>55000</v>
      </c>
      <c r="K132" s="91">
        <f t="shared" si="21"/>
        <v>0</v>
      </c>
      <c r="L132" s="90">
        <f>L131</f>
        <v>55000</v>
      </c>
    </row>
    <row r="133" spans="1:12">
      <c r="A133" s="37" t="s">
        <v>13</v>
      </c>
      <c r="B133" s="51"/>
      <c r="C133" s="25" t="s">
        <v>69</v>
      </c>
      <c r="D133" s="90">
        <f t="shared" si="21"/>
        <v>30000</v>
      </c>
      <c r="E133" s="91">
        <f t="shared" si="21"/>
        <v>0</v>
      </c>
      <c r="F133" s="90">
        <f t="shared" si="21"/>
        <v>32700</v>
      </c>
      <c r="G133" s="91">
        <f t="shared" si="21"/>
        <v>0</v>
      </c>
      <c r="H133" s="90">
        <f t="shared" si="21"/>
        <v>32700</v>
      </c>
      <c r="I133" s="91">
        <f t="shared" si="21"/>
        <v>0</v>
      </c>
      <c r="J133" s="90">
        <f t="shared" si="21"/>
        <v>55000</v>
      </c>
      <c r="K133" s="91">
        <f t="shared" si="21"/>
        <v>0</v>
      </c>
      <c r="L133" s="90">
        <f>L132</f>
        <v>55000</v>
      </c>
    </row>
    <row r="134" spans="1:12">
      <c r="A134" s="36" t="s">
        <v>13</v>
      </c>
      <c r="B134" s="50"/>
      <c r="C134" s="16" t="s">
        <v>6</v>
      </c>
      <c r="D134" s="92">
        <f t="shared" ref="D134:L134" si="22">D133+D124</f>
        <v>61603</v>
      </c>
      <c r="E134" s="92">
        <f t="shared" si="22"/>
        <v>79148</v>
      </c>
      <c r="F134" s="92">
        <f t="shared" si="22"/>
        <v>55231</v>
      </c>
      <c r="G134" s="92">
        <f t="shared" si="22"/>
        <v>90277</v>
      </c>
      <c r="H134" s="92">
        <f t="shared" si="22"/>
        <v>55231</v>
      </c>
      <c r="I134" s="92">
        <f t="shared" si="22"/>
        <v>90277</v>
      </c>
      <c r="J134" s="90">
        <f t="shared" si="22"/>
        <v>68200</v>
      </c>
      <c r="K134" s="92">
        <f t="shared" si="22"/>
        <v>97020</v>
      </c>
      <c r="L134" s="92">
        <f t="shared" si="22"/>
        <v>165220</v>
      </c>
    </row>
    <row r="135" spans="1:12">
      <c r="A135" s="19"/>
      <c r="B135" s="38"/>
      <c r="C135" s="34"/>
      <c r="D135" s="81"/>
      <c r="E135" s="81"/>
      <c r="F135" s="81"/>
      <c r="G135" s="81"/>
      <c r="H135" s="81"/>
      <c r="I135" s="81"/>
      <c r="J135" s="81"/>
      <c r="K135" s="81"/>
      <c r="L135" s="81"/>
    </row>
    <row r="136" spans="1:12" ht="25.5">
      <c r="A136" s="19" t="s">
        <v>100</v>
      </c>
      <c r="B136" s="38">
        <v>2425</v>
      </c>
      <c r="C136" s="14" t="s">
        <v>106</v>
      </c>
      <c r="D136" s="88">
        <v>0</v>
      </c>
      <c r="E136" s="125">
        <v>46</v>
      </c>
      <c r="F136" s="88">
        <v>0</v>
      </c>
      <c r="G136" s="88">
        <v>0</v>
      </c>
      <c r="H136" s="88">
        <v>0</v>
      </c>
      <c r="I136" s="88">
        <v>0</v>
      </c>
      <c r="J136" s="88">
        <v>0</v>
      </c>
      <c r="K136" s="88">
        <v>0</v>
      </c>
      <c r="L136" s="88">
        <v>0</v>
      </c>
    </row>
    <row r="137" spans="1:12">
      <c r="A137" s="19"/>
      <c r="B137" s="38"/>
      <c r="C137" s="14"/>
      <c r="D137" s="88"/>
      <c r="E137" s="125"/>
      <c r="F137" s="88"/>
      <c r="G137" s="88"/>
      <c r="H137" s="88"/>
      <c r="I137" s="88"/>
      <c r="J137" s="88"/>
      <c r="K137" s="88"/>
      <c r="L137" s="88"/>
    </row>
    <row r="138" spans="1:12">
      <c r="A138" s="19" t="s">
        <v>104</v>
      </c>
      <c r="B138" s="133" t="s">
        <v>103</v>
      </c>
      <c r="C138" s="134" t="s">
        <v>105</v>
      </c>
      <c r="D138" s="77"/>
      <c r="E138" s="77"/>
      <c r="F138" s="135"/>
      <c r="G138" s="88"/>
      <c r="H138" s="135"/>
      <c r="I138" s="88"/>
      <c r="J138" s="135">
        <v>5000</v>
      </c>
      <c r="K138" s="88"/>
      <c r="L138" s="88"/>
    </row>
    <row r="139" spans="1:12">
      <c r="A139" s="36"/>
      <c r="B139" s="50"/>
      <c r="C139" s="16"/>
      <c r="D139" s="56"/>
      <c r="E139" s="56"/>
      <c r="F139" s="56"/>
      <c r="G139" s="56"/>
      <c r="H139" s="56"/>
      <c r="I139" s="56"/>
      <c r="J139" s="56"/>
      <c r="K139" s="56"/>
      <c r="L139" s="56"/>
    </row>
  </sheetData>
  <autoFilter ref="A14:L136"/>
  <mergeCells count="8">
    <mergeCell ref="F12:G12"/>
    <mergeCell ref="H12:I12"/>
    <mergeCell ref="J12:L12"/>
    <mergeCell ref="D12:E12"/>
    <mergeCell ref="D13:E13"/>
    <mergeCell ref="F13:G13"/>
    <mergeCell ref="H13:I13"/>
    <mergeCell ref="J13:L13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40" fitToHeight="6" orientation="landscape" blackAndWhite="1" useFirstPageNumber="1" r:id="rId1"/>
  <headerFooter alignWithMargins="0">
    <oddHeader xml:space="preserve">&amp;C   </oddHeader>
    <oddFooter>&amp;C&amp;"Times New Roman,Bold"   Vol-I     -   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dem4</vt:lpstr>
      <vt:lpstr>'dem4'!coop</vt:lpstr>
      <vt:lpstr>'dem4'!coopcap</vt:lpstr>
      <vt:lpstr>'dem4'!cooperation</vt:lpstr>
      <vt:lpstr>'dem4'!cooprec</vt:lpstr>
      <vt:lpstr>'dem4'!np</vt:lpstr>
      <vt:lpstr>'dem4'!Print_Area</vt:lpstr>
      <vt:lpstr>'dem4'!Print_Titles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2014-06-16T05:53:24Z</cp:lastPrinted>
  <dcterms:created xsi:type="dcterms:W3CDTF">2004-06-02T16:07:31Z</dcterms:created>
  <dcterms:modified xsi:type="dcterms:W3CDTF">2014-06-16T05:53:26Z</dcterms:modified>
</cp:coreProperties>
</file>