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-1440" yWindow="45" windowWidth="9555" windowHeight="7320"/>
  </bookViews>
  <sheets>
    <sheet name="dem40" sheetId="4" r:id="rId1"/>
  </sheets>
  <externalReferences>
    <externalReference r:id="rId2"/>
    <externalReference r:id="rId3"/>
    <externalReference r:id="rId4"/>
  </externalReferences>
  <definedNames>
    <definedName name="__123Graph_D" hidden="1">[1]dem18!#REF!</definedName>
    <definedName name="_xlnm._FilterDatabase" localSheetId="0" hidden="1">'dem40'!$A$14:$L$369</definedName>
    <definedName name="_Regression_Int" localSheetId="0" hidden="1">1</definedName>
    <definedName name="censusrec">#REF!</definedName>
    <definedName name="charged">#REF!</definedName>
    <definedName name="da">#REF!</definedName>
    <definedName name="ee">#REF!</definedName>
    <definedName name="fishcap">[2]dem2!$D$657:$L$657</definedName>
    <definedName name="Fishrev">[2]dem2!$D$574:$L$574</definedName>
    <definedName name="fwl">#REF!</definedName>
    <definedName name="fwlcap">#REF!</definedName>
    <definedName name="fwlrec">#REF!</definedName>
    <definedName name="housing">#REF!</definedName>
    <definedName name="housingcap">#REF!</definedName>
    <definedName name="justice">#REF!</definedName>
    <definedName name="justicerec">[3]dem21!$E$128:$L$128</definedName>
    <definedName name="lr">#REF!</definedName>
    <definedName name="lrrec">#REF!</definedName>
    <definedName name="nc">#REF!</definedName>
    <definedName name="ncfund">#REF!</definedName>
    <definedName name="ncrec">#REF!</definedName>
    <definedName name="ncrec1">#REF!</definedName>
    <definedName name="np" localSheetId="0">'dem40'!$K$367</definedName>
    <definedName name="Nutrition">#REF!</definedName>
    <definedName name="oges">#REF!</definedName>
    <definedName name="pension">#REF!</definedName>
    <definedName name="_xlnm.Print_Area" localSheetId="0">'dem40'!$A$1:$L$369</definedName>
    <definedName name="_xlnm.Print_Titles" localSheetId="0">'dem40'!$11:$14</definedName>
    <definedName name="pwcap">#REF!</definedName>
    <definedName name="rec">#REF!</definedName>
    <definedName name="reform">#REF!</definedName>
    <definedName name="revise" localSheetId="0">'dem40'!#REF!</definedName>
    <definedName name="sgs">#REF!</definedName>
    <definedName name="SocialSecurity">#REF!</definedName>
    <definedName name="socialwelfare">#REF!</definedName>
    <definedName name="spfrd">#REF!</definedName>
    <definedName name="sss">#REF!</definedName>
    <definedName name="summary" localSheetId="0">'dem40'!#REF!</definedName>
    <definedName name="tax">#REF!</definedName>
    <definedName name="Tourism" localSheetId="0">'dem40'!$D$107:$L$107</definedName>
    <definedName name="tourismcap" localSheetId="0">'dem40'!$D$365:$L$365</definedName>
    <definedName name="tourismrec" localSheetId="0">'dem40'!#REF!</definedName>
    <definedName name="tourismRevenue" localSheetId="0">'dem40'!$E$9:$G$9</definedName>
    <definedName name="trec" localSheetId="0">'dem40'!#REF!</definedName>
    <definedName name="urbancap">#REF!</definedName>
    <definedName name="Voted" localSheetId="0">'dem40'!$E$9:$G$9</definedName>
    <definedName name="watercap">#REF!</definedName>
    <definedName name="welfarecap">#REF!</definedName>
    <definedName name="Z_239EE218_578E_4317_BEED_14D5D7089E27_.wvu.Cols" localSheetId="0" hidden="1">'dem40'!#REF!</definedName>
    <definedName name="Z_239EE218_578E_4317_BEED_14D5D7089E27_.wvu.FilterData" localSheetId="0" hidden="1">'dem40'!$A$1:$L$368</definedName>
    <definedName name="Z_239EE218_578E_4317_BEED_14D5D7089E27_.wvu.PrintArea" localSheetId="0" hidden="1">'dem40'!$A$1:$L$367</definedName>
    <definedName name="Z_239EE218_578E_4317_BEED_14D5D7089E27_.wvu.PrintTitles" localSheetId="0" hidden="1">'dem40'!$11:$14</definedName>
    <definedName name="Z_302A3EA3_AE96_11D5_A646_0050BA3D7AFD_.wvu.Cols" localSheetId="0" hidden="1">'dem40'!#REF!</definedName>
    <definedName name="Z_302A3EA3_AE96_11D5_A646_0050BA3D7AFD_.wvu.FilterData" localSheetId="0" hidden="1">'dem40'!$A$1:$L$368</definedName>
    <definedName name="Z_302A3EA3_AE96_11D5_A646_0050BA3D7AFD_.wvu.PrintArea" localSheetId="0" hidden="1">'dem40'!$A$1:$L$367</definedName>
    <definedName name="Z_302A3EA3_AE96_11D5_A646_0050BA3D7AFD_.wvu.PrintTitles" localSheetId="0" hidden="1">'dem40'!$11:$14</definedName>
    <definedName name="Z_36DBA021_0ECB_11D4_8064_004005726899_.wvu.Cols" localSheetId="0" hidden="1">'dem40'!#REF!</definedName>
    <definedName name="Z_36DBA021_0ECB_11D4_8064_004005726899_.wvu.FilterData" localSheetId="0" hidden="1">'dem40'!$C$16:$C$368</definedName>
    <definedName name="Z_36DBA021_0ECB_11D4_8064_004005726899_.wvu.PrintArea" localSheetId="0" hidden="1">'dem40'!$A$1:$L$367</definedName>
    <definedName name="Z_36DBA021_0ECB_11D4_8064_004005726899_.wvu.PrintTitles" localSheetId="0" hidden="1">'dem40'!$11:$14</definedName>
    <definedName name="Z_93EBE921_AE91_11D5_8685_004005726899_.wvu.Cols" localSheetId="0" hidden="1">'dem40'!#REF!</definedName>
    <definedName name="Z_93EBE921_AE91_11D5_8685_004005726899_.wvu.FilterData" localSheetId="0" hidden="1">'dem40'!$C$16:$C$368</definedName>
    <definedName name="Z_93EBE921_AE91_11D5_8685_004005726899_.wvu.PrintArea" localSheetId="0" hidden="1">'dem40'!$A$1:$L$367</definedName>
    <definedName name="Z_93EBE921_AE91_11D5_8685_004005726899_.wvu.PrintTitles" localSheetId="0" hidden="1">'dem40'!$11:$14</definedName>
    <definedName name="Z_94DA79C1_0FDE_11D5_9579_000021DAEEA2_.wvu.Cols" localSheetId="0" hidden="1">'dem40'!#REF!</definedName>
    <definedName name="Z_94DA79C1_0FDE_11D5_9579_000021DAEEA2_.wvu.FilterData" localSheetId="0" hidden="1">'dem40'!$C$16:$C$368</definedName>
    <definedName name="Z_94DA79C1_0FDE_11D5_9579_000021DAEEA2_.wvu.PrintArea" localSheetId="0" hidden="1">'dem40'!$A$1:$L$367</definedName>
    <definedName name="Z_94DA79C1_0FDE_11D5_9579_000021DAEEA2_.wvu.PrintTitles" localSheetId="0" hidden="1">'dem40'!$11:$14</definedName>
    <definedName name="Z_B4CB0972_161F_11D5_8064_004005726899_.wvu.FilterData" localSheetId="0" hidden="1">'dem40'!$C$16:$C$368</definedName>
    <definedName name="Z_B4CB098C_161F_11D5_8064_004005726899_.wvu.FilterData" localSheetId="0" hidden="1">'dem40'!$C$16:$C$368</definedName>
    <definedName name="Z_B4CB098E_161F_11D5_8064_004005726899_.wvu.FilterData" localSheetId="0" hidden="1">'dem40'!$C$16:$C$368</definedName>
    <definedName name="Z_B4CB099E_161F_11D5_8064_004005726899_.wvu.FilterData" localSheetId="0" hidden="1">'dem40'!$C$16:$C$368</definedName>
    <definedName name="Z_C868F8C3_16D7_11D5_A68D_81D6213F5331_.wvu.Cols" localSheetId="0" hidden="1">'dem40'!#REF!</definedName>
    <definedName name="Z_C868F8C3_16D7_11D5_A68D_81D6213F5331_.wvu.FilterData" localSheetId="0" hidden="1">'dem40'!$C$16:$C$368</definedName>
    <definedName name="Z_C868F8C3_16D7_11D5_A68D_81D6213F5331_.wvu.PrintArea" localSheetId="0" hidden="1">'dem40'!$A$1:$L$367</definedName>
    <definedName name="Z_C868F8C3_16D7_11D5_A68D_81D6213F5331_.wvu.PrintTitles" localSheetId="0" hidden="1">'dem40'!$11:$14</definedName>
    <definedName name="Z_E5DF37BD_125C_11D5_8DC4_D0F5D88B3549_.wvu.Cols" localSheetId="0" hidden="1">'dem40'!#REF!</definedName>
    <definedName name="Z_E5DF37BD_125C_11D5_8DC4_D0F5D88B3549_.wvu.FilterData" localSheetId="0" hidden="1">'dem40'!$C$16:$C$368</definedName>
    <definedName name="Z_E5DF37BD_125C_11D5_8DC4_D0F5D88B3549_.wvu.PrintArea" localSheetId="0" hidden="1">'dem40'!$A$1:$L$367</definedName>
    <definedName name="Z_E5DF37BD_125C_11D5_8DC4_D0F5D88B3549_.wvu.PrintTitles" localSheetId="0" hidden="1">'dem40'!$11:$14</definedName>
    <definedName name="Z_F8ADACC1_164E_11D6_B603_000021DAEEA2_.wvu.Cols" localSheetId="0" hidden="1">'dem40'!#REF!</definedName>
    <definedName name="Z_F8ADACC1_164E_11D6_B603_000021DAEEA2_.wvu.FilterData" localSheetId="0" hidden="1">'dem40'!$C$16:$C$368</definedName>
    <definedName name="Z_F8ADACC1_164E_11D6_B603_000021DAEEA2_.wvu.PrintArea" localSheetId="0" hidden="1">'dem40'!$A$1:$L$367</definedName>
    <definedName name="Z_F8ADACC1_164E_11D6_B603_000021DAEEA2_.wvu.PrintTitles" localSheetId="0" hidden="1">'dem40'!$11:$14</definedName>
  </definedNames>
  <calcPr calcId="125725"/>
</workbook>
</file>

<file path=xl/calcChain.xml><?xml version="1.0" encoding="utf-8"?>
<calcChain xmlns="http://schemas.openxmlformats.org/spreadsheetml/2006/main">
  <c r="K88" i="4"/>
  <c r="L88" s="1"/>
  <c r="L361"/>
  <c r="L360"/>
  <c r="L359"/>
  <c r="L358"/>
  <c r="L357"/>
  <c r="L356"/>
  <c r="L351"/>
  <c r="L350"/>
  <c r="L349"/>
  <c r="L348"/>
  <c r="L347"/>
  <c r="L346"/>
  <c r="L345"/>
  <c r="L344"/>
  <c r="L343"/>
  <c r="L342"/>
  <c r="L335"/>
  <c r="L334"/>
  <c r="L333"/>
  <c r="L332"/>
  <c r="L331"/>
  <c r="L330"/>
  <c r="L329"/>
  <c r="L328"/>
  <c r="L327"/>
  <c r="L326"/>
  <c r="L322"/>
  <c r="L318"/>
  <c r="L317"/>
  <c r="L316"/>
  <c r="L315"/>
  <c r="L314"/>
  <c r="L313"/>
  <c r="L312"/>
  <c r="L311"/>
  <c r="L310"/>
  <c r="L309"/>
  <c r="L308"/>
  <c r="L307"/>
  <c r="L306"/>
  <c r="L305"/>
  <c r="L304"/>
  <c r="L303"/>
  <c r="L302"/>
  <c r="L301"/>
  <c r="L300"/>
  <c r="L299"/>
  <c r="L298"/>
  <c r="L297"/>
  <c r="L296"/>
  <c r="L295"/>
  <c r="L294"/>
  <c r="L293"/>
  <c r="L292"/>
  <c r="L291"/>
  <c r="L290"/>
  <c r="L289"/>
  <c r="L288"/>
  <c r="L287"/>
  <c r="L286"/>
  <c r="L285"/>
  <c r="L281"/>
  <c r="L280"/>
  <c r="L279"/>
  <c r="L278"/>
  <c r="L277"/>
  <c r="L276"/>
  <c r="L275"/>
  <c r="L274"/>
  <c r="L273"/>
  <c r="L272"/>
  <c r="L271"/>
  <c r="L270"/>
  <c r="L269"/>
  <c r="L268"/>
  <c r="L267"/>
  <c r="L266"/>
  <c r="L265"/>
  <c r="L264"/>
  <c r="L263"/>
  <c r="L262"/>
  <c r="L261"/>
  <c r="L260"/>
  <c r="L259"/>
  <c r="L258"/>
  <c r="L257"/>
  <c r="L256"/>
  <c r="L255"/>
  <c r="L254"/>
  <c r="L253"/>
  <c r="L252"/>
  <c r="L251"/>
  <c r="L250"/>
  <c r="L249"/>
  <c r="L248"/>
  <c r="L247"/>
  <c r="L246"/>
  <c r="L245"/>
  <c r="L244"/>
  <c r="L243"/>
  <c r="L242"/>
  <c r="L241"/>
  <c r="L236"/>
  <c r="L232"/>
  <c r="L231"/>
  <c r="L230"/>
  <c r="L229"/>
  <c r="L228"/>
  <c r="L227"/>
  <c r="L226"/>
  <c r="L225"/>
  <c r="L224"/>
  <c r="L223"/>
  <c r="L222"/>
  <c r="L218"/>
  <c r="L217"/>
  <c r="L216"/>
  <c r="L215"/>
  <c r="L214"/>
  <c r="L213"/>
  <c r="L212"/>
  <c r="L211"/>
  <c r="L210"/>
  <c r="L209"/>
  <c r="L208"/>
  <c r="L207"/>
  <c r="L206"/>
  <c r="L205"/>
  <c r="L204"/>
  <c r="L203"/>
  <c r="L202"/>
  <c r="L201"/>
  <c r="L200"/>
  <c r="L199"/>
  <c r="L198"/>
  <c r="L194"/>
  <c r="L193"/>
  <c r="L192"/>
  <c r="L191"/>
  <c r="L190"/>
  <c r="L189"/>
  <c r="L188"/>
  <c r="L187"/>
  <c r="L186"/>
  <c r="L185"/>
  <c r="L184"/>
  <c r="L183"/>
  <c r="L182"/>
  <c r="L181"/>
  <c r="L180"/>
  <c r="L179"/>
  <c r="L178"/>
  <c r="L177"/>
  <c r="L176"/>
  <c r="L175"/>
  <c r="L174"/>
  <c r="L173"/>
  <c r="L172"/>
  <c r="L171"/>
  <c r="L170"/>
  <c r="L169"/>
  <c r="L168"/>
  <c r="L164"/>
  <c r="L163"/>
  <c r="L162"/>
  <c r="L161"/>
  <c r="L160"/>
  <c r="L159"/>
  <c r="L158"/>
  <c r="L157"/>
  <c r="L156"/>
  <c r="L155"/>
  <c r="L154"/>
  <c r="L153"/>
  <c r="L152"/>
  <c r="L151"/>
  <c r="L150"/>
  <c r="L149"/>
  <c r="L148"/>
  <c r="L147"/>
  <c r="L146"/>
  <c r="L145"/>
  <c r="L144"/>
  <c r="L143"/>
  <c r="L142"/>
  <c r="L141"/>
  <c r="L140"/>
  <c r="L139"/>
  <c r="L138"/>
  <c r="L137"/>
  <c r="L136"/>
  <c r="L135"/>
  <c r="L134"/>
  <c r="L133"/>
  <c r="L132"/>
  <c r="L131"/>
  <c r="L130"/>
  <c r="L129"/>
  <c r="L128"/>
  <c r="L127"/>
  <c r="L126"/>
  <c r="L125"/>
  <c r="L124"/>
  <c r="L123"/>
  <c r="L122"/>
  <c r="L121"/>
  <c r="L120"/>
  <c r="L119"/>
  <c r="L118"/>
  <c r="L117"/>
  <c r="L116"/>
  <c r="L115"/>
  <c r="L103"/>
  <c r="L102"/>
  <c r="L101"/>
  <c r="L100"/>
  <c r="L99"/>
  <c r="L98"/>
  <c r="L97"/>
  <c r="L96"/>
  <c r="L95"/>
  <c r="L94"/>
  <c r="L87"/>
  <c r="L86"/>
  <c r="L77"/>
  <c r="L70"/>
  <c r="L66"/>
  <c r="L61"/>
  <c r="L60"/>
  <c r="L59"/>
  <c r="L55"/>
  <c r="L54"/>
  <c r="L53"/>
  <c r="L52"/>
  <c r="L44"/>
  <c r="L43"/>
  <c r="L42"/>
  <c r="L41"/>
  <c r="L40"/>
  <c r="L36"/>
  <c r="L35"/>
  <c r="L34"/>
  <c r="L30"/>
  <c r="L29"/>
  <c r="L28"/>
  <c r="L24"/>
  <c r="L23"/>
  <c r="L22"/>
  <c r="E319" l="1"/>
  <c r="F319"/>
  <c r="G319"/>
  <c r="H319"/>
  <c r="I319"/>
  <c r="J319"/>
  <c r="K319"/>
  <c r="D319"/>
  <c r="K336"/>
  <c r="J336"/>
  <c r="I336"/>
  <c r="H336"/>
  <c r="G336"/>
  <c r="F336"/>
  <c r="E336"/>
  <c r="D336"/>
  <c r="L323"/>
  <c r="L237"/>
  <c r="L78"/>
  <c r="L79" s="1"/>
  <c r="L80" s="1"/>
  <c r="L71"/>
  <c r="L67"/>
  <c r="K362"/>
  <c r="J362"/>
  <c r="I362"/>
  <c r="H362"/>
  <c r="G362"/>
  <c r="F362"/>
  <c r="E362"/>
  <c r="D362"/>
  <c r="E104"/>
  <c r="E105" s="1"/>
  <c r="F104"/>
  <c r="F105" s="1"/>
  <c r="G104"/>
  <c r="G105" s="1"/>
  <c r="H104"/>
  <c r="H105" s="1"/>
  <c r="I104"/>
  <c r="I105" s="1"/>
  <c r="J104"/>
  <c r="J105" s="1"/>
  <c r="K104"/>
  <c r="K105" s="1"/>
  <c r="D104"/>
  <c r="D105" s="1"/>
  <c r="E323"/>
  <c r="F323"/>
  <c r="G323"/>
  <c r="H323"/>
  <c r="I323"/>
  <c r="J323"/>
  <c r="K323"/>
  <c r="D323"/>
  <c r="E282"/>
  <c r="F282"/>
  <c r="G282"/>
  <c r="H282"/>
  <c r="I282"/>
  <c r="J282"/>
  <c r="K282"/>
  <c r="D282"/>
  <c r="D195"/>
  <c r="E219"/>
  <c r="F219"/>
  <c r="G219"/>
  <c r="H219"/>
  <c r="I219"/>
  <c r="J219"/>
  <c r="K219"/>
  <c r="D219"/>
  <c r="K352"/>
  <c r="K165"/>
  <c r="K195"/>
  <c r="K233"/>
  <c r="K237"/>
  <c r="K89"/>
  <c r="K90" s="1"/>
  <c r="K78"/>
  <c r="K79" s="1"/>
  <c r="K80" s="1"/>
  <c r="K71"/>
  <c r="K67"/>
  <c r="K62"/>
  <c r="K56"/>
  <c r="K45"/>
  <c r="K37"/>
  <c r="K31"/>
  <c r="K25"/>
  <c r="I352"/>
  <c r="I165"/>
  <c r="I195"/>
  <c r="I233"/>
  <c r="I237"/>
  <c r="H352"/>
  <c r="H165"/>
  <c r="H195"/>
  <c r="H233"/>
  <c r="H237"/>
  <c r="G352"/>
  <c r="F352"/>
  <c r="F165"/>
  <c r="F195"/>
  <c r="F233"/>
  <c r="F237"/>
  <c r="E352"/>
  <c r="E165"/>
  <c r="E195"/>
  <c r="E233"/>
  <c r="E237"/>
  <c r="D352"/>
  <c r="D165"/>
  <c r="D233"/>
  <c r="D237"/>
  <c r="G237"/>
  <c r="G233"/>
  <c r="G195"/>
  <c r="G165"/>
  <c r="I89"/>
  <c r="I90" s="1"/>
  <c r="H89"/>
  <c r="H90" s="1"/>
  <c r="H78"/>
  <c r="H79" s="1"/>
  <c r="H80" s="1"/>
  <c r="H67"/>
  <c r="H62"/>
  <c r="H56"/>
  <c r="H71"/>
  <c r="H37"/>
  <c r="H31"/>
  <c r="H25"/>
  <c r="H45"/>
  <c r="G89"/>
  <c r="G90" s="1"/>
  <c r="F89"/>
  <c r="F90" s="1"/>
  <c r="E89"/>
  <c r="E90" s="1"/>
  <c r="D89"/>
  <c r="D90" s="1"/>
  <c r="I78"/>
  <c r="I79" s="1"/>
  <c r="I80" s="1"/>
  <c r="I67"/>
  <c r="I62"/>
  <c r="I56"/>
  <c r="I71"/>
  <c r="I37"/>
  <c r="I31"/>
  <c r="I25"/>
  <c r="I45"/>
  <c r="G78"/>
  <c r="G79" s="1"/>
  <c r="G80" s="1"/>
  <c r="F78"/>
  <c r="F79" s="1"/>
  <c r="F80" s="1"/>
  <c r="F67"/>
  <c r="F62"/>
  <c r="F56"/>
  <c r="F71"/>
  <c r="F37"/>
  <c r="F31"/>
  <c r="F25"/>
  <c r="F45"/>
  <c r="E78"/>
  <c r="E79" s="1"/>
  <c r="E80" s="1"/>
  <c r="D78"/>
  <c r="D79" s="1"/>
  <c r="D80" s="1"/>
  <c r="G71"/>
  <c r="E71"/>
  <c r="D71"/>
  <c r="G67"/>
  <c r="E67"/>
  <c r="D67"/>
  <c r="G62"/>
  <c r="E62"/>
  <c r="D62"/>
  <c r="G56"/>
  <c r="E56"/>
  <c r="D56"/>
  <c r="G45"/>
  <c r="E45"/>
  <c r="D45"/>
  <c r="G37"/>
  <c r="E37"/>
  <c r="D37"/>
  <c r="G31"/>
  <c r="E31"/>
  <c r="D31"/>
  <c r="G25"/>
  <c r="E25"/>
  <c r="D25"/>
  <c r="J352"/>
  <c r="J195"/>
  <c r="J45"/>
  <c r="J165"/>
  <c r="J233"/>
  <c r="J237"/>
  <c r="J89"/>
  <c r="J90" s="1"/>
  <c r="J78"/>
  <c r="J79" s="1"/>
  <c r="J80" s="1"/>
  <c r="J67"/>
  <c r="J62"/>
  <c r="J56"/>
  <c r="J71"/>
  <c r="J37"/>
  <c r="J31"/>
  <c r="J25"/>
  <c r="H106" l="1"/>
  <c r="F106"/>
  <c r="K106"/>
  <c r="J106"/>
  <c r="E106"/>
  <c r="G106"/>
  <c r="I106"/>
  <c r="I363"/>
  <c r="L319"/>
  <c r="D337"/>
  <c r="D338" s="1"/>
  <c r="H337"/>
  <c r="H338" s="1"/>
  <c r="F337"/>
  <c r="F338" s="1"/>
  <c r="K337"/>
  <c r="K338" s="1"/>
  <c r="I337"/>
  <c r="I338" s="1"/>
  <c r="G337"/>
  <c r="G338" s="1"/>
  <c r="E337"/>
  <c r="E338" s="1"/>
  <c r="J337"/>
  <c r="L336"/>
  <c r="L89"/>
  <c r="L90" s="1"/>
  <c r="L56"/>
  <c r="H363"/>
  <c r="D363"/>
  <c r="K363"/>
  <c r="F363"/>
  <c r="E363"/>
  <c r="J363"/>
  <c r="G363"/>
  <c r="L362"/>
  <c r="L104"/>
  <c r="L105" s="1"/>
  <c r="D106"/>
  <c r="L282"/>
  <c r="L45"/>
  <c r="L165"/>
  <c r="L37"/>
  <c r="L233"/>
  <c r="H46"/>
  <c r="H47" s="1"/>
  <c r="L62"/>
  <c r="K63"/>
  <c r="K72" s="1"/>
  <c r="J46"/>
  <c r="J47" s="1"/>
  <c r="J63"/>
  <c r="J72" s="1"/>
  <c r="L31"/>
  <c r="L195"/>
  <c r="L352"/>
  <c r="E46"/>
  <c r="E47" s="1"/>
  <c r="D46"/>
  <c r="D47" s="1"/>
  <c r="G46"/>
  <c r="G47" s="1"/>
  <c r="D63"/>
  <c r="D72" s="1"/>
  <c r="G63"/>
  <c r="G72" s="1"/>
  <c r="E63"/>
  <c r="E72" s="1"/>
  <c r="F46"/>
  <c r="F47" s="1"/>
  <c r="I46"/>
  <c r="I47" s="1"/>
  <c r="K46"/>
  <c r="K47" s="1"/>
  <c r="L25"/>
  <c r="L219"/>
  <c r="F63"/>
  <c r="F72" s="1"/>
  <c r="I63"/>
  <c r="I72" s="1"/>
  <c r="H63"/>
  <c r="H72" s="1"/>
  <c r="F81" l="1"/>
  <c r="F107" s="1"/>
  <c r="F108" s="1"/>
  <c r="D81"/>
  <c r="D107" s="1"/>
  <c r="D108" s="1"/>
  <c r="G81"/>
  <c r="G107" s="1"/>
  <c r="G108" s="1"/>
  <c r="I364"/>
  <c r="I365" s="1"/>
  <c r="I366" s="1"/>
  <c r="E364"/>
  <c r="E365" s="1"/>
  <c r="E366" s="1"/>
  <c r="L337"/>
  <c r="L338" s="1"/>
  <c r="L63"/>
  <c r="L72" s="1"/>
  <c r="L106"/>
  <c r="L363"/>
  <c r="D364"/>
  <c r="D365" s="1"/>
  <c r="D366" s="1"/>
  <c r="F364"/>
  <c r="F365" s="1"/>
  <c r="F366" s="1"/>
  <c r="H364"/>
  <c r="H365" s="1"/>
  <c r="H366" s="1"/>
  <c r="K364"/>
  <c r="K365" s="1"/>
  <c r="K366" s="1"/>
  <c r="J338"/>
  <c r="J364" s="1"/>
  <c r="J365" s="1"/>
  <c r="J366" s="1"/>
  <c r="G364"/>
  <c r="G365" s="1"/>
  <c r="G366" s="1"/>
  <c r="K81"/>
  <c r="K107" s="1"/>
  <c r="K108" s="1"/>
  <c r="I81"/>
  <c r="I107" s="1"/>
  <c r="I108" s="1"/>
  <c r="H81"/>
  <c r="H107" s="1"/>
  <c r="H108" s="1"/>
  <c r="L46"/>
  <c r="L47" s="1"/>
  <c r="E81"/>
  <c r="E107" s="1"/>
  <c r="E108" s="1"/>
  <c r="J81"/>
  <c r="J107" s="1"/>
  <c r="J108" s="1"/>
  <c r="H367" l="1"/>
  <c r="E367"/>
  <c r="I367"/>
  <c r="L81"/>
  <c r="L107" s="1"/>
  <c r="F367"/>
  <c r="K367"/>
  <c r="L364"/>
  <c r="L365" s="1"/>
  <c r="L366" s="1"/>
  <c r="F9" s="1"/>
  <c r="D367"/>
  <c r="J367"/>
  <c r="G367"/>
  <c r="L108"/>
  <c r="L367" l="1"/>
  <c r="E9"/>
  <c r="G9" l="1"/>
</calcChain>
</file>

<file path=xl/sharedStrings.xml><?xml version="1.0" encoding="utf-8"?>
<sst xmlns="http://schemas.openxmlformats.org/spreadsheetml/2006/main" count="655" uniqueCount="439">
  <si>
    <t>Tourism</t>
  </si>
  <si>
    <t>Capital Outlay on Tourism</t>
  </si>
  <si>
    <t>Voted</t>
  </si>
  <si>
    <t>Actuals</t>
  </si>
  <si>
    <t>Budget Estimate</t>
  </si>
  <si>
    <t>Revised Estimate</t>
  </si>
  <si>
    <t>Major /Sub-Major/Minor/Sub/Detailed Heads</t>
  </si>
  <si>
    <t>Plan</t>
  </si>
  <si>
    <t>Non-Plan</t>
  </si>
  <si>
    <t>Total</t>
  </si>
  <si>
    <t>REVENUE SECTION</t>
  </si>
  <si>
    <t>M.H.</t>
  </si>
  <si>
    <t>Tourist Infrastructure</t>
  </si>
  <si>
    <t>Tourist Centre</t>
  </si>
  <si>
    <t>Establishment</t>
  </si>
  <si>
    <t>Head Office Establishment</t>
  </si>
  <si>
    <t>60.44.01</t>
  </si>
  <si>
    <t>Salaries</t>
  </si>
  <si>
    <t>60.44.11</t>
  </si>
  <si>
    <t>Travel Expenses</t>
  </si>
  <si>
    <t>60.44.13</t>
  </si>
  <si>
    <t>Office Expenses</t>
  </si>
  <si>
    <t>60.44.27</t>
  </si>
  <si>
    <t>Minor Works</t>
  </si>
  <si>
    <t>60.44.50</t>
  </si>
  <si>
    <t>Other Charges</t>
  </si>
  <si>
    <t>Tourism Office, Delhi</t>
  </si>
  <si>
    <t>60.38.01</t>
  </si>
  <si>
    <t>60.38.11</t>
  </si>
  <si>
    <t>60.38.13</t>
  </si>
  <si>
    <t>Tourism Office, Kolkata</t>
  </si>
  <si>
    <t>60.39.01</t>
  </si>
  <si>
    <t>60.39.11</t>
  </si>
  <si>
    <t>60.39.13</t>
  </si>
  <si>
    <t>Tourist Office, Siliguri</t>
  </si>
  <si>
    <t>60.40.01</t>
  </si>
  <si>
    <t>60.40.11</t>
  </si>
  <si>
    <t>60.40.13</t>
  </si>
  <si>
    <t>Tourist Accommodation</t>
  </si>
  <si>
    <t>60.46.01</t>
  </si>
  <si>
    <t>60.46.11</t>
  </si>
  <si>
    <t>60.46.13</t>
  </si>
  <si>
    <t>61.00.31</t>
  </si>
  <si>
    <t>Grants-in-aid</t>
  </si>
  <si>
    <t>Tourist Transport Service</t>
  </si>
  <si>
    <t>Operational Expenditure of Tourist Transport Services</t>
  </si>
  <si>
    <t>Helicopter Operation</t>
  </si>
  <si>
    <t>General</t>
  </si>
  <si>
    <t>Direction &amp; Administration</t>
  </si>
  <si>
    <t>00.44.01</t>
  </si>
  <si>
    <t>00.44.11</t>
  </si>
  <si>
    <t>00.44.13</t>
  </si>
  <si>
    <t>Promotion and Publicity</t>
  </si>
  <si>
    <t>Tourism Development Activities</t>
  </si>
  <si>
    <t>CAPITAL SECTION</t>
  </si>
  <si>
    <t>Development Projects</t>
  </si>
  <si>
    <t>60.00.77</t>
  </si>
  <si>
    <t>Construction of Ropeway at Namchi</t>
  </si>
  <si>
    <t>Other Development Projects</t>
  </si>
  <si>
    <t>Construction</t>
  </si>
  <si>
    <t>61.00.71</t>
  </si>
  <si>
    <t>61.00.72</t>
  </si>
  <si>
    <t>61.00.74</t>
  </si>
  <si>
    <t>61.00.75</t>
  </si>
  <si>
    <t>DEMAND NO. 40</t>
  </si>
  <si>
    <t>60.00.83</t>
  </si>
  <si>
    <t>60.00.86</t>
  </si>
  <si>
    <t>60.00.87</t>
  </si>
  <si>
    <t>Development of Buddhist Circuit at Tashiding in West Sikkim (100% CSS)</t>
  </si>
  <si>
    <t>61.00.76</t>
  </si>
  <si>
    <t>61.00.78</t>
  </si>
  <si>
    <t>60.00.80</t>
  </si>
  <si>
    <t>Land Compensation</t>
  </si>
  <si>
    <t>Destination Development of Soreng (100%CSS)</t>
  </si>
  <si>
    <t>Development of Tourist Circuits in East Sikkim (100%CSS)</t>
  </si>
  <si>
    <t>60.00.88</t>
  </si>
  <si>
    <t>60.00.89</t>
  </si>
  <si>
    <t>61.00.80</t>
  </si>
  <si>
    <t>Development of Tourist Circuit of Rangpo-Singtam, Lamatar-Samdruptse, Rumtek-Tingchim, Dzongu Lamaongden in West-Sikkim (100%CSS)</t>
  </si>
  <si>
    <t>Development of Trekking Trail to Bhaley Dhunga from Yangyang and other Infrastructure in South Sikkim (100% CSS)</t>
  </si>
  <si>
    <t>Development of Tourist Infrastructure at Rakdong Tintek (100 % CSS)</t>
  </si>
  <si>
    <t>60.00.90</t>
  </si>
  <si>
    <t>60.00.92</t>
  </si>
  <si>
    <t>60.00.94</t>
  </si>
  <si>
    <t>60.00.96</t>
  </si>
  <si>
    <t>60.00.98</t>
  </si>
  <si>
    <t>61.00.83</t>
  </si>
  <si>
    <t>Development of Pilgrimage and Cultural Centre at Ravongla</t>
  </si>
  <si>
    <t>II. Details of the estimates and the heads under which this grant will be accounted for:</t>
  </si>
  <si>
    <t>Revenue</t>
  </si>
  <si>
    <t>Capital</t>
  </si>
  <si>
    <t>Development of Tourist Circuit  in West Sikkim (100% CSS)</t>
  </si>
  <si>
    <t>Integrated Development of Pilgrimage Tourism and other Infrastructure at Sang in East Sikkim (100% CSS)</t>
  </si>
  <si>
    <t>Adventure Tourism</t>
  </si>
  <si>
    <t>Tourist Fair &amp; Festival</t>
  </si>
  <si>
    <t>Information</t>
  </si>
  <si>
    <t>Construction of Flower Show Pavilion at Namchi in South Sikkim   (100% CSS)</t>
  </si>
  <si>
    <t>Development   of   Community Park at Bojey &amp; Water Garden at Hee Pul under Integrated Development of Tourism, West Sikkim (100% CSS)</t>
  </si>
  <si>
    <t>60.00.60</t>
  </si>
  <si>
    <t>60.00.61</t>
  </si>
  <si>
    <t>60.00.62</t>
  </si>
  <si>
    <t>60.00.63</t>
  </si>
  <si>
    <t>60.00.64</t>
  </si>
  <si>
    <t>60.00.65</t>
  </si>
  <si>
    <t>60.00.66</t>
  </si>
  <si>
    <t>60.00.67</t>
  </si>
  <si>
    <t>60.00.68</t>
  </si>
  <si>
    <t>60.00.69</t>
  </si>
  <si>
    <t>61.00.84</t>
  </si>
  <si>
    <t>61.00.85</t>
  </si>
  <si>
    <t>60.00.99</t>
  </si>
  <si>
    <t>61.00.86</t>
  </si>
  <si>
    <t>60.00.52</t>
  </si>
  <si>
    <t>60.00.53</t>
  </si>
  <si>
    <t>60.00.54</t>
  </si>
  <si>
    <t>60.00.55</t>
  </si>
  <si>
    <t>60.00.56</t>
  </si>
  <si>
    <t>60.00.57</t>
  </si>
  <si>
    <t>60.00.58</t>
  </si>
  <si>
    <t>60.00.51</t>
  </si>
  <si>
    <t>60.00.49</t>
  </si>
  <si>
    <t>Construction of Cultural Village at Tharpu, West Sikkim (100%CSS)</t>
  </si>
  <si>
    <t>Development of Nathula Memencho-Kupuk Ganthang Tourist Circuit in East Sikkim  (100%CSS)</t>
  </si>
  <si>
    <t>Development of Trekking Route from Kabi to Tanzey i/c High Altitude Trek of Damboche-Jakthang and Thangu Phu in North Sikkim  (100%CSS)</t>
  </si>
  <si>
    <t>Tourist Infrastructure under Jorethang Constituency in South Sikkim  (100%CSS)</t>
  </si>
  <si>
    <t>Development of Rural Tourism Village at Chumbung, West Sikkim (100%CSS)</t>
  </si>
  <si>
    <t>Construction of Tourist Reception Centre at Rangpo, East Sikkim (100% CSS)</t>
  </si>
  <si>
    <t>C - Economic Services (j) General Economic Services</t>
  </si>
  <si>
    <t>C - Capital Account of Economic Services</t>
  </si>
  <si>
    <t>Construction of Indian Himalayan Centre for Adventure and Eco-Tourism at Chemchey (100% CSS)</t>
  </si>
  <si>
    <t>61.00.87</t>
  </si>
  <si>
    <t>Development of Gangtok  as Major Tourism Destination (100%CSS)</t>
  </si>
  <si>
    <t>61.00.88</t>
  </si>
  <si>
    <t>61.00.65</t>
  </si>
  <si>
    <t>61.00.66</t>
  </si>
  <si>
    <t>61.00.67</t>
  </si>
  <si>
    <t>61.00.68</t>
  </si>
  <si>
    <t>61.00.69</t>
  </si>
  <si>
    <t>61.00.70</t>
  </si>
  <si>
    <t>61.00.73</t>
  </si>
  <si>
    <t>61.00.77</t>
  </si>
  <si>
    <t>61.00.79</t>
  </si>
  <si>
    <t>Rural Tourism Project at village Jaubari in South District of Sikkim (CSS)</t>
  </si>
  <si>
    <t>Const. of Tourist Infrastructure at Old Rumtek and Rey in East Sikkim (CSS)</t>
  </si>
  <si>
    <t>Rural Tourism Project at Village Rong, District, South Sikkim,Gangtok. (CSS)</t>
  </si>
  <si>
    <t>Rural Tourism Project at Village Maniram Bhanjyang in South District,Sikkim (CSS)</t>
  </si>
  <si>
    <t>Construction of Yatri Niwas at Assangthang in South Sikkim (CSS)</t>
  </si>
  <si>
    <t>Const. of Heritage Centre at Marchak and Beyong in East Sikkim (CSS)</t>
  </si>
  <si>
    <t>(j) Capital Account of General Economic Services</t>
  </si>
  <si>
    <t>West District</t>
  </si>
  <si>
    <t>62.60.50</t>
  </si>
  <si>
    <t>63.00.71</t>
  </si>
  <si>
    <t>63.00.72</t>
  </si>
  <si>
    <t>63.00.73</t>
  </si>
  <si>
    <t>Publicity</t>
  </si>
  <si>
    <t>63.00.74</t>
  </si>
  <si>
    <t>63.00.75</t>
  </si>
  <si>
    <t>Development of High Altitude Trekking Route from Taschu to Sebang and Foot Trail from Kedyong Pilgrimage Monastery in North Sikkim under Destination Development Scheme. (CSS)</t>
  </si>
  <si>
    <t>Development of Rural Tourism Village at Timchim, North Sikkim (100%CSS)</t>
  </si>
  <si>
    <t>Development of Budang Gadi (Fort) at Central Pandam, East Sikkim 
(100% CSS)</t>
  </si>
  <si>
    <t>Dev. of Trekking Route to Green Lake and Nimtey in North Sikkim under Destination Development. (CSS)</t>
  </si>
  <si>
    <t>Dev. of Tourist Infrastructure at Jorethang in South Sikkim (CSS)</t>
  </si>
  <si>
    <t>Development of Tourist Infrastructure at Tendong and Jorepokheri (100% CSS)</t>
  </si>
  <si>
    <t>Construction of Interpretation &amp; 
Meditation Hall, Reception &amp; Tourist 
Amenity block, Consultancy for  Lord 
Buddha Statue and Garden at Rabong 
in South Sikkim (100% CSS)</t>
  </si>
  <si>
    <t>Institute of Hotel Management, 
Gangtok</t>
  </si>
  <si>
    <t>Development of Tourist Infrastructure at Tiffindara and Children Park at Namchi in South Sikkim. (CSS)</t>
  </si>
  <si>
    <t>63.00.86</t>
  </si>
  <si>
    <t>Tourism Police</t>
  </si>
  <si>
    <t>62.00.71</t>
  </si>
  <si>
    <t>62.00.72</t>
  </si>
  <si>
    <t>62.00.73</t>
  </si>
  <si>
    <t>62.00.74</t>
  </si>
  <si>
    <t>62.00.75</t>
  </si>
  <si>
    <t>62.00.76</t>
  </si>
  <si>
    <t>Destination Development of Mangan Tourist Axis including Heliport in North Sikkim (100% CSS)</t>
  </si>
  <si>
    <t>Development of Tourist Infrastructure at Yangyang in South Sikkim (100% CSS)</t>
  </si>
  <si>
    <t>Development of Tourist Infrastructure at Melli in South Sikkim (100% CSS)</t>
  </si>
  <si>
    <t>Destination Development of Geetang Khola Water Fall including Heliport in West Sikkim (100% CSS)</t>
  </si>
  <si>
    <t>62.00.77</t>
  </si>
  <si>
    <t>62.00.78</t>
  </si>
  <si>
    <t>62.00.79</t>
  </si>
  <si>
    <t>Tourist Destination Projects</t>
  </si>
  <si>
    <t>Rural Tourism Projects</t>
  </si>
  <si>
    <t>Development &amp; Promotion of Eco Tourism Destination in Lachung Yumthang in North Sikkim (100% CSS)</t>
  </si>
  <si>
    <t>Development of Camping Sites and Trekking Routes along Singhaila Trekking Trail in West Sikkim (100% CSS)</t>
  </si>
  <si>
    <t>Tourism Institutes</t>
  </si>
  <si>
    <t>Rural Tourism Project at Village Lower Tumin District East Sikkim (100% CSS)</t>
  </si>
  <si>
    <t>Soft Work Plan under CBSP (Capacity Building for Service Providers Scheme) of Ministry of Tourism Govt. of India for the site Village Pendam Gadi Budang, East Sikkim (100% CSS)</t>
  </si>
  <si>
    <t>Soft Work Plan under CBSP (Capacity Building for Service Providers Scheme) of Ministry of Tourism GOI, for the site Village Darap, West Sikkim (100% CSS)</t>
  </si>
  <si>
    <t>64.00.71</t>
  </si>
  <si>
    <t>N.E. State Tourism (NEST) Forum meeting (NEC)</t>
  </si>
  <si>
    <t>62.00.31</t>
  </si>
  <si>
    <t>Tourist Centre at Assam Lingzey</t>
  </si>
  <si>
    <t>Institute of Hotel Management, Gangtok</t>
  </si>
  <si>
    <t>State Share for Centrally Sponsored 
Schemes</t>
  </si>
  <si>
    <t>Approval of Software Work Plan under CBSP for Chumbung, West Sikkim  
(100%CSS)</t>
  </si>
  <si>
    <t>Development of Car Park and Meeting Hall at Samdruptse in South Sikkim (100% CSS)</t>
  </si>
  <si>
    <t>Beautification and Other Tourist Infrastructure at Tsongo under Destination Development (100% CSS)</t>
  </si>
  <si>
    <t>Development of Assam Lingzey to Khedi Trek Route including Other Tourist Infrastructure in East Sikkim (100% CSS)</t>
  </si>
  <si>
    <t>Construction of Pony Track and other Infrastructure at Hanuman Tok, Tashi View Point and Ganesh Tok at Gangtok, East  Sikkim (100% CSS)</t>
  </si>
  <si>
    <t>Software Work Plan under CBSP of Ministry of Tourism, Govt. of India for the site Maniram Bhanjyang in South District, Sikkim (CSS)</t>
  </si>
  <si>
    <t>Development of Barshay Rhododendron Tourist Centre at Soreng in West Sikkim (CSS)</t>
  </si>
  <si>
    <t>Construction  of Tourist Infrastructure at Temi-Tarku in South Sikkim (CSS)</t>
  </si>
  <si>
    <t>Development of Tourist Infrastructure at Damthang in South Sikkim (CSS)</t>
  </si>
  <si>
    <t>Tourist Infrastructure at Rameydham Robdha Kamaldham and War Site at Topgay Dara, Sribadam in West Sikkim (CSS)</t>
  </si>
  <si>
    <t>Tourist Spot Development Kumrek i/c Trek Route Development from Gadi to Jhandidara via Dikling in East Sikkim (100% CSS)</t>
  </si>
  <si>
    <t>Destination Development of Tourist Infrastructure under Berfung Ralong Constituency i/c Heliport at Chemchey in South Sikkim (100% CSS)</t>
  </si>
  <si>
    <t>Tourist Circuit Enroute to Rumtek in East Sikkim (100% CSS)</t>
  </si>
  <si>
    <t>Rural Tourism Project at Village Srijunga Martam West Sikkim (100% CSS)</t>
  </si>
  <si>
    <t>Soft Work Plan under CBSP (Capacity Building for Service Providers Scheme) of Tourism Govt. of India for the Site Village Pastenga Gaucharan, East Sikkim 
(100% CSS)</t>
  </si>
  <si>
    <t>Setting up of a Food Craft Institute of Kichudumia, Namchi in South 
(100% CSS)</t>
  </si>
  <si>
    <t>63.00.76</t>
  </si>
  <si>
    <t>63.00.77</t>
  </si>
  <si>
    <t>63.00.78</t>
  </si>
  <si>
    <t>63.00.79</t>
  </si>
  <si>
    <t>Soft Work Plan under CBSP (Capacity Building for Service Providers Scheme) of Ministry of Tourism GOI, for the site Village Srijunga Martam, West Sikkim (100% CSS)</t>
  </si>
  <si>
    <t>Rural Tourism Project at Village Pendam Gadi,East Sikkim - Hardware (100% CSS)</t>
  </si>
  <si>
    <t>Rural Tourism Project at Village Pastenga Gaucharan, East Sikkim - Hardware (100% CSS)</t>
  </si>
  <si>
    <t>TOURISM AND CIVIL AVIATION</t>
  </si>
  <si>
    <t>61.00.89</t>
  </si>
  <si>
    <t>Development of Pilgrimage Circuit at Rorathang, Reshi &amp; Rhenock in East Sikkim (100% CSS)</t>
  </si>
  <si>
    <t>63.00.80</t>
  </si>
  <si>
    <t>Soft Work Plan under CBSP (Capacity Building for Service Providers Scheme) of Ministry of Tourism GOI, for the site Village Lower Tumin, East Sikkim (100% CSS)</t>
  </si>
  <si>
    <t>62.00.80</t>
  </si>
  <si>
    <t>62.00.81</t>
  </si>
  <si>
    <t>Construction of Sky walk/ Tower at Bhaleydunga, Yangyang (State Specific Grant under 13th Finance Commission)</t>
  </si>
  <si>
    <t>63.00.81</t>
  </si>
  <si>
    <t>Development of Village Tourism ( State Specific Grants under 13th Finance Commission)</t>
  </si>
  <si>
    <t>(In Thousands of Rupees)</t>
  </si>
  <si>
    <t>Development of Buddhist Circuit in Sikkim including  Bodhgaya, Saranath</t>
  </si>
  <si>
    <t>Construction of Phamrong Ropeway and Development of Water fall</t>
  </si>
  <si>
    <t>Development of Picnic Spot</t>
  </si>
  <si>
    <t>Development of Tourist Infrastructure at Naitam, Lower Syari and Wayside Amenity at Bhusuk (Naitam), East Sikkim (100% CSS)</t>
  </si>
  <si>
    <t>Construction of Wayside Amenity at Phongla Junction along Namchi-Mamring Road, South Sikkim (100% CSS)</t>
  </si>
  <si>
    <t>Construction of Modern Wayside Amenity at Chakung along Nayabazar-Chakung-Soreng Road, West Sikkim (100% CSS)</t>
  </si>
  <si>
    <t>Construction of Modern Wayside Amenity at Sribadam along Kaluk-Sribadam-Soreng Road, West Sikkim (100% CSS)</t>
  </si>
  <si>
    <t>61.00.92</t>
  </si>
  <si>
    <t>61.00.91</t>
  </si>
  <si>
    <t>61.00.90</t>
  </si>
  <si>
    <t>62.00.82</t>
  </si>
  <si>
    <t>62.00.83</t>
  </si>
  <si>
    <t>62.00.84</t>
  </si>
  <si>
    <t>Construction of Modern Wayside Amenity at Rimbi Water Garden along Pelling-Rimbi-Yuksom road in West Sikkim (CSS)</t>
  </si>
  <si>
    <t>61.00.93</t>
  </si>
  <si>
    <t>Construction of Modern Amenity at Daramdin along Nayabazar-Daramdin-Sombaria-Hilley Road in West Sikkim (CSS)</t>
  </si>
  <si>
    <t>Development of Tourist Spot at Namli River (Opposite Science Centre) at Marchak in East Sikkim (CSS)</t>
  </si>
  <si>
    <t>Development of Integrated Adventure Tourism Infrastructure in and around Thamidara in East Sikkim (CSS)</t>
  </si>
  <si>
    <t>63.00.87</t>
  </si>
  <si>
    <t>South Asia Tourism Infrastructure Development Project to Sub-Regional Tourism Development in Sikkim (ADB Projects)</t>
  </si>
  <si>
    <t>Siddeshwara Dham, Namchi</t>
  </si>
  <si>
    <t>63.00.88</t>
  </si>
  <si>
    <t>62.00.85</t>
  </si>
  <si>
    <t>Tantra Jantra Mantra Centre</t>
  </si>
  <si>
    <t>International Flower Festival</t>
  </si>
  <si>
    <t>62.00.86</t>
  </si>
  <si>
    <t>62.00.87</t>
  </si>
  <si>
    <t>Tourism Development of Upper Omchu Waterfalls, Poklok, Kamrang</t>
  </si>
  <si>
    <t>Changey Waterfall at 17-Bongten Sapong, West Sikkim</t>
  </si>
  <si>
    <t>Kali Khola, Passi - Picnic Spot 
Development</t>
  </si>
  <si>
    <t>View Point Development at Tinglay</t>
  </si>
  <si>
    <t>63.00.89</t>
  </si>
  <si>
    <t>Tourism Master Plan</t>
  </si>
  <si>
    <t>State Share for SPA</t>
  </si>
  <si>
    <t>Rinchenpong Guest House</t>
  </si>
  <si>
    <t>62.00.88</t>
  </si>
  <si>
    <t>62.00.89</t>
  </si>
  <si>
    <t>62.00.90</t>
  </si>
  <si>
    <t>Namchi to Samdruptse Ropeway, South-Sikkim (NLCPR)</t>
  </si>
  <si>
    <t>Indian Himalayan Centre for Adventure and Eco-tourism (IHCAE), Chemchey</t>
  </si>
  <si>
    <t>2012-13</t>
  </si>
  <si>
    <t>2013-14</t>
  </si>
  <si>
    <t>Software Work Plan under CBSP of Ministry of Tourism, Govt. of India for the site village Rong, District , South Sikkim.(CSS)</t>
  </si>
  <si>
    <t>Development of Tourist Infrastructure along Nathula Axis (100% CSS)</t>
  </si>
  <si>
    <t>61.00.94</t>
  </si>
  <si>
    <t>Tourist Circuit Development along Sleeping Buddha site at Singhik (CSS)</t>
  </si>
  <si>
    <t>Modern Wayside amenitieswith parks &amp; Tourist huts at Naga-Namgor,North Sikkim (CSS)</t>
  </si>
  <si>
    <t>Construction of View Tower at Balwakhani 
and Foot Trail around Gangtok, East Sikkim 
(100% CSS)</t>
  </si>
  <si>
    <t>Development of Geo-Tourism Park at Mamley below Namchi in South Sikkim 
(100%CSS)</t>
  </si>
  <si>
    <t>Construction of Tourist Heritage Centre at Tek, South Sikkim (100% CSS)</t>
  </si>
  <si>
    <t>2014-15</t>
  </si>
  <si>
    <t>I. Estimate of the amount required in the year ending 31st March, 2015 to defray the charges in respect of Tourism</t>
  </si>
  <si>
    <t>Approval of Software Work Plan under 
CBSP for Tingchim, North Sikkim (100%CSS)</t>
  </si>
  <si>
    <t>60.00.50</t>
  </si>
  <si>
    <t>60.00.59</t>
  </si>
  <si>
    <t>60.00.71</t>
  </si>
  <si>
    <t>60.00.72</t>
  </si>
  <si>
    <t>60.00.73</t>
  </si>
  <si>
    <t>60.00.74</t>
  </si>
  <si>
    <t>60.00.75</t>
  </si>
  <si>
    <t>60.00.76</t>
  </si>
  <si>
    <t>60.00.78</t>
  </si>
  <si>
    <t>60.00.79</t>
  </si>
  <si>
    <t>60.00.81</t>
  </si>
  <si>
    <t>60.00.82</t>
  </si>
  <si>
    <t>60.00.84</t>
  </si>
  <si>
    <t>60.00.85</t>
  </si>
  <si>
    <t>60.00.91</t>
  </si>
  <si>
    <t>60.00.93</t>
  </si>
  <si>
    <t>60.00.95</t>
  </si>
  <si>
    <t>60.00.97</t>
  </si>
  <si>
    <t>62.00.91</t>
  </si>
  <si>
    <t>Sound &amp; light Show Project at Gangtok, Sikkim (100% CSS)</t>
  </si>
  <si>
    <t>Development of Convention Centre at Gangtok, East Sikkim (100% CSS)</t>
  </si>
  <si>
    <t>Development of Information Technology proposal for promotion of Tourism facilities in Sikkim (100% CSS)</t>
  </si>
  <si>
    <t>Development of Tourist infrastructure at Luing Changrang in East Sikkim (100% CSS)</t>
  </si>
  <si>
    <t>Development of Tourist infrastructure at Diu &amp; Satyapani Pokhari under Poklok - kamrang in South Sikkim (100% CSS)</t>
  </si>
  <si>
    <t>Development of Pilgrimage Heritage Centres at Thingchen lake, Laingzah Dzongu &amp; Tholung in North Sikkim (100% CSS)</t>
  </si>
  <si>
    <t>Development of Tourist Infrastructure at Banjhakri Dhunga at Maneybong,  Utterey in West Sikkim (100% CSS)</t>
  </si>
  <si>
    <t>Development of Tourist Circuit along Sharchok Phebo, Sangmo, Deythang Pokheri, Zarong in South Sikkim (100% CSS)</t>
  </si>
  <si>
    <t>Development of Tourist Circuit along Phodong Labrang &amp; Rongong in North Sikkim (100% CSS)</t>
  </si>
  <si>
    <t>Development of Tourist Circuit along Simik - West Pendem - Rimbi in East Sikkim (100% CSS)</t>
  </si>
  <si>
    <t>Providing &amp; Display of Superlatives Signages &amp; Hoardings (100 % CSS)</t>
  </si>
  <si>
    <t>Development of Tourist Facilities En-Route to Nathula in East Sikkim (100% CSS)</t>
  </si>
  <si>
    <t>Development of Buddhist Circuit from Rabdentse - Geyzing connecting Ranidhunga &amp; Phodong to Lachen in Sikkim (100% CSS)</t>
  </si>
  <si>
    <t>Modern wayside amenity at Rabong i/c Tourism amenties at Ralang Buddhist Centre at South Sikkim (Tribal Area) (100% CSS)</t>
  </si>
  <si>
    <t>Strengthening of Way side amenities along National Highway in East Sikkim (100% CSS)</t>
  </si>
  <si>
    <t>Development of Tourist Circuit along Marchak i/c Development of Barchangey Water Site in East Sikkim (100% CSS)</t>
  </si>
  <si>
    <t>Production of Publicity Materials on Tourism (NEC)</t>
  </si>
  <si>
    <t>63.00.90</t>
  </si>
  <si>
    <t xml:space="preserve">Infrastructure Development for Destinations and Circuits </t>
  </si>
  <si>
    <t>50.81.49</t>
  </si>
  <si>
    <t>50.81.50</t>
  </si>
  <si>
    <t>50.81.51</t>
  </si>
  <si>
    <t>50.81.52</t>
  </si>
  <si>
    <t>50.81.53</t>
  </si>
  <si>
    <t>50.81.54</t>
  </si>
  <si>
    <t>50.81.55</t>
  </si>
  <si>
    <t>50.81.56</t>
  </si>
  <si>
    <t>50.81.57</t>
  </si>
  <si>
    <t>50.81.58</t>
  </si>
  <si>
    <t>50.81.59</t>
  </si>
  <si>
    <t>50.81.60</t>
  </si>
  <si>
    <t>50.81.61</t>
  </si>
  <si>
    <t>50.81.62</t>
  </si>
  <si>
    <t>50.81.63</t>
  </si>
  <si>
    <t>50.81.64</t>
  </si>
  <si>
    <t>50.81.65</t>
  </si>
  <si>
    <t>50.81.66</t>
  </si>
  <si>
    <t>50.81.67</t>
  </si>
  <si>
    <t>50.81.68</t>
  </si>
  <si>
    <t>50.81.69</t>
  </si>
  <si>
    <t>50.81.70</t>
  </si>
  <si>
    <t>50.81.71</t>
  </si>
  <si>
    <t>50.81.72</t>
  </si>
  <si>
    <t>50.81.73</t>
  </si>
  <si>
    <t>50.81.74</t>
  </si>
  <si>
    <t>50.81.75</t>
  </si>
  <si>
    <t>50.81.76</t>
  </si>
  <si>
    <t>50.81.77</t>
  </si>
  <si>
    <t>50.81.78</t>
  </si>
  <si>
    <t>50.81.79</t>
  </si>
  <si>
    <t>50.81.80</t>
  </si>
  <si>
    <t>50.81.81</t>
  </si>
  <si>
    <t>50.81.82</t>
  </si>
  <si>
    <t>50.81.83</t>
  </si>
  <si>
    <t>50.81.84</t>
  </si>
  <si>
    <t>50.81.85</t>
  </si>
  <si>
    <t>50.81.86</t>
  </si>
  <si>
    <t>50.81.87</t>
  </si>
  <si>
    <t>50.81.88</t>
  </si>
  <si>
    <t>50.81.89</t>
  </si>
  <si>
    <t>50.82.50</t>
  </si>
  <si>
    <t>50.82.51</t>
  </si>
  <si>
    <t>50.82.52</t>
  </si>
  <si>
    <t>50.82.53</t>
  </si>
  <si>
    <t>50.82.54</t>
  </si>
  <si>
    <t>50.82.55</t>
  </si>
  <si>
    <t>50.82.56</t>
  </si>
  <si>
    <t>50.82.57</t>
  </si>
  <si>
    <t>50.82.58</t>
  </si>
  <si>
    <t>50.82.59</t>
  </si>
  <si>
    <t>50.82.60</t>
  </si>
  <si>
    <t>50.82.61</t>
  </si>
  <si>
    <t>50.82.62</t>
  </si>
  <si>
    <t>50.82.63</t>
  </si>
  <si>
    <t>50.82.64</t>
  </si>
  <si>
    <t>50.82.65</t>
  </si>
  <si>
    <t>50.83.49</t>
  </si>
  <si>
    <t>50.82.49</t>
  </si>
  <si>
    <t>50.00.86</t>
  </si>
  <si>
    <t>50.00.87</t>
  </si>
  <si>
    <t>50.00.88</t>
  </si>
  <si>
    <t>50.00.89</t>
  </si>
  <si>
    <t>50.00.91</t>
  </si>
  <si>
    <t>50.00.92</t>
  </si>
  <si>
    <t>Construction of Religious Circuit Development Programme at Soreng in West Sikkim (100% CSS)</t>
  </si>
  <si>
    <t>50.82.66</t>
  </si>
  <si>
    <t>50.82.67</t>
  </si>
  <si>
    <t>50.82.68</t>
  </si>
  <si>
    <t>50.82.69</t>
  </si>
  <si>
    <t>50.82.70</t>
  </si>
  <si>
    <t>50.82.71</t>
  </si>
  <si>
    <t>50.82.72</t>
  </si>
  <si>
    <t>50.82.73</t>
  </si>
  <si>
    <t>50.82.74</t>
  </si>
  <si>
    <t>50.82.75</t>
  </si>
  <si>
    <t>50.82.76</t>
  </si>
  <si>
    <t>50.82.77</t>
  </si>
  <si>
    <t>50.82.78</t>
  </si>
  <si>
    <t>50.82.79</t>
  </si>
  <si>
    <t>50.82.80</t>
  </si>
  <si>
    <t>50.82.81</t>
  </si>
  <si>
    <t>50.82.82</t>
  </si>
  <si>
    <t>50.84.71</t>
  </si>
  <si>
    <t>50.84.72</t>
  </si>
  <si>
    <t>50.84.73</t>
  </si>
  <si>
    <t>50.84.74</t>
  </si>
  <si>
    <t>50.84.75</t>
  </si>
  <si>
    <t>50.84.76</t>
  </si>
  <si>
    <t>50.84.77</t>
  </si>
  <si>
    <t>50.84.78</t>
  </si>
  <si>
    <t>50.84.79</t>
  </si>
  <si>
    <t>50.84.80</t>
  </si>
  <si>
    <t>Development of Nathula Memencho-Kupuk Gnathang Tourist Circuit in East Sikkim  (100%CSS)</t>
  </si>
  <si>
    <t>Beautification and Other Tourist Infrastructure at Tsomgo under Destination Development (100% CSS)</t>
  </si>
  <si>
    <t>Strengthening of Way side Amenities along National Highway in East Sikkim (100% CSS)</t>
  </si>
  <si>
    <t>Modern Wayside amenity at Rabong i/c Tourism Amenties at Ralang Buddhist Centre at South Sikkim (Tribal Area) (100% CSS)</t>
  </si>
  <si>
    <t>Development of Tourist Infrastructure at Buranilkantha at Legship in West Sikkim (100% CSS)</t>
  </si>
  <si>
    <t>Development of Buddhist Circuit from 
Rabdentse - Geyzing connecting Ranidhunga &amp; Phodong to Lachen in 
Sikkim (100% CSS)</t>
  </si>
  <si>
    <t>Development of Tourist infrastructure at Buranilkantha at Legship in West Sikkim 
(100% CSS)</t>
  </si>
  <si>
    <t>Development of Mega Tourist Circuit linking Gangtok (entry) - Topakhani (Singtam)-Tarku-Ravongla-Tashiding-Khecheperi-Rimbi-Darap-Melli (Exit) in 
Sikkim</t>
  </si>
  <si>
    <t>Modern Wayside Amenities with Parks &amp; Tourist Huts at Naga-Namgor,North Sikkim (CSS)</t>
  </si>
  <si>
    <t>State Share for Centrally Sponsored 
Schemes and ADB</t>
  </si>
  <si>
    <t>Soft Work Plan under CBSP (Capacity Building for Service Providers Scheme) of Ministry of Tourism GOI, for the Village Lower Tumin, East Sikkim (100% CSS)</t>
  </si>
  <si>
    <t>Rural Tourism Project at Village Darap, Distt.West Sikkim - Hardware (100% CSS)</t>
  </si>
  <si>
    <t>Soft Work Plan under CBSP (Capacity Building for Service Providers Scheme) of Ministry of Tourism GOI, for the Village Darap, West Sikkim (100% CSS)</t>
  </si>
  <si>
    <t>Soft Work Plan under CBSP (Capacity Building for Service Providers Scheme) of Tourism Govt. of India for the Village Pastenga Gaucharan, East Sikkim 
(100% CSS)</t>
  </si>
  <si>
    <t>Soft Work Plan under CBSP (Capacity Building for Service Providers Scheme) of Ministry of Tourism Govt. of India for the Village Pendam Gadi Budang, East Sikkim (100% CSS)</t>
  </si>
  <si>
    <t>Construction of Dome for Statue of 
Unity</t>
  </si>
  <si>
    <t>Development of Lake and its 
surrounding at Gufadara, Hee Bermoik 
(100%CSS)</t>
  </si>
  <si>
    <t>Rural Tourism Project at Village Pastenga Gaucharan, East Sikkim - Hardware 
(100% CSS)</t>
  </si>
  <si>
    <t>Rural Tourism Project at Village 
Srijunga Martam West Sikkim 
(100% CSS)</t>
  </si>
  <si>
    <t>Soft Work Plan under CBSP
(Capacity Building for Service Providers 
Scheme) of Ministry of Tourism GOI, for 
the site Village Srijunga Martam, West 
Sikkim (100% CSS)</t>
  </si>
  <si>
    <t>Development of Trekking Trail to Bhaley 
Dhunga from Yangyang and other 
Infrastructure in South Sikkim 
(100% CSS)</t>
  </si>
  <si>
    <t>Rural Tourism Project at village Darap, Distt.West Sikkim - Hardware 
(100% CSS)</t>
  </si>
  <si>
    <t>Rural Tourism Project at Village 
Pendam Gadi,East Sikkim - Hardware 
(100% CSS)</t>
  </si>
  <si>
    <t>Development of Lake and its Surrounding at Gufadara, Hee Bermoik (100%CSS)</t>
  </si>
  <si>
    <t>Approval of Software Work Plan 
under CBSP for Tingchim, North Sikkim (100%CSS)</t>
  </si>
  <si>
    <t>Development of Mega Tourist Circuit 
linking Gangtok (Entry) - Topakhani (Singtam)-Tarku-Ravongla-Tashiding-Khecheperi-Rimbi-Darap-Melli (Exit) 
in Sikkim</t>
  </si>
</sst>
</file>

<file path=xl/styles.xml><?xml version="1.0" encoding="utf-8"?>
<styleSheet xmlns="http://schemas.openxmlformats.org/spreadsheetml/2006/main">
  <numFmts count="8">
    <numFmt numFmtId="164" formatCode="_(* #,##0.00_);_(* \(#,##0.00\);_(* &quot;-&quot;??_);_(@_)"/>
    <numFmt numFmtId="165" formatCode="00#"/>
    <numFmt numFmtId="166" formatCode="0#"/>
    <numFmt numFmtId="167" formatCode="00000#"/>
    <numFmt numFmtId="168" formatCode="00.000"/>
    <numFmt numFmtId="169" formatCode="00.00"/>
    <numFmt numFmtId="170" formatCode="##.##.##"/>
    <numFmt numFmtId="171" formatCode="##.##.#0"/>
  </numFmts>
  <fonts count="6">
    <font>
      <sz val="10"/>
      <name val="Arial"/>
    </font>
    <font>
      <sz val="10"/>
      <name val="Arial"/>
      <family val="2"/>
    </font>
    <font>
      <sz val="10"/>
      <name val="Courier"/>
      <family val="3"/>
    </font>
    <font>
      <sz val="10"/>
      <name val="Times New Roman"/>
      <family val="1"/>
    </font>
    <font>
      <b/>
      <sz val="10"/>
      <name val="Times New Roman"/>
      <family val="1"/>
    </font>
    <font>
      <i/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 applyAlignment="0"/>
    <xf numFmtId="0" fontId="2" fillId="0" borderId="0" applyAlignment="0"/>
    <xf numFmtId="0" fontId="2" fillId="0" borderId="0" applyAlignment="0"/>
  </cellStyleXfs>
  <cellXfs count="127">
    <xf numFmtId="0" fontId="0" fillId="0" borderId="0" xfId="0"/>
    <xf numFmtId="0" fontId="3" fillId="0" borderId="0" xfId="2" applyFont="1" applyFill="1" applyBorder="1" applyAlignment="1">
      <alignment vertical="top" wrapText="1"/>
    </xf>
    <xf numFmtId="0" fontId="3" fillId="0" borderId="0" xfId="2" applyFont="1" applyFill="1"/>
    <xf numFmtId="0" fontId="4" fillId="0" borderId="0" xfId="2" applyFont="1" applyFill="1" applyBorder="1" applyAlignment="1" applyProtection="1">
      <alignment horizontal="center"/>
    </xf>
    <xf numFmtId="0" fontId="4" fillId="0" borderId="0" xfId="2" applyNumberFormat="1" applyFont="1" applyFill="1" applyBorder="1" applyAlignment="1" applyProtection="1">
      <alignment horizontal="center"/>
    </xf>
    <xf numFmtId="0" fontId="3" fillId="0" borderId="0" xfId="2" applyFont="1" applyFill="1" applyAlignment="1">
      <alignment vertical="top" wrapText="1"/>
    </xf>
    <xf numFmtId="0" fontId="4" fillId="0" borderId="0" xfId="2" applyFont="1" applyFill="1" applyAlignment="1" applyProtection="1">
      <alignment horizontal="center"/>
    </xf>
    <xf numFmtId="0" fontId="4" fillId="0" borderId="0" xfId="2" applyNumberFormat="1" applyFont="1" applyFill="1" applyAlignment="1" applyProtection="1">
      <alignment horizontal="center"/>
    </xf>
    <xf numFmtId="0" fontId="3" fillId="0" borderId="0" xfId="2" applyFont="1" applyFill="1" applyAlignment="1" applyProtection="1">
      <alignment horizontal="left"/>
    </xf>
    <xf numFmtId="0" fontId="3" fillId="0" borderId="0" xfId="2" applyFont="1" applyFill="1" applyAlignment="1" applyProtection="1">
      <alignment horizontal="center"/>
    </xf>
    <xf numFmtId="0" fontId="3" fillId="0" borderId="0" xfId="2" applyNumberFormat="1" applyFont="1" applyFill="1" applyAlignment="1" applyProtection="1">
      <alignment horizontal="center"/>
    </xf>
    <xf numFmtId="0" fontId="3" fillId="0" borderId="0" xfId="2" applyFont="1" applyFill="1" applyAlignment="1" applyProtection="1"/>
    <xf numFmtId="0" fontId="3" fillId="0" borderId="0" xfId="2" applyFont="1" applyFill="1" applyAlignment="1">
      <alignment vertical="top"/>
    </xf>
    <xf numFmtId="0" fontId="4" fillId="0" borderId="0" xfId="2" applyNumberFormat="1" applyFont="1" applyFill="1" applyBorder="1"/>
    <xf numFmtId="0" fontId="4" fillId="0" borderId="0" xfId="5" applyNumberFormat="1" applyFont="1" applyFill="1" applyBorder="1" applyAlignment="1" applyProtection="1">
      <alignment horizontal="center"/>
    </xf>
    <xf numFmtId="0" fontId="3" fillId="0" borderId="0" xfId="2" applyNumberFormat="1" applyFont="1" applyFill="1"/>
    <xf numFmtId="0" fontId="4" fillId="0" borderId="0" xfId="2" applyNumberFormat="1" applyFont="1" applyFill="1" applyBorder="1" applyAlignment="1" applyProtection="1">
      <alignment horizontal="right"/>
    </xf>
    <xf numFmtId="0" fontId="3" fillId="0" borderId="0" xfId="8" applyFont="1" applyFill="1" applyAlignment="1">
      <alignment vertical="top" wrapText="1"/>
    </xf>
    <xf numFmtId="0" fontId="3" fillId="0" borderId="1" xfId="6" applyNumberFormat="1" applyFont="1" applyFill="1" applyBorder="1"/>
    <xf numFmtId="0" fontId="3" fillId="0" borderId="1" xfId="6" applyNumberFormat="1" applyFont="1" applyFill="1" applyBorder="1" applyAlignment="1" applyProtection="1">
      <alignment horizontal="left"/>
    </xf>
    <xf numFmtId="0" fontId="5" fillId="0" borderId="1" xfId="6" applyNumberFormat="1" applyFont="1" applyFill="1" applyBorder="1" applyAlignment="1" applyProtection="1"/>
    <xf numFmtId="0" fontId="5" fillId="0" borderId="1" xfId="6" applyNumberFormat="1" applyFont="1" applyFill="1" applyBorder="1" applyAlignment="1" applyProtection="1">
      <alignment horizontal="right"/>
    </xf>
    <xf numFmtId="0" fontId="3" fillId="0" borderId="2" xfId="7" applyFont="1" applyFill="1" applyBorder="1" applyAlignment="1" applyProtection="1">
      <alignment horizontal="right" vertical="top" wrapText="1"/>
    </xf>
    <xf numFmtId="0" fontId="3" fillId="0" borderId="0" xfId="7" applyFont="1" applyFill="1" applyProtection="1"/>
    <xf numFmtId="0" fontId="3" fillId="0" borderId="0" xfId="7" applyFont="1" applyFill="1" applyBorder="1" applyAlignment="1" applyProtection="1">
      <alignment vertical="top" wrapText="1"/>
    </xf>
    <xf numFmtId="0" fontId="3" fillId="0" borderId="0" xfId="7" applyFont="1" applyFill="1" applyBorder="1" applyAlignment="1" applyProtection="1">
      <alignment horizontal="right" vertical="top" wrapText="1"/>
    </xf>
    <xf numFmtId="0" fontId="3" fillId="0" borderId="1" xfId="7" applyFont="1" applyFill="1" applyBorder="1" applyAlignment="1" applyProtection="1">
      <alignment horizontal="right" vertical="top" wrapText="1"/>
    </xf>
    <xf numFmtId="0" fontId="3" fillId="0" borderId="1" xfId="6" applyNumberFormat="1" applyFont="1" applyFill="1" applyBorder="1" applyAlignment="1" applyProtection="1">
      <alignment horizontal="right"/>
    </xf>
    <xf numFmtId="0" fontId="3" fillId="0" borderId="0" xfId="6" applyNumberFormat="1" applyFont="1" applyFill="1" applyBorder="1" applyAlignment="1" applyProtection="1">
      <alignment horizontal="right"/>
    </xf>
    <xf numFmtId="0" fontId="4" fillId="0" borderId="0" xfId="2" applyFont="1" applyFill="1" applyAlignment="1" applyProtection="1">
      <alignment horizontal="left" vertical="top" wrapText="1"/>
    </xf>
    <xf numFmtId="0" fontId="3" fillId="0" borderId="0" xfId="2" applyNumberFormat="1" applyFont="1" applyFill="1" applyBorder="1" applyAlignment="1" applyProtection="1">
      <alignment horizontal="right"/>
    </xf>
    <xf numFmtId="0" fontId="3" fillId="0" borderId="0" xfId="2" applyNumberFormat="1" applyFont="1" applyFill="1" applyBorder="1" applyAlignment="1" applyProtection="1">
      <alignment horizontal="left"/>
    </xf>
    <xf numFmtId="0" fontId="4" fillId="0" borderId="0" xfId="2" applyFont="1" applyFill="1" applyAlignment="1">
      <alignment vertical="top" wrapText="1"/>
    </xf>
    <xf numFmtId="166" fontId="3" fillId="0" borderId="0" xfId="2" applyNumberFormat="1" applyFont="1" applyFill="1" applyBorder="1" applyAlignment="1">
      <alignment vertical="top" wrapText="1"/>
    </xf>
    <xf numFmtId="0" fontId="3" fillId="0" borderId="0" xfId="2" applyFont="1" applyFill="1" applyAlignment="1" applyProtection="1">
      <alignment horizontal="left" vertical="top" wrapText="1"/>
    </xf>
    <xf numFmtId="168" fontId="4" fillId="0" borderId="0" xfId="2" applyNumberFormat="1" applyFont="1" applyFill="1" applyBorder="1" applyAlignment="1">
      <alignment vertical="top" wrapText="1"/>
    </xf>
    <xf numFmtId="0" fontId="3" fillId="0" borderId="0" xfId="2" applyFont="1" applyFill="1" applyBorder="1" applyAlignment="1" applyProtection="1">
      <alignment horizontal="left" vertical="top" wrapText="1"/>
    </xf>
    <xf numFmtId="0" fontId="3" fillId="0" borderId="0" xfId="2" applyNumberFormat="1" applyFont="1" applyFill="1" applyAlignment="1">
      <alignment horizontal="right" wrapText="1"/>
    </xf>
    <xf numFmtId="0" fontId="3" fillId="0" borderId="0" xfId="2" applyNumberFormat="1" applyFont="1" applyFill="1" applyAlignment="1" applyProtection="1">
      <alignment horizontal="right" wrapText="1"/>
    </xf>
    <xf numFmtId="0" fontId="3" fillId="0" borderId="0" xfId="1" applyNumberFormat="1" applyFont="1" applyFill="1" applyAlignment="1">
      <alignment horizontal="right" wrapText="1"/>
    </xf>
    <xf numFmtId="0" fontId="3" fillId="0" borderId="3" xfId="2" applyNumberFormat="1" applyFont="1" applyFill="1" applyBorder="1" applyAlignment="1">
      <alignment horizontal="right" wrapText="1"/>
    </xf>
    <xf numFmtId="0" fontId="3" fillId="0" borderId="1" xfId="2" applyFont="1" applyFill="1" applyBorder="1" applyAlignment="1">
      <alignment vertical="top" wrapText="1"/>
    </xf>
    <xf numFmtId="0" fontId="3" fillId="0" borderId="1" xfId="2" applyFont="1" applyFill="1" applyBorder="1" applyAlignment="1" applyProtection="1">
      <alignment horizontal="left" vertical="top" wrapText="1"/>
    </xf>
    <xf numFmtId="0" fontId="3" fillId="0" borderId="0" xfId="2" applyNumberFormat="1" applyFont="1" applyFill="1" applyBorder="1" applyAlignment="1">
      <alignment horizontal="right" wrapText="1"/>
    </xf>
    <xf numFmtId="0" fontId="3" fillId="0" borderId="0" xfId="1" applyNumberFormat="1" applyFont="1" applyFill="1" applyBorder="1" applyAlignment="1">
      <alignment horizontal="right" wrapText="1"/>
    </xf>
    <xf numFmtId="0" fontId="3" fillId="0" borderId="0" xfId="2" applyNumberFormat="1" applyFont="1" applyFill="1" applyBorder="1" applyAlignment="1" applyProtection="1">
      <alignment horizontal="right" wrapText="1"/>
    </xf>
    <xf numFmtId="0" fontId="3" fillId="0" borderId="0" xfId="1" applyNumberFormat="1" applyFont="1" applyFill="1" applyAlignment="1" applyProtection="1">
      <alignment horizontal="right" wrapText="1"/>
    </xf>
    <xf numFmtId="164" fontId="3" fillId="0" borderId="3" xfId="1" applyFont="1" applyFill="1" applyBorder="1" applyAlignment="1">
      <alignment horizontal="right" wrapText="1"/>
    </xf>
    <xf numFmtId="0" fontId="3" fillId="0" borderId="3" xfId="2" applyNumberFormat="1" applyFont="1" applyFill="1" applyBorder="1" applyAlignment="1" applyProtection="1">
      <alignment horizontal="right" wrapText="1"/>
    </xf>
    <xf numFmtId="0" fontId="4" fillId="0" borderId="0" xfId="2" applyFont="1" applyFill="1" applyBorder="1" applyAlignment="1" applyProtection="1">
      <alignment horizontal="left" vertical="top" wrapText="1"/>
    </xf>
    <xf numFmtId="0" fontId="4" fillId="0" borderId="0" xfId="2" applyFont="1" applyFill="1" applyBorder="1" applyAlignment="1">
      <alignment vertical="top" wrapText="1"/>
    </xf>
    <xf numFmtId="164" fontId="3" fillId="0" borderId="0" xfId="1" applyFont="1" applyFill="1" applyAlignment="1" applyProtection="1">
      <alignment horizontal="right" wrapText="1"/>
    </xf>
    <xf numFmtId="0" fontId="3" fillId="0" borderId="1" xfId="2" applyNumberFormat="1" applyFont="1" applyFill="1" applyBorder="1" applyAlignment="1" applyProtection="1">
      <alignment horizontal="right" wrapText="1"/>
    </xf>
    <xf numFmtId="164" fontId="3" fillId="0" borderId="1" xfId="1" applyFont="1" applyFill="1" applyBorder="1" applyAlignment="1" applyProtection="1">
      <alignment horizontal="right" wrapText="1"/>
    </xf>
    <xf numFmtId="164" fontId="3" fillId="0" borderId="3" xfId="1" applyFont="1" applyFill="1" applyBorder="1" applyAlignment="1" applyProtection="1">
      <alignment horizontal="right" wrapText="1"/>
    </xf>
    <xf numFmtId="0" fontId="3" fillId="0" borderId="2" xfId="2" applyNumberFormat="1" applyFont="1" applyFill="1" applyBorder="1" applyAlignment="1" applyProtection="1">
      <alignment horizontal="right" wrapText="1"/>
    </xf>
    <xf numFmtId="169" fontId="3" fillId="0" borderId="0" xfId="2" applyNumberFormat="1" applyFont="1" applyFill="1" applyBorder="1" applyAlignment="1">
      <alignment vertical="top" wrapText="1"/>
    </xf>
    <xf numFmtId="165" fontId="4" fillId="0" borderId="0" xfId="2" applyNumberFormat="1" applyFont="1" applyFill="1" applyBorder="1" applyAlignment="1">
      <alignment vertical="top" wrapText="1"/>
    </xf>
    <xf numFmtId="164" fontId="3" fillId="0" borderId="0" xfId="1" applyFont="1" applyFill="1" applyBorder="1" applyAlignment="1">
      <alignment horizontal="right" wrapText="1"/>
    </xf>
    <xf numFmtId="164" fontId="3" fillId="0" borderId="0" xfId="1" applyFont="1" applyFill="1" applyBorder="1" applyAlignment="1" applyProtection="1">
      <alignment horizontal="right" wrapText="1"/>
    </xf>
    <xf numFmtId="0" fontId="3" fillId="0" borderId="3" xfId="2" applyFont="1" applyFill="1" applyBorder="1" applyAlignment="1">
      <alignment vertical="top" wrapText="1"/>
    </xf>
    <xf numFmtId="0" fontId="4" fillId="0" borderId="3" xfId="2" applyFont="1" applyFill="1" applyBorder="1" applyAlignment="1" applyProtection="1">
      <alignment horizontal="left" vertical="top" wrapText="1"/>
    </xf>
    <xf numFmtId="0" fontId="3" fillId="0" borderId="0" xfId="8" applyFont="1" applyFill="1" applyBorder="1" applyAlignment="1">
      <alignment vertical="top" wrapText="1"/>
    </xf>
    <xf numFmtId="0" fontId="3" fillId="0" borderId="0" xfId="8" applyFont="1" applyFill="1"/>
    <xf numFmtId="0" fontId="3" fillId="0" borderId="1" xfId="8" applyFont="1" applyFill="1" applyBorder="1" applyAlignment="1">
      <alignment vertical="top" wrapText="1"/>
    </xf>
    <xf numFmtId="0" fontId="3" fillId="0" borderId="0" xfId="8" applyFont="1" applyFill="1" applyBorder="1" applyAlignment="1" applyProtection="1">
      <alignment horizontal="left" vertical="top" wrapText="1"/>
    </xf>
    <xf numFmtId="0" fontId="3" fillId="0" borderId="2" xfId="2" applyNumberFormat="1" applyFont="1" applyFill="1" applyBorder="1" applyAlignment="1">
      <alignment horizontal="right" wrapText="1"/>
    </xf>
    <xf numFmtId="0" fontId="3" fillId="0" borderId="0" xfId="0" applyFont="1" applyFill="1" applyBorder="1" applyAlignment="1">
      <alignment horizontal="left" vertical="top" wrapText="1"/>
    </xf>
    <xf numFmtId="0" fontId="4" fillId="0" borderId="0" xfId="8" applyFont="1" applyFill="1" applyBorder="1" applyAlignment="1">
      <alignment vertical="top" wrapText="1"/>
    </xf>
    <xf numFmtId="166" fontId="3" fillId="0" borderId="0" xfId="8" applyNumberFormat="1" applyFont="1" applyFill="1" applyAlignment="1">
      <alignment vertical="top" wrapText="1"/>
    </xf>
    <xf numFmtId="0" fontId="3" fillId="0" borderId="0" xfId="8" applyFont="1" applyFill="1" applyAlignment="1" applyProtection="1">
      <alignment horizontal="left" vertical="top" wrapText="1"/>
    </xf>
    <xf numFmtId="0" fontId="3" fillId="0" borderId="0" xfId="8" applyFont="1" applyFill="1" applyAlignment="1" applyProtection="1">
      <alignment vertical="top" wrapText="1"/>
    </xf>
    <xf numFmtId="0" fontId="4" fillId="0" borderId="0" xfId="8" applyFont="1" applyFill="1" applyAlignment="1">
      <alignment vertical="top" wrapText="1"/>
    </xf>
    <xf numFmtId="0" fontId="3" fillId="0" borderId="0" xfId="2" applyNumberFormat="1" applyFont="1" applyFill="1" applyBorder="1" applyAlignment="1">
      <alignment horizontal="right"/>
    </xf>
    <xf numFmtId="164" fontId="3" fillId="0" borderId="0" xfId="1" applyFont="1" applyFill="1" applyAlignment="1">
      <alignment horizontal="right" wrapText="1"/>
    </xf>
    <xf numFmtId="164" fontId="3" fillId="0" borderId="1" xfId="1" applyFont="1" applyFill="1" applyBorder="1" applyAlignment="1">
      <alignment horizontal="right" wrapText="1"/>
    </xf>
    <xf numFmtId="0" fontId="3" fillId="0" borderId="0" xfId="2" applyNumberFormat="1" applyFont="1" applyFill="1" applyAlignment="1" applyProtection="1">
      <alignment horizontal="right"/>
    </xf>
    <xf numFmtId="0" fontId="4" fillId="0" borderId="0" xfId="2" applyNumberFormat="1" applyFont="1" applyFill="1" applyAlignment="1">
      <alignment horizontal="center"/>
    </xf>
    <xf numFmtId="0" fontId="3" fillId="0" borderId="0" xfId="1" applyNumberFormat="1" applyFont="1" applyFill="1" applyBorder="1" applyAlignment="1" applyProtection="1">
      <alignment horizontal="right" wrapText="1"/>
    </xf>
    <xf numFmtId="0" fontId="3" fillId="0" borderId="0" xfId="2" applyFont="1" applyFill="1" applyBorder="1"/>
    <xf numFmtId="0" fontId="3" fillId="0" borderId="0" xfId="8" applyFont="1" applyFill="1" applyBorder="1"/>
    <xf numFmtId="49" fontId="3" fillId="0" borderId="0" xfId="2" applyNumberFormat="1" applyFont="1" applyFill="1" applyBorder="1" applyAlignment="1">
      <alignment horizontal="right" vertical="top" wrapText="1"/>
    </xf>
    <xf numFmtId="0" fontId="3" fillId="0" borderId="0" xfId="7" applyFont="1" applyFill="1" applyBorder="1" applyAlignment="1" applyProtection="1">
      <alignment vertical="top"/>
    </xf>
    <xf numFmtId="0" fontId="3" fillId="0" borderId="2" xfId="7" applyFont="1" applyFill="1" applyBorder="1" applyAlignment="1" applyProtection="1">
      <alignment horizontal="left" vertical="top" wrapText="1"/>
    </xf>
    <xf numFmtId="0" fontId="3" fillId="0" borderId="0" xfId="7" applyFont="1" applyFill="1" applyBorder="1" applyAlignment="1" applyProtection="1">
      <alignment horizontal="left" vertical="top" wrapText="1"/>
    </xf>
    <xf numFmtId="0" fontId="3" fillId="0" borderId="1" xfId="7" applyFont="1" applyFill="1" applyBorder="1" applyAlignment="1" applyProtection="1">
      <alignment horizontal="left" vertical="top" wrapText="1"/>
    </xf>
    <xf numFmtId="0" fontId="3" fillId="0" borderId="0" xfId="2" applyNumberFormat="1" applyFont="1" applyFill="1" applyBorder="1" applyAlignment="1">
      <alignment wrapText="1"/>
    </xf>
    <xf numFmtId="0" fontId="3" fillId="2" borderId="0" xfId="8" applyFont="1" applyFill="1"/>
    <xf numFmtId="0" fontId="3" fillId="0" borderId="3" xfId="1" applyNumberFormat="1" applyFont="1" applyFill="1" applyBorder="1" applyAlignment="1">
      <alignment horizontal="right" wrapText="1"/>
    </xf>
    <xf numFmtId="0" fontId="3" fillId="0" borderId="3" xfId="1" applyNumberFormat="1" applyFont="1" applyFill="1" applyBorder="1" applyAlignment="1" applyProtection="1">
      <alignment horizontal="right" wrapText="1"/>
    </xf>
    <xf numFmtId="0" fontId="3" fillId="0" borderId="1" xfId="1" applyNumberFormat="1" applyFont="1" applyFill="1" applyBorder="1" applyAlignment="1" applyProtection="1">
      <alignment horizontal="right" wrapText="1"/>
    </xf>
    <xf numFmtId="0" fontId="3" fillId="0" borderId="1" xfId="1" applyNumberFormat="1" applyFont="1" applyFill="1" applyBorder="1" applyAlignment="1">
      <alignment horizontal="right" wrapText="1"/>
    </xf>
    <xf numFmtId="0" fontId="3" fillId="0" borderId="1" xfId="0" applyFont="1" applyFill="1" applyBorder="1" applyAlignment="1">
      <alignment horizontal="left" vertical="top" wrapText="1"/>
    </xf>
    <xf numFmtId="166" fontId="3" fillId="0" borderId="1" xfId="2" applyNumberFormat="1" applyFont="1" applyFill="1" applyBorder="1" applyAlignment="1">
      <alignment vertical="top" wrapText="1"/>
    </xf>
    <xf numFmtId="0" fontId="3" fillId="0" borderId="0" xfId="3" applyFont="1" applyFill="1" applyBorder="1" applyAlignment="1" applyProtection="1">
      <alignment horizontal="left" vertical="top" wrapText="1"/>
    </xf>
    <xf numFmtId="0" fontId="3" fillId="0" borderId="1" xfId="3" applyFont="1" applyFill="1" applyBorder="1" applyAlignment="1" applyProtection="1">
      <alignment horizontal="left" vertical="top" wrapText="1"/>
    </xf>
    <xf numFmtId="0" fontId="3" fillId="0" borderId="0" xfId="4" applyFont="1" applyFill="1" applyBorder="1" applyAlignment="1" applyProtection="1">
      <alignment horizontal="left" vertical="top" wrapText="1"/>
    </xf>
    <xf numFmtId="0" fontId="4" fillId="0" borderId="0" xfId="8" applyFont="1" applyFill="1" applyBorder="1" applyAlignment="1" applyProtection="1">
      <alignment horizontal="left" vertical="top" wrapText="1"/>
    </xf>
    <xf numFmtId="0" fontId="3" fillId="0" borderId="0" xfId="8" applyNumberFormat="1" applyFont="1" applyFill="1" applyAlignment="1">
      <alignment horizontal="right" wrapText="1"/>
    </xf>
    <xf numFmtId="0" fontId="3" fillId="0" borderId="1" xfId="8" applyFont="1" applyFill="1" applyBorder="1" applyAlignment="1" applyProtection="1">
      <alignment horizontal="left" vertical="top" wrapText="1"/>
    </xf>
    <xf numFmtId="0" fontId="3" fillId="0" borderId="0" xfId="8" applyNumberFormat="1" applyFont="1" applyFill="1" applyBorder="1" applyAlignment="1" applyProtection="1">
      <alignment horizontal="right" wrapText="1"/>
    </xf>
    <xf numFmtId="0" fontId="3" fillId="0" borderId="0" xfId="8" applyNumberFormat="1" applyFont="1" applyFill="1" applyBorder="1" applyAlignment="1">
      <alignment horizontal="right" wrapText="1"/>
    </xf>
    <xf numFmtId="167" fontId="3" fillId="0" borderId="0" xfId="2" applyNumberFormat="1" applyFont="1" applyFill="1" applyBorder="1" applyAlignment="1">
      <alignment horizontal="right" vertical="top" wrapText="1"/>
    </xf>
    <xf numFmtId="0" fontId="3" fillId="0" borderId="0" xfId="2" applyNumberFormat="1" applyFont="1" applyFill="1" applyBorder="1"/>
    <xf numFmtId="170" fontId="3" fillId="0" borderId="0" xfId="2" applyNumberFormat="1" applyFont="1" applyFill="1" applyBorder="1" applyAlignment="1">
      <alignment horizontal="right" vertical="top" wrapText="1"/>
    </xf>
    <xf numFmtId="49" fontId="3" fillId="0" borderId="1" xfId="2" applyNumberFormat="1" applyFont="1" applyFill="1" applyBorder="1" applyAlignment="1">
      <alignment horizontal="right" vertical="top" wrapText="1"/>
    </xf>
    <xf numFmtId="171" fontId="3" fillId="0" borderId="0" xfId="2" applyNumberFormat="1" applyFont="1" applyFill="1" applyBorder="1" applyAlignment="1">
      <alignment horizontal="right" vertical="top" wrapText="1"/>
    </xf>
    <xf numFmtId="0" fontId="3" fillId="0" borderId="1" xfId="2" applyNumberFormat="1" applyFont="1" applyFill="1" applyBorder="1" applyAlignment="1">
      <alignment horizontal="right" wrapText="1"/>
    </xf>
    <xf numFmtId="49" fontId="3" fillId="0" borderId="0" xfId="8" applyNumberFormat="1" applyFont="1" applyFill="1" applyBorder="1" applyAlignment="1">
      <alignment horizontal="right" vertical="top" wrapText="1"/>
    </xf>
    <xf numFmtId="49" fontId="3" fillId="0" borderId="1" xfId="8" applyNumberFormat="1" applyFont="1" applyFill="1" applyBorder="1" applyAlignment="1">
      <alignment horizontal="right" vertical="top" wrapText="1"/>
    </xf>
    <xf numFmtId="0" fontId="3" fillId="0" borderId="0" xfId="8" applyNumberFormat="1" applyFont="1" applyFill="1" applyAlignment="1" applyProtection="1">
      <alignment horizontal="right" wrapText="1"/>
    </xf>
    <xf numFmtId="49" fontId="3" fillId="0" borderId="0" xfId="9" applyNumberFormat="1" applyFont="1" applyFill="1" applyBorder="1" applyAlignment="1">
      <alignment horizontal="right" vertical="top" wrapText="1"/>
    </xf>
    <xf numFmtId="49" fontId="3" fillId="0" borderId="0" xfId="10" applyNumberFormat="1" applyFont="1" applyFill="1" applyBorder="1" applyAlignment="1">
      <alignment horizontal="right" vertical="top" wrapText="1"/>
    </xf>
    <xf numFmtId="0" fontId="3" fillId="0" borderId="3" xfId="8" applyNumberFormat="1" applyFont="1" applyFill="1" applyBorder="1" applyAlignment="1" applyProtection="1">
      <alignment horizontal="right" wrapText="1"/>
    </xf>
    <xf numFmtId="0" fontId="4" fillId="0" borderId="0" xfId="2" applyFont="1" applyFill="1" applyBorder="1" applyAlignment="1" applyProtection="1">
      <alignment horizontal="center" vertical="top"/>
    </xf>
    <xf numFmtId="0" fontId="4" fillId="0" borderId="0" xfId="2" applyFont="1" applyFill="1" applyAlignment="1" applyProtection="1">
      <alignment horizontal="center" vertical="top"/>
    </xf>
    <xf numFmtId="0" fontId="3" fillId="0" borderId="0" xfId="2" applyFont="1" applyFill="1" applyAlignment="1" applyProtection="1">
      <alignment horizontal="center" vertical="top"/>
    </xf>
    <xf numFmtId="0" fontId="3" fillId="0" borderId="0" xfId="2" applyFont="1" applyFill="1" applyAlignment="1" applyProtection="1">
      <alignment horizontal="left" vertical="top"/>
    </xf>
    <xf numFmtId="0" fontId="3" fillId="0" borderId="1" xfId="6" applyFont="1" applyFill="1" applyBorder="1" applyAlignment="1">
      <alignment vertical="top"/>
    </xf>
    <xf numFmtId="0" fontId="3" fillId="0" borderId="0" xfId="6" applyFont="1" applyFill="1" applyBorder="1" applyAlignment="1" applyProtection="1">
      <alignment horizontal="left" vertical="top"/>
    </xf>
    <xf numFmtId="0" fontId="3" fillId="0" borderId="1" xfId="6" applyFont="1" applyFill="1" applyBorder="1" applyAlignment="1" applyProtection="1">
      <alignment horizontal="left" vertical="top"/>
    </xf>
    <xf numFmtId="0" fontId="3" fillId="0" borderId="0" xfId="6" applyFont="1" applyFill="1" applyBorder="1" applyAlignment="1" applyProtection="1">
      <alignment vertical="top"/>
    </xf>
    <xf numFmtId="0" fontId="3" fillId="0" borderId="0" xfId="0" applyFont="1" applyFill="1" applyBorder="1" applyAlignment="1">
      <alignment vertical="top" wrapText="1"/>
    </xf>
    <xf numFmtId="0" fontId="3" fillId="0" borderId="1" xfId="0" applyFont="1" applyFill="1" applyBorder="1" applyAlignment="1">
      <alignment vertical="top" wrapText="1"/>
    </xf>
    <xf numFmtId="49" fontId="3" fillId="0" borderId="0" xfId="2" applyNumberFormat="1" applyFont="1" applyFill="1" applyBorder="1" applyAlignment="1">
      <alignment vertical="top" wrapText="1"/>
    </xf>
    <xf numFmtId="0" fontId="3" fillId="0" borderId="0" xfId="6" applyNumberFormat="1" applyFont="1" applyFill="1" applyBorder="1" applyAlignment="1" applyProtection="1">
      <alignment horizontal="center"/>
    </xf>
    <xf numFmtId="0" fontId="3" fillId="0" borderId="2" xfId="6" applyNumberFormat="1" applyFont="1" applyFill="1" applyBorder="1" applyAlignment="1" applyProtection="1">
      <alignment horizontal="center"/>
    </xf>
  </cellXfs>
  <cellStyles count="11">
    <cellStyle name="Comma" xfId="1" builtinId="3"/>
    <cellStyle name="Normal" xfId="0" builtinId="0"/>
    <cellStyle name="Normal_budget 2004-05_2.6.04" xfId="2"/>
    <cellStyle name="Normal_budget 2004-05_2.6.04_Dem40" xfId="3"/>
    <cellStyle name="Normal_budget 2004-05_2.6.04_Dem40 2" xfId="4"/>
    <cellStyle name="Normal_BUDGET FOR  03-04" xfId="5"/>
    <cellStyle name="Normal_BUDGET-2000" xfId="6"/>
    <cellStyle name="Normal_budgetDocNIC02-03" xfId="7"/>
    <cellStyle name="Normal_DEMAND17" xfId="8"/>
    <cellStyle name="Normal_DEMAND17_Dem40" xfId="9"/>
    <cellStyle name="Normal_DEMAND17_Dem40 2" xfId="1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em1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Dem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Dem2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em18"/>
      <sheetName val="DEMAND18"/>
      <sheetName val="Sheet1"/>
      <sheetName val="Sheet2"/>
      <sheetName val="Sheet3"/>
      <sheetName val="dem15"/>
      <sheetName val="dem185"/>
      <sheetName val="dem19"/>
    </sheetNames>
    <sheetDataSet>
      <sheetData sheetId="0">
        <row r="9">
          <cell r="E9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em2"/>
      <sheetName val="Sheet1"/>
      <sheetName val="Sheet2"/>
      <sheetName val="Sheet3"/>
      <sheetName val="DEMAND2"/>
      <sheetName val="#REF"/>
      <sheetName val="dem1"/>
      <sheetName val="dem21"/>
      <sheetName val="dem15"/>
      <sheetName val="dem10"/>
      <sheetName val="dem4"/>
    </sheetNames>
    <sheetDataSet>
      <sheetData sheetId="0">
        <row r="12">
          <cell r="E12">
            <v>273697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dem21"/>
      <sheetName val="Sheet1"/>
      <sheetName val="Sheet2"/>
      <sheetName val="Sheet3"/>
      <sheetName val="dem22"/>
      <sheetName val="DEMAND21"/>
      <sheetName val="dem15"/>
      <sheetName val="dem2"/>
    </sheetNames>
    <sheetDataSet>
      <sheetData sheetId="0" refreshError="1">
        <row r="11">
          <cell r="E11">
            <v>27345</v>
          </cell>
        </row>
        <row r="128"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syncVertical="1" syncRef="A281" transitionEvaluation="1" transitionEntry="1" codeName="Sheet1"/>
  <dimension ref="A1:N369"/>
  <sheetViews>
    <sheetView tabSelected="1" view="pageBreakPreview" topLeftCell="A281" zoomScaleSheetLayoutView="100" workbookViewId="0">
      <selection activeCell="H375" sqref="H375"/>
    </sheetView>
  </sheetViews>
  <sheetFormatPr defaultColWidth="11" defaultRowHeight="12.75"/>
  <cols>
    <col min="1" max="1" width="6.42578125" style="5" customWidth="1"/>
    <col min="2" max="2" width="8.140625" style="5" customWidth="1"/>
    <col min="3" max="3" width="34.5703125" style="12" customWidth="1"/>
    <col min="4" max="4" width="8.5703125" style="15" customWidth="1"/>
    <col min="5" max="5" width="9.42578125" style="15" customWidth="1"/>
    <col min="6" max="6" width="8.42578125" style="2" customWidth="1"/>
    <col min="7" max="7" width="8.5703125" style="2" customWidth="1"/>
    <col min="8" max="8" width="8.5703125" style="15" customWidth="1"/>
    <col min="9" max="9" width="8.42578125" style="15" customWidth="1"/>
    <col min="10" max="10" width="8.5703125" style="15" customWidth="1"/>
    <col min="11" max="11" width="9.140625" style="2" customWidth="1"/>
    <col min="12" max="12" width="8.42578125" style="2" customWidth="1"/>
    <col min="13" max="16384" width="11" style="2"/>
  </cols>
  <sheetData>
    <row r="1" spans="1:12">
      <c r="A1" s="1"/>
      <c r="B1" s="1"/>
      <c r="C1" s="114"/>
      <c r="D1" s="4"/>
      <c r="E1" s="4" t="s">
        <v>64</v>
      </c>
      <c r="F1" s="3"/>
      <c r="G1" s="3"/>
      <c r="H1" s="4"/>
      <c r="I1" s="4"/>
      <c r="J1" s="4"/>
      <c r="K1" s="3"/>
      <c r="L1" s="3"/>
    </row>
    <row r="2" spans="1:12">
      <c r="A2" s="1"/>
      <c r="B2" s="1"/>
      <c r="C2" s="114"/>
      <c r="D2" s="4"/>
      <c r="E2" s="4" t="s">
        <v>218</v>
      </c>
      <c r="F2" s="3"/>
      <c r="G2" s="3"/>
      <c r="H2" s="4"/>
      <c r="I2" s="4"/>
      <c r="J2" s="4"/>
      <c r="K2" s="3"/>
      <c r="L2" s="3"/>
    </row>
    <row r="3" spans="1:12">
      <c r="C3" s="115"/>
      <c r="D3" s="7"/>
      <c r="E3" s="7"/>
      <c r="F3" s="6"/>
      <c r="G3" s="6"/>
      <c r="H3" s="7"/>
      <c r="I3" s="7"/>
      <c r="J3" s="7"/>
      <c r="K3" s="6"/>
      <c r="L3" s="6"/>
    </row>
    <row r="4" spans="1:12">
      <c r="D4" s="76" t="s">
        <v>127</v>
      </c>
      <c r="E4" s="77">
        <v>3452</v>
      </c>
      <c r="F4" s="8" t="s">
        <v>0</v>
      </c>
      <c r="G4" s="9"/>
      <c r="H4" s="10"/>
      <c r="I4" s="10"/>
      <c r="J4" s="10"/>
      <c r="K4" s="9"/>
      <c r="L4" s="9"/>
    </row>
    <row r="5" spans="1:12">
      <c r="D5" s="76" t="s">
        <v>128</v>
      </c>
      <c r="G5" s="9"/>
      <c r="H5" s="10"/>
      <c r="I5" s="10"/>
      <c r="J5" s="10"/>
      <c r="K5" s="9"/>
      <c r="L5" s="9"/>
    </row>
    <row r="6" spans="1:12">
      <c r="D6" s="76" t="s">
        <v>148</v>
      </c>
      <c r="E6" s="77">
        <v>5452</v>
      </c>
      <c r="F6" s="8" t="s">
        <v>1</v>
      </c>
      <c r="G6" s="9"/>
      <c r="H6" s="10"/>
      <c r="I6" s="10"/>
      <c r="J6" s="10"/>
      <c r="K6" s="9"/>
      <c r="L6" s="9"/>
    </row>
    <row r="7" spans="1:12">
      <c r="A7" s="11" t="s">
        <v>280</v>
      </c>
      <c r="C7" s="116"/>
      <c r="D7" s="10"/>
      <c r="E7" s="10"/>
      <c r="F7" s="9"/>
      <c r="G7" s="9"/>
      <c r="H7" s="10"/>
      <c r="I7" s="10"/>
      <c r="J7" s="10"/>
      <c r="K7" s="9"/>
      <c r="L7" s="9"/>
    </row>
    <row r="8" spans="1:12">
      <c r="A8" s="12"/>
      <c r="D8" s="13"/>
      <c r="E8" s="14" t="s">
        <v>89</v>
      </c>
      <c r="F8" s="14" t="s">
        <v>90</v>
      </c>
      <c r="G8" s="14" t="s">
        <v>9</v>
      </c>
      <c r="K8" s="15"/>
      <c r="L8" s="15"/>
    </row>
    <row r="9" spans="1:12">
      <c r="A9" s="12"/>
      <c r="D9" s="16" t="s">
        <v>2</v>
      </c>
      <c r="E9" s="4">
        <f>L108</f>
        <v>218219</v>
      </c>
      <c r="F9" s="4">
        <f>L366</f>
        <v>3808269</v>
      </c>
      <c r="G9" s="4">
        <f>F9+E9</f>
        <v>4026488</v>
      </c>
      <c r="K9" s="15"/>
      <c r="L9" s="15"/>
    </row>
    <row r="10" spans="1:12">
      <c r="A10" s="11" t="s">
        <v>88</v>
      </c>
      <c r="C10" s="117"/>
      <c r="F10" s="15"/>
      <c r="G10" s="15"/>
      <c r="K10" s="15"/>
      <c r="L10" s="15"/>
    </row>
    <row r="11" spans="1:12">
      <c r="A11" s="17"/>
      <c r="B11" s="17"/>
      <c r="C11" s="118"/>
      <c r="D11" s="18"/>
      <c r="E11" s="18"/>
      <c r="F11" s="18"/>
      <c r="G11" s="18"/>
      <c r="H11" s="18"/>
      <c r="I11" s="19"/>
      <c r="J11" s="20"/>
      <c r="K11" s="20"/>
      <c r="L11" s="21" t="s">
        <v>228</v>
      </c>
    </row>
    <row r="12" spans="1:12" s="23" customFormat="1">
      <c r="A12" s="83"/>
      <c r="B12" s="22"/>
      <c r="C12" s="119"/>
      <c r="D12" s="126" t="s">
        <v>3</v>
      </c>
      <c r="E12" s="126"/>
      <c r="F12" s="125" t="s">
        <v>4</v>
      </c>
      <c r="G12" s="125"/>
      <c r="H12" s="125" t="s">
        <v>5</v>
      </c>
      <c r="I12" s="125"/>
      <c r="J12" s="125" t="s">
        <v>4</v>
      </c>
      <c r="K12" s="125"/>
      <c r="L12" s="125"/>
    </row>
    <row r="13" spans="1:12" s="23" customFormat="1">
      <c r="A13" s="84"/>
      <c r="B13" s="25"/>
      <c r="C13" s="119" t="s">
        <v>6</v>
      </c>
      <c r="D13" s="125" t="s">
        <v>269</v>
      </c>
      <c r="E13" s="125"/>
      <c r="F13" s="125" t="s">
        <v>270</v>
      </c>
      <c r="G13" s="125"/>
      <c r="H13" s="125" t="s">
        <v>270</v>
      </c>
      <c r="I13" s="125"/>
      <c r="J13" s="125" t="s">
        <v>279</v>
      </c>
      <c r="K13" s="125"/>
      <c r="L13" s="125"/>
    </row>
    <row r="14" spans="1:12" s="23" customFormat="1">
      <c r="A14" s="85"/>
      <c r="B14" s="26"/>
      <c r="C14" s="120"/>
      <c r="D14" s="27" t="s">
        <v>7</v>
      </c>
      <c r="E14" s="27" t="s">
        <v>8</v>
      </c>
      <c r="F14" s="27" t="s">
        <v>7</v>
      </c>
      <c r="G14" s="27" t="s">
        <v>8</v>
      </c>
      <c r="H14" s="27" t="s">
        <v>7</v>
      </c>
      <c r="I14" s="27" t="s">
        <v>8</v>
      </c>
      <c r="J14" s="27" t="s">
        <v>7</v>
      </c>
      <c r="K14" s="27" t="s">
        <v>8</v>
      </c>
      <c r="L14" s="27" t="s">
        <v>9</v>
      </c>
    </row>
    <row r="15" spans="1:12" s="23" customFormat="1">
      <c r="A15" s="24"/>
      <c r="B15" s="25"/>
      <c r="C15" s="121"/>
      <c r="D15" s="28"/>
      <c r="E15" s="28"/>
      <c r="F15" s="28"/>
      <c r="G15" s="28"/>
      <c r="H15" s="28"/>
      <c r="I15" s="28"/>
      <c r="J15" s="28"/>
      <c r="K15" s="28"/>
      <c r="L15" s="28"/>
    </row>
    <row r="16" spans="1:12">
      <c r="C16" s="29" t="s">
        <v>10</v>
      </c>
      <c r="D16" s="30"/>
      <c r="E16" s="30"/>
      <c r="F16" s="30"/>
      <c r="G16" s="31"/>
      <c r="H16" s="30"/>
      <c r="I16" s="30"/>
      <c r="J16" s="30"/>
      <c r="K16" s="30"/>
      <c r="L16" s="30"/>
    </row>
    <row r="17" spans="1:12">
      <c r="A17" s="5" t="s">
        <v>11</v>
      </c>
      <c r="B17" s="32">
        <v>3452</v>
      </c>
      <c r="C17" s="29" t="s">
        <v>0</v>
      </c>
      <c r="F17" s="15"/>
      <c r="G17" s="15"/>
      <c r="K17" s="15"/>
      <c r="L17" s="15"/>
    </row>
    <row r="18" spans="1:12">
      <c r="A18" s="1"/>
      <c r="B18" s="33">
        <v>1</v>
      </c>
      <c r="C18" s="34" t="s">
        <v>12</v>
      </c>
      <c r="F18" s="15"/>
      <c r="G18" s="15"/>
      <c r="K18" s="15"/>
      <c r="L18" s="15"/>
    </row>
    <row r="19" spans="1:12">
      <c r="A19" s="1"/>
      <c r="B19" s="35">
        <v>1.101</v>
      </c>
      <c r="C19" s="29" t="s">
        <v>13</v>
      </c>
      <c r="F19" s="15"/>
      <c r="G19" s="15"/>
      <c r="K19" s="15"/>
      <c r="L19" s="15"/>
    </row>
    <row r="20" spans="1:12">
      <c r="A20" s="1"/>
      <c r="B20" s="1">
        <v>60</v>
      </c>
      <c r="C20" s="36" t="s">
        <v>14</v>
      </c>
      <c r="F20" s="15"/>
      <c r="G20" s="15"/>
      <c r="K20" s="15"/>
      <c r="L20" s="15"/>
    </row>
    <row r="21" spans="1:12">
      <c r="A21" s="1"/>
      <c r="B21" s="1">
        <v>38</v>
      </c>
      <c r="C21" s="36" t="s">
        <v>26</v>
      </c>
      <c r="D21" s="37"/>
      <c r="E21" s="37"/>
      <c r="F21" s="37"/>
      <c r="G21" s="37"/>
      <c r="H21" s="37"/>
      <c r="I21" s="37"/>
      <c r="J21" s="37"/>
      <c r="K21" s="37"/>
      <c r="L21" s="38"/>
    </row>
    <row r="22" spans="1:12">
      <c r="A22" s="1"/>
      <c r="B22" s="102" t="s">
        <v>27</v>
      </c>
      <c r="C22" s="36" t="s">
        <v>17</v>
      </c>
      <c r="D22" s="74">
        <v>0</v>
      </c>
      <c r="E22" s="37">
        <v>4178</v>
      </c>
      <c r="F22" s="74">
        <v>0</v>
      </c>
      <c r="G22" s="37">
        <v>4194</v>
      </c>
      <c r="H22" s="74">
        <v>0</v>
      </c>
      <c r="I22" s="37">
        <v>4194</v>
      </c>
      <c r="J22" s="74">
        <v>0</v>
      </c>
      <c r="K22" s="37">
        <v>4551</v>
      </c>
      <c r="L22" s="38">
        <f>SUM(J22:K22)</f>
        <v>4551</v>
      </c>
    </row>
    <row r="23" spans="1:12">
      <c r="A23" s="1"/>
      <c r="B23" s="102" t="s">
        <v>28</v>
      </c>
      <c r="C23" s="36" t="s">
        <v>19</v>
      </c>
      <c r="D23" s="37">
        <v>1</v>
      </c>
      <c r="E23" s="39">
        <v>45</v>
      </c>
      <c r="F23" s="39">
        <v>1</v>
      </c>
      <c r="G23" s="37">
        <v>45</v>
      </c>
      <c r="H23" s="37">
        <v>1</v>
      </c>
      <c r="I23" s="37">
        <v>45</v>
      </c>
      <c r="J23" s="39">
        <v>50</v>
      </c>
      <c r="K23" s="37">
        <v>45</v>
      </c>
      <c r="L23" s="38">
        <f>SUM(J23:K23)</f>
        <v>95</v>
      </c>
    </row>
    <row r="24" spans="1:12">
      <c r="A24" s="1"/>
      <c r="B24" s="102" t="s">
        <v>29</v>
      </c>
      <c r="C24" s="36" t="s">
        <v>21</v>
      </c>
      <c r="D24" s="74">
        <v>0</v>
      </c>
      <c r="E24" s="37">
        <v>110</v>
      </c>
      <c r="F24" s="39">
        <v>1</v>
      </c>
      <c r="G24" s="37">
        <v>110</v>
      </c>
      <c r="H24" s="37">
        <v>1</v>
      </c>
      <c r="I24" s="37">
        <v>110</v>
      </c>
      <c r="J24" s="39">
        <v>100</v>
      </c>
      <c r="K24" s="37">
        <v>110</v>
      </c>
      <c r="L24" s="38">
        <f>SUM(J24:K24)</f>
        <v>210</v>
      </c>
    </row>
    <row r="25" spans="1:12">
      <c r="A25" s="1" t="s">
        <v>9</v>
      </c>
      <c r="B25" s="1">
        <v>38</v>
      </c>
      <c r="C25" s="36" t="s">
        <v>26</v>
      </c>
      <c r="D25" s="40">
        <f t="shared" ref="D25:L25" si="0">SUM(D22:D24)</f>
        <v>1</v>
      </c>
      <c r="E25" s="40">
        <f t="shared" si="0"/>
        <v>4333</v>
      </c>
      <c r="F25" s="88">
        <f t="shared" si="0"/>
        <v>2</v>
      </c>
      <c r="G25" s="40">
        <f t="shared" si="0"/>
        <v>4349</v>
      </c>
      <c r="H25" s="40">
        <f t="shared" si="0"/>
        <v>2</v>
      </c>
      <c r="I25" s="40">
        <f t="shared" si="0"/>
        <v>4349</v>
      </c>
      <c r="J25" s="88">
        <f t="shared" si="0"/>
        <v>150</v>
      </c>
      <c r="K25" s="40">
        <f>SUM(K22:K24)</f>
        <v>4706</v>
      </c>
      <c r="L25" s="40">
        <f t="shared" si="0"/>
        <v>4856</v>
      </c>
    </row>
    <row r="26" spans="1:12">
      <c r="A26" s="1"/>
      <c r="B26" s="1"/>
      <c r="C26" s="36"/>
      <c r="D26" s="43"/>
      <c r="E26" s="43"/>
      <c r="F26" s="44"/>
      <c r="G26" s="43"/>
      <c r="H26" s="43"/>
      <c r="I26" s="43"/>
      <c r="J26" s="44"/>
      <c r="K26" s="43"/>
      <c r="L26" s="43"/>
    </row>
    <row r="27" spans="1:12">
      <c r="A27" s="1"/>
      <c r="B27" s="1">
        <v>39</v>
      </c>
      <c r="C27" s="36" t="s">
        <v>30</v>
      </c>
      <c r="D27" s="43"/>
      <c r="E27" s="43"/>
      <c r="F27" s="43"/>
      <c r="G27" s="43"/>
      <c r="H27" s="43"/>
      <c r="I27" s="43"/>
      <c r="J27" s="43"/>
      <c r="K27" s="43"/>
      <c r="L27" s="45"/>
    </row>
    <row r="28" spans="1:12">
      <c r="A28" s="1"/>
      <c r="B28" s="102" t="s">
        <v>31</v>
      </c>
      <c r="C28" s="36" t="s">
        <v>17</v>
      </c>
      <c r="D28" s="58">
        <v>0</v>
      </c>
      <c r="E28" s="43">
        <v>960</v>
      </c>
      <c r="F28" s="58">
        <v>0</v>
      </c>
      <c r="G28" s="43">
        <v>1400</v>
      </c>
      <c r="H28" s="58">
        <v>0</v>
      </c>
      <c r="I28" s="43">
        <v>1400</v>
      </c>
      <c r="J28" s="58">
        <v>0</v>
      </c>
      <c r="K28" s="43">
        <v>1524</v>
      </c>
      <c r="L28" s="45">
        <f>SUM(J28:K28)</f>
        <v>1524</v>
      </c>
    </row>
    <row r="29" spans="1:12" ht="13.35" customHeight="1">
      <c r="A29" s="1"/>
      <c r="B29" s="102" t="s">
        <v>32</v>
      </c>
      <c r="C29" s="36" t="s">
        <v>19</v>
      </c>
      <c r="D29" s="39">
        <v>1</v>
      </c>
      <c r="E29" s="39">
        <v>15</v>
      </c>
      <c r="F29" s="44">
        <v>1</v>
      </c>
      <c r="G29" s="43">
        <v>15</v>
      </c>
      <c r="H29" s="44">
        <v>1</v>
      </c>
      <c r="I29" s="43">
        <v>15</v>
      </c>
      <c r="J29" s="44">
        <v>20</v>
      </c>
      <c r="K29" s="43">
        <v>15</v>
      </c>
      <c r="L29" s="38">
        <f>SUM(J29:K29)</f>
        <v>35</v>
      </c>
    </row>
    <row r="30" spans="1:12" ht="13.35" customHeight="1">
      <c r="A30" s="1"/>
      <c r="B30" s="102" t="s">
        <v>33</v>
      </c>
      <c r="C30" s="36" t="s">
        <v>21</v>
      </c>
      <c r="D30" s="74">
        <v>0</v>
      </c>
      <c r="E30" s="37">
        <v>45</v>
      </c>
      <c r="F30" s="44">
        <v>1</v>
      </c>
      <c r="G30" s="43">
        <v>45</v>
      </c>
      <c r="H30" s="43">
        <v>1</v>
      </c>
      <c r="I30" s="43">
        <v>45</v>
      </c>
      <c r="J30" s="44">
        <v>100</v>
      </c>
      <c r="K30" s="43">
        <v>45</v>
      </c>
      <c r="L30" s="38">
        <f>SUM(J30:K30)</f>
        <v>145</v>
      </c>
    </row>
    <row r="31" spans="1:12" ht="13.35" customHeight="1">
      <c r="A31" s="1" t="s">
        <v>9</v>
      </c>
      <c r="B31" s="1">
        <v>39</v>
      </c>
      <c r="C31" s="36" t="s">
        <v>30</v>
      </c>
      <c r="D31" s="88">
        <f t="shared" ref="D31:L31" si="1">SUM(D28:D30)</f>
        <v>1</v>
      </c>
      <c r="E31" s="40">
        <f t="shared" si="1"/>
        <v>1020</v>
      </c>
      <c r="F31" s="88">
        <f t="shared" si="1"/>
        <v>2</v>
      </c>
      <c r="G31" s="40">
        <f t="shared" si="1"/>
        <v>1460</v>
      </c>
      <c r="H31" s="40">
        <f t="shared" si="1"/>
        <v>2</v>
      </c>
      <c r="I31" s="40">
        <f t="shared" si="1"/>
        <v>1460</v>
      </c>
      <c r="J31" s="88">
        <f t="shared" si="1"/>
        <v>120</v>
      </c>
      <c r="K31" s="40">
        <f>SUM(K28:K30)</f>
        <v>1584</v>
      </c>
      <c r="L31" s="40">
        <f t="shared" si="1"/>
        <v>1704</v>
      </c>
    </row>
    <row r="32" spans="1:12">
      <c r="A32" s="1"/>
      <c r="B32" s="1"/>
      <c r="C32" s="36"/>
      <c r="D32" s="43"/>
      <c r="E32" s="43"/>
      <c r="F32" s="43"/>
      <c r="G32" s="43"/>
      <c r="H32" s="43"/>
      <c r="I32" s="43"/>
      <c r="J32" s="43"/>
      <c r="K32" s="43"/>
      <c r="L32" s="43"/>
    </row>
    <row r="33" spans="1:12" ht="13.35" customHeight="1">
      <c r="A33" s="1"/>
      <c r="B33" s="1">
        <v>40</v>
      </c>
      <c r="C33" s="36" t="s">
        <v>34</v>
      </c>
      <c r="D33" s="43"/>
      <c r="E33" s="43"/>
      <c r="F33" s="43"/>
      <c r="G33" s="43"/>
      <c r="H33" s="43"/>
      <c r="I33" s="43"/>
      <c r="J33" s="43"/>
      <c r="K33" s="43"/>
      <c r="L33" s="43"/>
    </row>
    <row r="34" spans="1:12" ht="13.35" customHeight="1">
      <c r="A34" s="1"/>
      <c r="B34" s="102" t="s">
        <v>35</v>
      </c>
      <c r="C34" s="36" t="s">
        <v>17</v>
      </c>
      <c r="D34" s="37">
        <v>3576</v>
      </c>
      <c r="E34" s="74">
        <v>0</v>
      </c>
      <c r="F34" s="44">
        <v>4080</v>
      </c>
      <c r="G34" s="74">
        <v>0</v>
      </c>
      <c r="H34" s="43">
        <v>4080</v>
      </c>
      <c r="I34" s="74">
        <v>0</v>
      </c>
      <c r="J34" s="44">
        <v>5100</v>
      </c>
      <c r="K34" s="74">
        <v>0</v>
      </c>
      <c r="L34" s="46">
        <f>SUM(J34:K34)</f>
        <v>5100</v>
      </c>
    </row>
    <row r="35" spans="1:12" ht="13.35" customHeight="1">
      <c r="A35" s="1"/>
      <c r="B35" s="102" t="s">
        <v>36</v>
      </c>
      <c r="C35" s="36" t="s">
        <v>19</v>
      </c>
      <c r="D35" s="43">
        <v>1</v>
      </c>
      <c r="E35" s="58">
        <v>0</v>
      </c>
      <c r="F35" s="44">
        <v>1</v>
      </c>
      <c r="G35" s="58">
        <v>0</v>
      </c>
      <c r="H35" s="43">
        <v>1</v>
      </c>
      <c r="I35" s="58">
        <v>0</v>
      </c>
      <c r="J35" s="44">
        <v>20</v>
      </c>
      <c r="K35" s="58">
        <v>0</v>
      </c>
      <c r="L35" s="78">
        <f>SUM(J35:K35)</f>
        <v>20</v>
      </c>
    </row>
    <row r="36" spans="1:12" ht="13.35" customHeight="1">
      <c r="A36" s="1"/>
      <c r="B36" s="102" t="s">
        <v>37</v>
      </c>
      <c r="C36" s="36" t="s">
        <v>21</v>
      </c>
      <c r="D36" s="58">
        <v>0</v>
      </c>
      <c r="E36" s="58">
        <v>0</v>
      </c>
      <c r="F36" s="44">
        <v>100</v>
      </c>
      <c r="G36" s="58">
        <v>0</v>
      </c>
      <c r="H36" s="43">
        <v>100</v>
      </c>
      <c r="I36" s="58">
        <v>0</v>
      </c>
      <c r="J36" s="44">
        <v>300</v>
      </c>
      <c r="K36" s="58">
        <v>0</v>
      </c>
      <c r="L36" s="78">
        <f>SUM(J36:K36)</f>
        <v>300</v>
      </c>
    </row>
    <row r="37" spans="1:12" ht="13.35" customHeight="1">
      <c r="A37" s="41" t="s">
        <v>9</v>
      </c>
      <c r="B37" s="41">
        <v>40</v>
      </c>
      <c r="C37" s="42" t="s">
        <v>34</v>
      </c>
      <c r="D37" s="40">
        <f t="shared" ref="D37:L37" si="2">SUM(D34:D36)</f>
        <v>3577</v>
      </c>
      <c r="E37" s="47">
        <f t="shared" si="2"/>
        <v>0</v>
      </c>
      <c r="F37" s="88">
        <f t="shared" si="2"/>
        <v>4181</v>
      </c>
      <c r="G37" s="47">
        <f t="shared" si="2"/>
        <v>0</v>
      </c>
      <c r="H37" s="40">
        <f t="shared" si="2"/>
        <v>4181</v>
      </c>
      <c r="I37" s="47">
        <f t="shared" si="2"/>
        <v>0</v>
      </c>
      <c r="J37" s="88">
        <f t="shared" si="2"/>
        <v>5420</v>
      </c>
      <c r="K37" s="47">
        <f>SUM(K34:K36)</f>
        <v>0</v>
      </c>
      <c r="L37" s="88">
        <f t="shared" si="2"/>
        <v>5420</v>
      </c>
    </row>
    <row r="38" spans="1:12" ht="13.35" customHeight="1">
      <c r="A38" s="1"/>
      <c r="B38" s="1"/>
      <c r="C38" s="36"/>
      <c r="D38" s="43"/>
      <c r="E38" s="58"/>
      <c r="F38" s="44"/>
      <c r="G38" s="58"/>
      <c r="H38" s="43"/>
      <c r="I38" s="58"/>
      <c r="J38" s="44"/>
      <c r="K38" s="58"/>
      <c r="L38" s="44"/>
    </row>
    <row r="39" spans="1:12">
      <c r="A39" s="1"/>
      <c r="B39" s="1">
        <v>44</v>
      </c>
      <c r="C39" s="36" t="s">
        <v>15</v>
      </c>
      <c r="D39" s="86"/>
      <c r="E39" s="86"/>
      <c r="F39" s="86"/>
      <c r="G39" s="86"/>
      <c r="H39" s="86"/>
      <c r="I39" s="86"/>
      <c r="J39" s="86"/>
      <c r="K39" s="86"/>
      <c r="L39" s="86"/>
    </row>
    <row r="40" spans="1:12">
      <c r="A40" s="1"/>
      <c r="B40" s="102" t="s">
        <v>16</v>
      </c>
      <c r="C40" s="36" t="s">
        <v>17</v>
      </c>
      <c r="D40" s="43">
        <v>16686</v>
      </c>
      <c r="E40" s="45">
        <v>12036</v>
      </c>
      <c r="F40" s="44">
        <v>19200</v>
      </c>
      <c r="G40" s="45">
        <v>14632</v>
      </c>
      <c r="H40" s="43">
        <v>19200</v>
      </c>
      <c r="I40" s="45">
        <v>14632</v>
      </c>
      <c r="J40" s="44">
        <v>21200</v>
      </c>
      <c r="K40" s="45">
        <v>15775</v>
      </c>
      <c r="L40" s="45">
        <f>SUM(J40:K40)</f>
        <v>36975</v>
      </c>
    </row>
    <row r="41" spans="1:12">
      <c r="A41" s="1"/>
      <c r="B41" s="102" t="s">
        <v>18</v>
      </c>
      <c r="C41" s="36" t="s">
        <v>19</v>
      </c>
      <c r="D41" s="103">
        <v>67</v>
      </c>
      <c r="E41" s="78">
        <v>30</v>
      </c>
      <c r="F41" s="44">
        <v>1</v>
      </c>
      <c r="G41" s="45">
        <v>30</v>
      </c>
      <c r="H41" s="43">
        <v>1</v>
      </c>
      <c r="I41" s="45">
        <v>30</v>
      </c>
      <c r="J41" s="44">
        <v>500</v>
      </c>
      <c r="K41" s="45">
        <v>30</v>
      </c>
      <c r="L41" s="45">
        <f>SUM(J41:K41)</f>
        <v>530</v>
      </c>
    </row>
    <row r="42" spans="1:12">
      <c r="A42" s="1"/>
      <c r="B42" s="102" t="s">
        <v>20</v>
      </c>
      <c r="C42" s="36" t="s">
        <v>21</v>
      </c>
      <c r="D42" s="15">
        <v>1999</v>
      </c>
      <c r="E42" s="39">
        <v>288</v>
      </c>
      <c r="F42" s="39">
        <v>2000</v>
      </c>
      <c r="G42" s="37">
        <v>272</v>
      </c>
      <c r="H42" s="37">
        <v>2000</v>
      </c>
      <c r="I42" s="39">
        <v>272</v>
      </c>
      <c r="J42" s="39">
        <v>3500</v>
      </c>
      <c r="K42" s="37">
        <v>272</v>
      </c>
      <c r="L42" s="46">
        <f>SUM(J42:K42)</f>
        <v>3772</v>
      </c>
    </row>
    <row r="43" spans="1:12">
      <c r="A43" s="1"/>
      <c r="B43" s="102" t="s">
        <v>22</v>
      </c>
      <c r="C43" s="36" t="s">
        <v>23</v>
      </c>
      <c r="D43" s="39">
        <v>1495</v>
      </c>
      <c r="E43" s="74">
        <v>0</v>
      </c>
      <c r="F43" s="39">
        <v>1</v>
      </c>
      <c r="G43" s="15">
        <v>1</v>
      </c>
      <c r="H43" s="39">
        <v>1</v>
      </c>
      <c r="I43" s="39">
        <v>1</v>
      </c>
      <c r="J43" s="39">
        <v>1</v>
      </c>
      <c r="K43" s="15">
        <v>1</v>
      </c>
      <c r="L43" s="38">
        <f>SUM(J43:K43)</f>
        <v>2</v>
      </c>
    </row>
    <row r="44" spans="1:12">
      <c r="A44" s="1"/>
      <c r="B44" s="102" t="s">
        <v>24</v>
      </c>
      <c r="C44" s="36" t="s">
        <v>25</v>
      </c>
      <c r="D44" s="39">
        <v>14333</v>
      </c>
      <c r="E44" s="74">
        <v>0</v>
      </c>
      <c r="F44" s="39">
        <v>5400</v>
      </c>
      <c r="G44" s="74">
        <v>0</v>
      </c>
      <c r="H44" s="39">
        <v>5400</v>
      </c>
      <c r="I44" s="74">
        <v>0</v>
      </c>
      <c r="J44" s="39">
        <v>6300</v>
      </c>
      <c r="K44" s="74">
        <v>0</v>
      </c>
      <c r="L44" s="46">
        <f>SUM(J44:K44)</f>
        <v>6300</v>
      </c>
    </row>
    <row r="45" spans="1:12">
      <c r="A45" s="1" t="s">
        <v>9</v>
      </c>
      <c r="B45" s="1">
        <v>44</v>
      </c>
      <c r="C45" s="36" t="s">
        <v>15</v>
      </c>
      <c r="D45" s="40">
        <f t="shared" ref="D45:L45" si="3">SUM(D40:D44)</f>
        <v>34580</v>
      </c>
      <c r="E45" s="40">
        <f t="shared" si="3"/>
        <v>12354</v>
      </c>
      <c r="F45" s="88">
        <f t="shared" si="3"/>
        <v>26602</v>
      </c>
      <c r="G45" s="40">
        <f t="shared" si="3"/>
        <v>14935</v>
      </c>
      <c r="H45" s="40">
        <f t="shared" si="3"/>
        <v>26602</v>
      </c>
      <c r="I45" s="40">
        <f t="shared" si="3"/>
        <v>14935</v>
      </c>
      <c r="J45" s="88">
        <f t="shared" si="3"/>
        <v>31501</v>
      </c>
      <c r="K45" s="40">
        <f>SUM(K40:K44)</f>
        <v>16078</v>
      </c>
      <c r="L45" s="40">
        <f t="shared" si="3"/>
        <v>47579</v>
      </c>
    </row>
    <row r="46" spans="1:12" ht="13.35" customHeight="1">
      <c r="A46" s="1" t="s">
        <v>9</v>
      </c>
      <c r="B46" s="1">
        <v>60</v>
      </c>
      <c r="C46" s="36" t="s">
        <v>14</v>
      </c>
      <c r="D46" s="48">
        <f t="shared" ref="D46:L46" si="4">D37+D31+D25+D45</f>
        <v>38159</v>
      </c>
      <c r="E46" s="48">
        <f t="shared" si="4"/>
        <v>17707</v>
      </c>
      <c r="F46" s="48">
        <f t="shared" si="4"/>
        <v>30787</v>
      </c>
      <c r="G46" s="48">
        <f t="shared" si="4"/>
        <v>20744</v>
      </c>
      <c r="H46" s="48">
        <f t="shared" si="4"/>
        <v>30787</v>
      </c>
      <c r="I46" s="48">
        <f t="shared" si="4"/>
        <v>20744</v>
      </c>
      <c r="J46" s="89">
        <f t="shared" si="4"/>
        <v>37191</v>
      </c>
      <c r="K46" s="48">
        <f>K37+K31+K25+K45</f>
        <v>22368</v>
      </c>
      <c r="L46" s="48">
        <f t="shared" si="4"/>
        <v>59559</v>
      </c>
    </row>
    <row r="47" spans="1:12" ht="13.35" customHeight="1">
      <c r="A47" s="1" t="s">
        <v>9</v>
      </c>
      <c r="B47" s="35">
        <v>1.101</v>
      </c>
      <c r="C47" s="49" t="s">
        <v>13</v>
      </c>
      <c r="D47" s="48">
        <f t="shared" ref="D47:L47" si="5">D46</f>
        <v>38159</v>
      </c>
      <c r="E47" s="48">
        <f t="shared" si="5"/>
        <v>17707</v>
      </c>
      <c r="F47" s="89">
        <f t="shared" si="5"/>
        <v>30787</v>
      </c>
      <c r="G47" s="48">
        <f t="shared" si="5"/>
        <v>20744</v>
      </c>
      <c r="H47" s="48">
        <f t="shared" si="5"/>
        <v>30787</v>
      </c>
      <c r="I47" s="48">
        <f t="shared" si="5"/>
        <v>20744</v>
      </c>
      <c r="J47" s="89">
        <f t="shared" si="5"/>
        <v>37191</v>
      </c>
      <c r="K47" s="48">
        <f>K46</f>
        <v>22368</v>
      </c>
      <c r="L47" s="48">
        <f t="shared" si="5"/>
        <v>59559</v>
      </c>
    </row>
    <row r="48" spans="1:12" ht="11.1" customHeight="1">
      <c r="A48" s="1"/>
      <c r="B48" s="50"/>
      <c r="C48" s="49"/>
      <c r="D48" s="45"/>
      <c r="E48" s="45"/>
      <c r="F48" s="45"/>
      <c r="G48" s="45"/>
      <c r="H48" s="45"/>
      <c r="I48" s="45"/>
      <c r="J48" s="45"/>
      <c r="K48" s="45"/>
      <c r="L48" s="45"/>
    </row>
    <row r="49" spans="1:12" ht="13.35" customHeight="1">
      <c r="A49" s="1"/>
      <c r="B49" s="35">
        <v>1.1020000000000001</v>
      </c>
      <c r="C49" s="49" t="s">
        <v>38</v>
      </c>
      <c r="D49" s="37"/>
      <c r="E49" s="37"/>
      <c r="F49" s="37"/>
      <c r="G49" s="37"/>
      <c r="H49" s="37"/>
      <c r="I49" s="37"/>
      <c r="J49" s="37"/>
      <c r="K49" s="37"/>
      <c r="L49" s="37"/>
    </row>
    <row r="50" spans="1:12" ht="13.35" customHeight="1">
      <c r="A50" s="1"/>
      <c r="B50" s="1">
        <v>60</v>
      </c>
      <c r="C50" s="36" t="s">
        <v>14</v>
      </c>
      <c r="D50" s="37"/>
      <c r="E50" s="37"/>
      <c r="F50" s="37"/>
      <c r="G50" s="37"/>
      <c r="H50" s="37"/>
      <c r="I50" s="37"/>
      <c r="J50" s="37"/>
      <c r="K50" s="37"/>
      <c r="L50" s="37"/>
    </row>
    <row r="51" spans="1:12" ht="13.35" customHeight="1">
      <c r="A51" s="1"/>
      <c r="B51" s="1">
        <v>44</v>
      </c>
      <c r="C51" s="36" t="s">
        <v>15</v>
      </c>
      <c r="D51" s="37"/>
      <c r="E51" s="37"/>
      <c r="F51" s="37"/>
      <c r="G51" s="37"/>
      <c r="H51" s="37"/>
      <c r="I51" s="37"/>
      <c r="J51" s="37"/>
      <c r="K51" s="37"/>
      <c r="L51" s="37"/>
    </row>
    <row r="52" spans="1:12" ht="13.35" customHeight="1">
      <c r="A52" s="1"/>
      <c r="B52" s="102" t="s">
        <v>16</v>
      </c>
      <c r="C52" s="36" t="s">
        <v>17</v>
      </c>
      <c r="D52" s="37">
        <v>5021</v>
      </c>
      <c r="E52" s="38">
        <v>12693</v>
      </c>
      <c r="F52" s="39">
        <v>5160</v>
      </c>
      <c r="G52" s="38">
        <v>14946</v>
      </c>
      <c r="H52" s="37">
        <v>5160</v>
      </c>
      <c r="I52" s="38">
        <v>14946</v>
      </c>
      <c r="J52" s="39">
        <v>6000</v>
      </c>
      <c r="K52" s="38">
        <v>15300</v>
      </c>
      <c r="L52" s="38">
        <f>SUM(J52:K52)</f>
        <v>21300</v>
      </c>
    </row>
    <row r="53" spans="1:12" ht="13.35" customHeight="1">
      <c r="A53" s="1"/>
      <c r="B53" s="102" t="s">
        <v>18</v>
      </c>
      <c r="C53" s="36" t="s">
        <v>19</v>
      </c>
      <c r="D53" s="39">
        <v>1</v>
      </c>
      <c r="E53" s="46">
        <v>50</v>
      </c>
      <c r="F53" s="39">
        <v>1</v>
      </c>
      <c r="G53" s="38">
        <v>50</v>
      </c>
      <c r="H53" s="37">
        <v>1</v>
      </c>
      <c r="I53" s="38">
        <v>50</v>
      </c>
      <c r="J53" s="39">
        <v>1</v>
      </c>
      <c r="K53" s="38">
        <v>50</v>
      </c>
      <c r="L53" s="38">
        <f>SUM(J53:K53)</f>
        <v>51</v>
      </c>
    </row>
    <row r="54" spans="1:12" ht="13.35" customHeight="1">
      <c r="A54" s="1"/>
      <c r="B54" s="102" t="s">
        <v>20</v>
      </c>
      <c r="C54" s="36" t="s">
        <v>21</v>
      </c>
      <c r="D54" s="74">
        <v>0</v>
      </c>
      <c r="E54" s="74">
        <v>0</v>
      </c>
      <c r="F54" s="39">
        <v>76</v>
      </c>
      <c r="G54" s="74">
        <v>0</v>
      </c>
      <c r="H54" s="37">
        <v>76</v>
      </c>
      <c r="I54" s="74">
        <v>0</v>
      </c>
      <c r="J54" s="39">
        <v>300</v>
      </c>
      <c r="K54" s="74">
        <v>0</v>
      </c>
      <c r="L54" s="46">
        <f>SUM(J54:K54)</f>
        <v>300</v>
      </c>
    </row>
    <row r="55" spans="1:12" ht="13.35" customHeight="1">
      <c r="A55" s="1"/>
      <c r="B55" s="102" t="s">
        <v>24</v>
      </c>
      <c r="C55" s="36" t="s">
        <v>25</v>
      </c>
      <c r="D55" s="39">
        <v>19934</v>
      </c>
      <c r="E55" s="74">
        <v>0</v>
      </c>
      <c r="F55" s="39">
        <v>10000</v>
      </c>
      <c r="G55" s="74">
        <v>0</v>
      </c>
      <c r="H55" s="39">
        <v>10000</v>
      </c>
      <c r="I55" s="74">
        <v>0</v>
      </c>
      <c r="J55" s="39">
        <v>10000</v>
      </c>
      <c r="K55" s="74">
        <v>0</v>
      </c>
      <c r="L55" s="46">
        <f>SUM(J55:K55)</f>
        <v>10000</v>
      </c>
    </row>
    <row r="56" spans="1:12" ht="13.35" customHeight="1">
      <c r="A56" s="1" t="s">
        <v>9</v>
      </c>
      <c r="B56" s="1">
        <v>44</v>
      </c>
      <c r="C56" s="36" t="s">
        <v>15</v>
      </c>
      <c r="D56" s="48">
        <f t="shared" ref="D56:J56" si="6">SUM(D52:D55)</f>
        <v>24956</v>
      </c>
      <c r="E56" s="48">
        <f t="shared" si="6"/>
        <v>12743</v>
      </c>
      <c r="F56" s="89">
        <f t="shared" si="6"/>
        <v>15237</v>
      </c>
      <c r="G56" s="48">
        <f t="shared" si="6"/>
        <v>14996</v>
      </c>
      <c r="H56" s="48">
        <f t="shared" si="6"/>
        <v>15237</v>
      </c>
      <c r="I56" s="48">
        <f t="shared" si="6"/>
        <v>14996</v>
      </c>
      <c r="J56" s="89">
        <f t="shared" si="6"/>
        <v>16301</v>
      </c>
      <c r="K56" s="48">
        <f>SUM(K52:K55)</f>
        <v>15350</v>
      </c>
      <c r="L56" s="48">
        <f>K56+J56</f>
        <v>31651</v>
      </c>
    </row>
    <row r="57" spans="1:12" ht="11.1" customHeight="1">
      <c r="A57" s="1"/>
      <c r="B57" s="1"/>
      <c r="C57" s="36"/>
      <c r="D57" s="45"/>
      <c r="E57" s="45"/>
      <c r="F57" s="45"/>
      <c r="G57" s="45"/>
      <c r="H57" s="45"/>
      <c r="I57" s="45"/>
      <c r="J57" s="45"/>
      <c r="K57" s="45"/>
      <c r="L57" s="45"/>
    </row>
    <row r="58" spans="1:12" ht="13.35" customHeight="1">
      <c r="A58" s="1"/>
      <c r="B58" s="1">
        <v>46</v>
      </c>
      <c r="C58" s="36" t="s">
        <v>149</v>
      </c>
      <c r="D58" s="37"/>
      <c r="E58" s="37"/>
      <c r="F58" s="37"/>
      <c r="G58" s="37"/>
      <c r="H58" s="37"/>
      <c r="I58" s="37"/>
      <c r="J58" s="37"/>
      <c r="K58" s="37"/>
      <c r="L58" s="37"/>
    </row>
    <row r="59" spans="1:12" ht="13.35" customHeight="1">
      <c r="A59" s="1"/>
      <c r="B59" s="104" t="s">
        <v>39</v>
      </c>
      <c r="C59" s="36" t="s">
        <v>17</v>
      </c>
      <c r="D59" s="51">
        <v>0</v>
      </c>
      <c r="E59" s="38">
        <v>2068</v>
      </c>
      <c r="F59" s="51">
        <v>0</v>
      </c>
      <c r="G59" s="38">
        <v>2547</v>
      </c>
      <c r="H59" s="51">
        <v>0</v>
      </c>
      <c r="I59" s="38">
        <v>2547</v>
      </c>
      <c r="J59" s="51">
        <v>0</v>
      </c>
      <c r="K59" s="38">
        <v>2875</v>
      </c>
      <c r="L59" s="38">
        <f>SUM(J59:K59)</f>
        <v>2875</v>
      </c>
    </row>
    <row r="60" spans="1:12" ht="13.35" customHeight="1">
      <c r="A60" s="1"/>
      <c r="B60" s="102" t="s">
        <v>40</v>
      </c>
      <c r="C60" s="36" t="s">
        <v>19</v>
      </c>
      <c r="D60" s="38">
        <v>1</v>
      </c>
      <c r="E60" s="38">
        <v>30</v>
      </c>
      <c r="F60" s="46">
        <v>1</v>
      </c>
      <c r="G60" s="38">
        <v>30</v>
      </c>
      <c r="H60" s="38">
        <v>1</v>
      </c>
      <c r="I60" s="38">
        <v>30</v>
      </c>
      <c r="J60" s="46">
        <v>1</v>
      </c>
      <c r="K60" s="38">
        <v>30</v>
      </c>
      <c r="L60" s="38">
        <f>SUM(J60:K60)</f>
        <v>31</v>
      </c>
    </row>
    <row r="61" spans="1:12" ht="13.35" customHeight="1">
      <c r="A61" s="1"/>
      <c r="B61" s="102" t="s">
        <v>41</v>
      </c>
      <c r="C61" s="36" t="s">
        <v>21</v>
      </c>
      <c r="D61" s="52">
        <v>42</v>
      </c>
      <c r="E61" s="52">
        <v>100</v>
      </c>
      <c r="F61" s="90">
        <v>200</v>
      </c>
      <c r="G61" s="52">
        <v>754</v>
      </c>
      <c r="H61" s="52">
        <v>200</v>
      </c>
      <c r="I61" s="52">
        <v>754</v>
      </c>
      <c r="J61" s="90">
        <v>300</v>
      </c>
      <c r="K61" s="52">
        <v>785</v>
      </c>
      <c r="L61" s="52">
        <f>SUM(J61:K61)</f>
        <v>1085</v>
      </c>
    </row>
    <row r="62" spans="1:12" ht="13.35" customHeight="1">
      <c r="A62" s="1" t="s">
        <v>9</v>
      </c>
      <c r="B62" s="1">
        <v>46</v>
      </c>
      <c r="C62" s="36" t="s">
        <v>149</v>
      </c>
      <c r="D62" s="52">
        <f t="shared" ref="D62:J62" si="7">SUM(D59:D61)</f>
        <v>43</v>
      </c>
      <c r="E62" s="52">
        <f t="shared" si="7"/>
        <v>2198</v>
      </c>
      <c r="F62" s="90">
        <f t="shared" si="7"/>
        <v>201</v>
      </c>
      <c r="G62" s="52">
        <f t="shared" si="7"/>
        <v>3331</v>
      </c>
      <c r="H62" s="52">
        <f t="shared" si="7"/>
        <v>201</v>
      </c>
      <c r="I62" s="52">
        <f t="shared" si="7"/>
        <v>3331</v>
      </c>
      <c r="J62" s="90">
        <f t="shared" si="7"/>
        <v>301</v>
      </c>
      <c r="K62" s="52">
        <f>SUM(K59:K61)</f>
        <v>3690</v>
      </c>
      <c r="L62" s="52">
        <f>K62+J62</f>
        <v>3991</v>
      </c>
    </row>
    <row r="63" spans="1:12" ht="13.35" customHeight="1">
      <c r="A63" s="1" t="s">
        <v>9</v>
      </c>
      <c r="B63" s="1">
        <v>60</v>
      </c>
      <c r="C63" s="36" t="s">
        <v>14</v>
      </c>
      <c r="D63" s="52">
        <f t="shared" ref="D63:L63" si="8">D62+D56</f>
        <v>24999</v>
      </c>
      <c r="E63" s="52">
        <f t="shared" si="8"/>
        <v>14941</v>
      </c>
      <c r="F63" s="90">
        <f t="shared" si="8"/>
        <v>15438</v>
      </c>
      <c r="G63" s="52">
        <f t="shared" si="8"/>
        <v>18327</v>
      </c>
      <c r="H63" s="52">
        <f t="shared" si="8"/>
        <v>15438</v>
      </c>
      <c r="I63" s="52">
        <f t="shared" si="8"/>
        <v>18327</v>
      </c>
      <c r="J63" s="90">
        <f t="shared" si="8"/>
        <v>16602</v>
      </c>
      <c r="K63" s="52">
        <f>K62+K56</f>
        <v>19040</v>
      </c>
      <c r="L63" s="52">
        <f t="shared" si="8"/>
        <v>35642</v>
      </c>
    </row>
    <row r="64" spans="1:12" ht="11.1" customHeight="1">
      <c r="A64" s="1"/>
      <c r="B64" s="1"/>
      <c r="C64" s="36"/>
      <c r="D64" s="45"/>
      <c r="E64" s="45"/>
      <c r="F64" s="45"/>
      <c r="G64" s="45"/>
      <c r="H64" s="45"/>
      <c r="I64" s="45"/>
      <c r="J64" s="45"/>
      <c r="K64" s="45"/>
      <c r="L64" s="45"/>
    </row>
    <row r="65" spans="1:12">
      <c r="A65" s="1"/>
      <c r="B65" s="1">
        <v>61</v>
      </c>
      <c r="C65" s="36" t="s">
        <v>193</v>
      </c>
      <c r="D65" s="45"/>
      <c r="E65" s="45"/>
      <c r="F65" s="45"/>
      <c r="G65" s="45"/>
      <c r="H65" s="45"/>
      <c r="I65" s="45"/>
      <c r="J65" s="45"/>
      <c r="K65" s="45"/>
      <c r="L65" s="45"/>
    </row>
    <row r="66" spans="1:12" ht="13.35" customHeight="1">
      <c r="A66" s="1"/>
      <c r="B66" s="102" t="s">
        <v>42</v>
      </c>
      <c r="C66" s="1" t="s">
        <v>43</v>
      </c>
      <c r="D66" s="90">
        <v>4000</v>
      </c>
      <c r="E66" s="53">
        <v>0</v>
      </c>
      <c r="F66" s="90">
        <v>5000</v>
      </c>
      <c r="G66" s="53">
        <v>0</v>
      </c>
      <c r="H66" s="90">
        <v>5500</v>
      </c>
      <c r="I66" s="53">
        <v>0</v>
      </c>
      <c r="J66" s="90">
        <v>20000</v>
      </c>
      <c r="K66" s="53">
        <v>0</v>
      </c>
      <c r="L66" s="78">
        <f>SUM(J66:K66)</f>
        <v>20000</v>
      </c>
    </row>
    <row r="67" spans="1:12">
      <c r="A67" s="1" t="s">
        <v>9</v>
      </c>
      <c r="B67" s="1">
        <v>61</v>
      </c>
      <c r="C67" s="36" t="s">
        <v>193</v>
      </c>
      <c r="D67" s="90">
        <f t="shared" ref="D67:L67" si="9">D66</f>
        <v>4000</v>
      </c>
      <c r="E67" s="53">
        <f t="shared" si="9"/>
        <v>0</v>
      </c>
      <c r="F67" s="90">
        <f t="shared" si="9"/>
        <v>5000</v>
      </c>
      <c r="G67" s="53">
        <f t="shared" si="9"/>
        <v>0</v>
      </c>
      <c r="H67" s="90">
        <f t="shared" si="9"/>
        <v>5500</v>
      </c>
      <c r="I67" s="53">
        <f t="shared" si="9"/>
        <v>0</v>
      </c>
      <c r="J67" s="90">
        <f t="shared" si="9"/>
        <v>20000</v>
      </c>
      <c r="K67" s="53">
        <f>K66</f>
        <v>0</v>
      </c>
      <c r="L67" s="89">
        <f t="shared" si="9"/>
        <v>20000</v>
      </c>
    </row>
    <row r="68" spans="1:12" ht="11.1" customHeight="1">
      <c r="A68" s="1"/>
      <c r="B68" s="1"/>
      <c r="C68" s="36"/>
      <c r="D68" s="78"/>
      <c r="E68" s="59"/>
      <c r="F68" s="78"/>
      <c r="G68" s="59"/>
      <c r="H68" s="78"/>
      <c r="I68" s="59"/>
      <c r="J68" s="78"/>
      <c r="K68" s="59"/>
      <c r="L68" s="78"/>
    </row>
    <row r="69" spans="1:12" ht="25.5">
      <c r="A69" s="1"/>
      <c r="B69" s="1">
        <v>62</v>
      </c>
      <c r="C69" s="36" t="s">
        <v>268</v>
      </c>
      <c r="D69" s="45"/>
      <c r="E69" s="45"/>
      <c r="F69" s="45"/>
      <c r="G69" s="45"/>
      <c r="H69" s="45"/>
      <c r="I69" s="45"/>
      <c r="J69" s="45"/>
      <c r="K69" s="45"/>
      <c r="L69" s="45"/>
    </row>
    <row r="70" spans="1:12">
      <c r="A70" s="41"/>
      <c r="B70" s="105" t="s">
        <v>191</v>
      </c>
      <c r="C70" s="41" t="s">
        <v>43</v>
      </c>
      <c r="D70" s="90">
        <v>18800</v>
      </c>
      <c r="E70" s="53">
        <v>0</v>
      </c>
      <c r="F70" s="90">
        <v>2000</v>
      </c>
      <c r="G70" s="53">
        <v>0</v>
      </c>
      <c r="H70" s="90">
        <v>2000</v>
      </c>
      <c r="I70" s="53">
        <v>0</v>
      </c>
      <c r="J70" s="90">
        <v>5000</v>
      </c>
      <c r="K70" s="53">
        <v>0</v>
      </c>
      <c r="L70" s="90">
        <f>SUM(J70:K70)</f>
        <v>5000</v>
      </c>
    </row>
    <row r="71" spans="1:12" ht="27" customHeight="1">
      <c r="A71" s="1" t="s">
        <v>9</v>
      </c>
      <c r="B71" s="1">
        <v>62</v>
      </c>
      <c r="C71" s="36" t="s">
        <v>164</v>
      </c>
      <c r="D71" s="90">
        <f t="shared" ref="D71:L71" si="10">D70</f>
        <v>18800</v>
      </c>
      <c r="E71" s="53">
        <f t="shared" si="10"/>
        <v>0</v>
      </c>
      <c r="F71" s="90">
        <f t="shared" si="10"/>
        <v>2000</v>
      </c>
      <c r="G71" s="53">
        <f t="shared" si="10"/>
        <v>0</v>
      </c>
      <c r="H71" s="90">
        <f t="shared" si="10"/>
        <v>2000</v>
      </c>
      <c r="I71" s="53">
        <f t="shared" si="10"/>
        <v>0</v>
      </c>
      <c r="J71" s="90">
        <f t="shared" si="10"/>
        <v>5000</v>
      </c>
      <c r="K71" s="53">
        <f>K70</f>
        <v>0</v>
      </c>
      <c r="L71" s="90">
        <f t="shared" si="10"/>
        <v>5000</v>
      </c>
    </row>
    <row r="72" spans="1:12" ht="12.95" customHeight="1">
      <c r="A72" s="1" t="s">
        <v>9</v>
      </c>
      <c r="B72" s="35">
        <v>1.1020000000000001</v>
      </c>
      <c r="C72" s="49" t="s">
        <v>38</v>
      </c>
      <c r="D72" s="48">
        <f t="shared" ref="D72:L72" si="11">D67+D63+D71</f>
        <v>47799</v>
      </c>
      <c r="E72" s="48">
        <f t="shared" si="11"/>
        <v>14941</v>
      </c>
      <c r="F72" s="89">
        <f t="shared" si="11"/>
        <v>22438</v>
      </c>
      <c r="G72" s="48">
        <f t="shared" si="11"/>
        <v>18327</v>
      </c>
      <c r="H72" s="48">
        <f t="shared" si="11"/>
        <v>22938</v>
      </c>
      <c r="I72" s="48">
        <f t="shared" si="11"/>
        <v>18327</v>
      </c>
      <c r="J72" s="89">
        <f t="shared" si="11"/>
        <v>41602</v>
      </c>
      <c r="K72" s="48">
        <f>K67+K63+K71</f>
        <v>19040</v>
      </c>
      <c r="L72" s="48">
        <f t="shared" si="11"/>
        <v>60642</v>
      </c>
    </row>
    <row r="73" spans="1:12" ht="12.95" customHeight="1">
      <c r="A73" s="1"/>
      <c r="B73" s="35"/>
      <c r="C73" s="49"/>
      <c r="D73" s="45"/>
      <c r="E73" s="45"/>
      <c r="F73" s="45"/>
      <c r="G73" s="45"/>
      <c r="H73" s="45"/>
      <c r="I73" s="45"/>
      <c r="J73" s="45"/>
      <c r="K73" s="45"/>
      <c r="L73" s="45"/>
    </row>
    <row r="74" spans="1:12" ht="12.95" customHeight="1">
      <c r="A74" s="1"/>
      <c r="B74" s="35">
        <v>1.103</v>
      </c>
      <c r="C74" s="49" t="s">
        <v>44</v>
      </c>
      <c r="D74" s="37"/>
      <c r="E74" s="37"/>
      <c r="F74" s="37"/>
      <c r="G74" s="37"/>
      <c r="H74" s="37"/>
      <c r="I74" s="37"/>
      <c r="J74" s="37"/>
      <c r="K74" s="37"/>
      <c r="L74" s="37"/>
    </row>
    <row r="75" spans="1:12" ht="27" customHeight="1">
      <c r="A75" s="1"/>
      <c r="B75" s="1">
        <v>62</v>
      </c>
      <c r="C75" s="36" t="s">
        <v>45</v>
      </c>
      <c r="D75" s="37"/>
      <c r="E75" s="37"/>
      <c r="F75" s="37"/>
      <c r="G75" s="37"/>
      <c r="H75" s="37"/>
      <c r="I75" s="37"/>
      <c r="J75" s="37"/>
      <c r="K75" s="37"/>
      <c r="L75" s="37"/>
    </row>
    <row r="76" spans="1:12" ht="12.95" customHeight="1">
      <c r="A76" s="1"/>
      <c r="B76" s="1">
        <v>60</v>
      </c>
      <c r="C76" s="36" t="s">
        <v>46</v>
      </c>
      <c r="D76" s="37"/>
      <c r="E76" s="37"/>
      <c r="F76" s="37"/>
      <c r="G76" s="37"/>
      <c r="H76" s="37"/>
      <c r="I76" s="37"/>
      <c r="J76" s="37"/>
      <c r="K76" s="37"/>
      <c r="L76" s="37"/>
    </row>
    <row r="77" spans="1:12" ht="12.95" customHeight="1">
      <c r="A77" s="1"/>
      <c r="B77" s="106" t="s">
        <v>150</v>
      </c>
      <c r="C77" s="1" t="s">
        <v>25</v>
      </c>
      <c r="D77" s="51">
        <v>0</v>
      </c>
      <c r="E77" s="51">
        <v>0</v>
      </c>
      <c r="F77" s="46">
        <v>1</v>
      </c>
      <c r="G77" s="53">
        <v>0</v>
      </c>
      <c r="H77" s="38">
        <v>1</v>
      </c>
      <c r="I77" s="53">
        <v>0</v>
      </c>
      <c r="J77" s="46">
        <v>40000</v>
      </c>
      <c r="K77" s="53">
        <v>0</v>
      </c>
      <c r="L77" s="46">
        <f>SUM(J77:K77)</f>
        <v>40000</v>
      </c>
    </row>
    <row r="78" spans="1:12" ht="12.95" customHeight="1">
      <c r="A78" s="1" t="s">
        <v>9</v>
      </c>
      <c r="B78" s="1">
        <v>60</v>
      </c>
      <c r="C78" s="36" t="s">
        <v>46</v>
      </c>
      <c r="D78" s="54">
        <f t="shared" ref="D78:I80" si="12">D77</f>
        <v>0</v>
      </c>
      <c r="E78" s="54">
        <f t="shared" si="12"/>
        <v>0</v>
      </c>
      <c r="F78" s="89">
        <f t="shared" si="12"/>
        <v>1</v>
      </c>
      <c r="G78" s="54">
        <f t="shared" si="12"/>
        <v>0</v>
      </c>
      <c r="H78" s="48">
        <f t="shared" si="12"/>
        <v>1</v>
      </c>
      <c r="I78" s="54">
        <f t="shared" si="12"/>
        <v>0</v>
      </c>
      <c r="J78" s="89">
        <f>J77</f>
        <v>40000</v>
      </c>
      <c r="K78" s="54">
        <f>K77</f>
        <v>0</v>
      </c>
      <c r="L78" s="89">
        <f t="shared" ref="J78:L80" si="13">L77</f>
        <v>40000</v>
      </c>
    </row>
    <row r="79" spans="1:12" ht="27" customHeight="1">
      <c r="A79" s="1" t="s">
        <v>9</v>
      </c>
      <c r="B79" s="1">
        <v>62</v>
      </c>
      <c r="C79" s="36" t="s">
        <v>45</v>
      </c>
      <c r="D79" s="53">
        <f t="shared" si="12"/>
        <v>0</v>
      </c>
      <c r="E79" s="53">
        <f t="shared" si="12"/>
        <v>0</v>
      </c>
      <c r="F79" s="90">
        <f t="shared" si="12"/>
        <v>1</v>
      </c>
      <c r="G79" s="53">
        <f t="shared" si="12"/>
        <v>0</v>
      </c>
      <c r="H79" s="52">
        <f t="shared" si="12"/>
        <v>1</v>
      </c>
      <c r="I79" s="53">
        <f t="shared" si="12"/>
        <v>0</v>
      </c>
      <c r="J79" s="90">
        <f t="shared" si="13"/>
        <v>40000</v>
      </c>
      <c r="K79" s="53">
        <f t="shared" si="13"/>
        <v>0</v>
      </c>
      <c r="L79" s="90">
        <f t="shared" si="13"/>
        <v>40000</v>
      </c>
    </row>
    <row r="80" spans="1:12" ht="12.95" customHeight="1">
      <c r="A80" s="1" t="s">
        <v>9</v>
      </c>
      <c r="B80" s="35">
        <v>1.103</v>
      </c>
      <c r="C80" s="49" t="s">
        <v>44</v>
      </c>
      <c r="D80" s="54">
        <f t="shared" si="12"/>
        <v>0</v>
      </c>
      <c r="E80" s="54">
        <f t="shared" si="12"/>
        <v>0</v>
      </c>
      <c r="F80" s="89">
        <f t="shared" si="12"/>
        <v>1</v>
      </c>
      <c r="G80" s="54">
        <f t="shared" si="12"/>
        <v>0</v>
      </c>
      <c r="H80" s="48">
        <f t="shared" si="12"/>
        <v>1</v>
      </c>
      <c r="I80" s="54">
        <f t="shared" si="12"/>
        <v>0</v>
      </c>
      <c r="J80" s="89">
        <f t="shared" si="13"/>
        <v>40000</v>
      </c>
      <c r="K80" s="54">
        <f t="shared" si="13"/>
        <v>0</v>
      </c>
      <c r="L80" s="89">
        <f>L79</f>
        <v>40000</v>
      </c>
    </row>
    <row r="81" spans="1:12" ht="12.95" customHeight="1">
      <c r="A81" s="1" t="s">
        <v>9</v>
      </c>
      <c r="B81" s="33">
        <v>1</v>
      </c>
      <c r="C81" s="36" t="s">
        <v>12</v>
      </c>
      <c r="D81" s="48">
        <f t="shared" ref="D81:L81" si="14">D80+D72+D47</f>
        <v>85958</v>
      </c>
      <c r="E81" s="48">
        <f t="shared" si="14"/>
        <v>32648</v>
      </c>
      <c r="F81" s="89">
        <f t="shared" si="14"/>
        <v>53226</v>
      </c>
      <c r="G81" s="48">
        <f t="shared" si="14"/>
        <v>39071</v>
      </c>
      <c r="H81" s="48">
        <f t="shared" si="14"/>
        <v>53726</v>
      </c>
      <c r="I81" s="48">
        <f t="shared" si="14"/>
        <v>39071</v>
      </c>
      <c r="J81" s="89">
        <f t="shared" si="14"/>
        <v>118793</v>
      </c>
      <c r="K81" s="48">
        <f>K80+K72+K47</f>
        <v>41408</v>
      </c>
      <c r="L81" s="48">
        <f t="shared" si="14"/>
        <v>160201</v>
      </c>
    </row>
    <row r="82" spans="1:12" ht="12.95" customHeight="1">
      <c r="A82" s="1"/>
      <c r="B82" s="33"/>
      <c r="C82" s="36"/>
      <c r="D82" s="45"/>
      <c r="E82" s="55"/>
      <c r="F82" s="55"/>
      <c r="G82" s="55"/>
      <c r="H82" s="55"/>
      <c r="I82" s="55"/>
      <c r="J82" s="55"/>
      <c r="K82" s="55"/>
      <c r="L82" s="55"/>
    </row>
    <row r="83" spans="1:12" ht="12.95" customHeight="1">
      <c r="A83" s="1"/>
      <c r="B83" s="1">
        <v>80</v>
      </c>
      <c r="C83" s="36" t="s">
        <v>47</v>
      </c>
      <c r="D83" s="37"/>
      <c r="E83" s="43"/>
      <c r="F83" s="43"/>
      <c r="G83" s="43"/>
      <c r="H83" s="43"/>
      <c r="I83" s="43"/>
      <c r="J83" s="43"/>
      <c r="K83" s="43"/>
      <c r="L83" s="43"/>
    </row>
    <row r="84" spans="1:12" ht="12.95" customHeight="1">
      <c r="A84" s="1"/>
      <c r="B84" s="35">
        <v>80.001000000000005</v>
      </c>
      <c r="C84" s="49" t="s">
        <v>48</v>
      </c>
      <c r="D84" s="37"/>
      <c r="E84" s="37"/>
      <c r="F84" s="37"/>
      <c r="G84" s="37"/>
      <c r="H84" s="37"/>
      <c r="I84" s="37"/>
      <c r="J84" s="37"/>
      <c r="K84" s="37"/>
      <c r="L84" s="37"/>
    </row>
    <row r="85" spans="1:12" ht="12.95" customHeight="1">
      <c r="A85" s="1"/>
      <c r="B85" s="56">
        <v>0.44</v>
      </c>
      <c r="C85" s="36" t="s">
        <v>15</v>
      </c>
      <c r="D85" s="37"/>
      <c r="E85" s="37"/>
      <c r="F85" s="37"/>
      <c r="G85" s="37"/>
      <c r="H85" s="37"/>
      <c r="I85" s="37"/>
      <c r="J85" s="37"/>
      <c r="K85" s="37"/>
      <c r="L85" s="37"/>
    </row>
    <row r="86" spans="1:12" ht="12.95" customHeight="1">
      <c r="A86" s="1"/>
      <c r="B86" s="102" t="s">
        <v>49</v>
      </c>
      <c r="C86" s="36" t="s">
        <v>17</v>
      </c>
      <c r="D86" s="37">
        <v>2762</v>
      </c>
      <c r="E86" s="38">
        <v>9825</v>
      </c>
      <c r="F86" s="39">
        <v>3060</v>
      </c>
      <c r="G86" s="38">
        <v>11611</v>
      </c>
      <c r="H86" s="37">
        <v>3060</v>
      </c>
      <c r="I86" s="38">
        <v>11611</v>
      </c>
      <c r="J86" s="39">
        <v>4000</v>
      </c>
      <c r="K86" s="38">
        <v>12697</v>
      </c>
      <c r="L86" s="38">
        <f>SUM(J86:K86)</f>
        <v>16697</v>
      </c>
    </row>
    <row r="87" spans="1:12" ht="12.95" customHeight="1">
      <c r="A87" s="1"/>
      <c r="B87" s="102" t="s">
        <v>50</v>
      </c>
      <c r="C87" s="36" t="s">
        <v>19</v>
      </c>
      <c r="D87" s="39">
        <v>1</v>
      </c>
      <c r="E87" s="46">
        <v>59</v>
      </c>
      <c r="F87" s="39">
        <v>1</v>
      </c>
      <c r="G87" s="38">
        <v>60</v>
      </c>
      <c r="H87" s="37">
        <v>1</v>
      </c>
      <c r="I87" s="38">
        <v>60</v>
      </c>
      <c r="J87" s="39">
        <v>300</v>
      </c>
      <c r="K87" s="38">
        <v>60</v>
      </c>
      <c r="L87" s="38">
        <f>SUM(J87:K87)</f>
        <v>360</v>
      </c>
    </row>
    <row r="88" spans="1:12" ht="12.95" customHeight="1">
      <c r="A88" s="1"/>
      <c r="B88" s="102" t="s">
        <v>51</v>
      </c>
      <c r="C88" s="36" t="s">
        <v>21</v>
      </c>
      <c r="D88" s="74">
        <v>0</v>
      </c>
      <c r="E88" s="38">
        <v>54</v>
      </c>
      <c r="F88" s="39">
        <v>1</v>
      </c>
      <c r="G88" s="38">
        <v>54</v>
      </c>
      <c r="H88" s="39">
        <v>1</v>
      </c>
      <c r="I88" s="38">
        <v>54</v>
      </c>
      <c r="J88" s="39">
        <v>1507</v>
      </c>
      <c r="K88" s="38">
        <f>54+1400</f>
        <v>1454</v>
      </c>
      <c r="L88" s="38">
        <f>SUM(J88:K88)</f>
        <v>2961</v>
      </c>
    </row>
    <row r="89" spans="1:12" ht="12.95" customHeight="1">
      <c r="A89" s="1" t="s">
        <v>9</v>
      </c>
      <c r="B89" s="56">
        <v>0.44</v>
      </c>
      <c r="C89" s="36" t="s">
        <v>15</v>
      </c>
      <c r="D89" s="40">
        <f t="shared" ref="D89:L89" si="15">SUM(D86:D88)</f>
        <v>2763</v>
      </c>
      <c r="E89" s="40">
        <f t="shared" si="15"/>
        <v>9938</v>
      </c>
      <c r="F89" s="40">
        <f t="shared" si="15"/>
        <v>3062</v>
      </c>
      <c r="G89" s="40">
        <f t="shared" si="15"/>
        <v>11725</v>
      </c>
      <c r="H89" s="40">
        <f t="shared" si="15"/>
        <v>3062</v>
      </c>
      <c r="I89" s="40">
        <f t="shared" si="15"/>
        <v>11725</v>
      </c>
      <c r="J89" s="88">
        <f t="shared" si="15"/>
        <v>5807</v>
      </c>
      <c r="K89" s="40">
        <f>SUM(K86:K88)</f>
        <v>14211</v>
      </c>
      <c r="L89" s="40">
        <f t="shared" si="15"/>
        <v>20018</v>
      </c>
    </row>
    <row r="90" spans="1:12" ht="12.95" customHeight="1">
      <c r="A90" s="1" t="s">
        <v>9</v>
      </c>
      <c r="B90" s="35">
        <v>80.001000000000005</v>
      </c>
      <c r="C90" s="49" t="s">
        <v>48</v>
      </c>
      <c r="D90" s="48">
        <f t="shared" ref="D90:L90" si="16">D89</f>
        <v>2763</v>
      </c>
      <c r="E90" s="48">
        <f t="shared" si="16"/>
        <v>9938</v>
      </c>
      <c r="F90" s="89">
        <f t="shared" si="16"/>
        <v>3062</v>
      </c>
      <c r="G90" s="48">
        <f t="shared" si="16"/>
        <v>11725</v>
      </c>
      <c r="H90" s="48">
        <f t="shared" si="16"/>
        <v>3062</v>
      </c>
      <c r="I90" s="48">
        <f t="shared" si="16"/>
        <v>11725</v>
      </c>
      <c r="J90" s="89">
        <f t="shared" si="16"/>
        <v>5807</v>
      </c>
      <c r="K90" s="48">
        <f>K89</f>
        <v>14211</v>
      </c>
      <c r="L90" s="48">
        <f t="shared" si="16"/>
        <v>20018</v>
      </c>
    </row>
    <row r="91" spans="1:12" ht="12.95" customHeight="1">
      <c r="A91" s="1"/>
      <c r="B91" s="57"/>
      <c r="C91" s="49"/>
      <c r="D91" s="45"/>
      <c r="E91" s="45"/>
      <c r="F91" s="45"/>
      <c r="G91" s="45"/>
      <c r="H91" s="45"/>
      <c r="I91" s="45"/>
      <c r="J91" s="45"/>
      <c r="K91" s="45"/>
      <c r="L91" s="45"/>
    </row>
    <row r="92" spans="1:12" ht="12.95" customHeight="1">
      <c r="A92" s="1"/>
      <c r="B92" s="35">
        <v>80.103999999999999</v>
      </c>
      <c r="C92" s="49" t="s">
        <v>52</v>
      </c>
      <c r="D92" s="37"/>
      <c r="E92" s="37"/>
      <c r="F92" s="37"/>
      <c r="G92" s="37"/>
      <c r="H92" s="37"/>
      <c r="I92" s="37"/>
      <c r="J92" s="37"/>
      <c r="K92" s="37"/>
      <c r="L92" s="37"/>
    </row>
    <row r="93" spans="1:12" ht="12.95" customHeight="1">
      <c r="A93" s="1"/>
      <c r="B93" s="81">
        <v>63</v>
      </c>
      <c r="C93" s="36" t="s">
        <v>53</v>
      </c>
      <c r="D93" s="37"/>
      <c r="E93" s="37"/>
      <c r="F93" s="37"/>
      <c r="G93" s="37"/>
      <c r="H93" s="37"/>
      <c r="I93" s="37"/>
      <c r="J93" s="37"/>
      <c r="K93" s="37"/>
      <c r="L93" s="37"/>
    </row>
    <row r="94" spans="1:12" ht="12.95" customHeight="1">
      <c r="A94" s="1"/>
      <c r="B94" s="81" t="s">
        <v>151</v>
      </c>
      <c r="C94" s="36" t="s">
        <v>93</v>
      </c>
      <c r="D94" s="39">
        <v>1499</v>
      </c>
      <c r="E94" s="74">
        <v>0</v>
      </c>
      <c r="F94" s="39">
        <v>1</v>
      </c>
      <c r="G94" s="74">
        <v>0</v>
      </c>
      <c r="H94" s="39">
        <v>1</v>
      </c>
      <c r="I94" s="74">
        <v>0</v>
      </c>
      <c r="J94" s="39">
        <v>5000</v>
      </c>
      <c r="K94" s="74">
        <v>0</v>
      </c>
      <c r="L94" s="39">
        <f t="shared" ref="L94:L103" si="17">SUM(J94:K94)</f>
        <v>5000</v>
      </c>
    </row>
    <row r="95" spans="1:12" ht="12.95" customHeight="1">
      <c r="A95" s="1"/>
      <c r="B95" s="81" t="s">
        <v>152</v>
      </c>
      <c r="C95" s="36" t="s">
        <v>94</v>
      </c>
      <c r="D95" s="39">
        <v>6494</v>
      </c>
      <c r="E95" s="74">
        <v>0</v>
      </c>
      <c r="F95" s="39">
        <v>1500</v>
      </c>
      <c r="G95" s="74">
        <v>0</v>
      </c>
      <c r="H95" s="39">
        <v>1700</v>
      </c>
      <c r="I95" s="74">
        <v>0</v>
      </c>
      <c r="J95" s="39">
        <v>4000</v>
      </c>
      <c r="K95" s="74">
        <v>0</v>
      </c>
      <c r="L95" s="39">
        <f t="shared" si="17"/>
        <v>4000</v>
      </c>
    </row>
    <row r="96" spans="1:12" ht="12.95" customHeight="1">
      <c r="A96" s="1"/>
      <c r="B96" s="81" t="s">
        <v>153</v>
      </c>
      <c r="C96" s="36" t="s">
        <v>154</v>
      </c>
      <c r="D96" s="43">
        <v>6754</v>
      </c>
      <c r="E96" s="58">
        <v>0</v>
      </c>
      <c r="F96" s="44">
        <v>600</v>
      </c>
      <c r="G96" s="58">
        <v>0</v>
      </c>
      <c r="H96" s="44">
        <v>600</v>
      </c>
      <c r="I96" s="58">
        <v>0</v>
      </c>
      <c r="J96" s="44">
        <v>10000</v>
      </c>
      <c r="K96" s="58">
        <v>0</v>
      </c>
      <c r="L96" s="44">
        <f t="shared" si="17"/>
        <v>10000</v>
      </c>
    </row>
    <row r="97" spans="1:12" ht="12.95" customHeight="1">
      <c r="A97" s="1"/>
      <c r="B97" s="81" t="s">
        <v>155</v>
      </c>
      <c r="C97" s="36" t="s">
        <v>95</v>
      </c>
      <c r="D97" s="58">
        <v>0</v>
      </c>
      <c r="E97" s="58">
        <v>0</v>
      </c>
      <c r="F97" s="44">
        <v>1</v>
      </c>
      <c r="G97" s="58">
        <v>0</v>
      </c>
      <c r="H97" s="44">
        <v>1</v>
      </c>
      <c r="I97" s="58">
        <v>0</v>
      </c>
      <c r="J97" s="58">
        <v>0</v>
      </c>
      <c r="K97" s="58">
        <v>0</v>
      </c>
      <c r="L97" s="58">
        <f t="shared" si="17"/>
        <v>0</v>
      </c>
    </row>
    <row r="98" spans="1:12" ht="27" customHeight="1">
      <c r="A98" s="1"/>
      <c r="B98" s="81" t="s">
        <v>156</v>
      </c>
      <c r="C98" s="36" t="s">
        <v>194</v>
      </c>
      <c r="D98" s="58">
        <v>0</v>
      </c>
      <c r="E98" s="58">
        <v>0</v>
      </c>
      <c r="F98" s="44">
        <v>5000</v>
      </c>
      <c r="G98" s="58">
        <v>0</v>
      </c>
      <c r="H98" s="44">
        <v>5000</v>
      </c>
      <c r="I98" s="58">
        <v>0</v>
      </c>
      <c r="J98" s="58">
        <v>0</v>
      </c>
      <c r="K98" s="58">
        <v>0</v>
      </c>
      <c r="L98" s="58">
        <f t="shared" si="17"/>
        <v>0</v>
      </c>
    </row>
    <row r="99" spans="1:12" ht="12.95" customHeight="1">
      <c r="A99" s="41"/>
      <c r="B99" s="105" t="s">
        <v>166</v>
      </c>
      <c r="C99" s="42" t="s">
        <v>167</v>
      </c>
      <c r="D99" s="53">
        <v>0</v>
      </c>
      <c r="E99" s="53">
        <v>0</v>
      </c>
      <c r="F99" s="90">
        <v>1</v>
      </c>
      <c r="G99" s="53">
        <v>0</v>
      </c>
      <c r="H99" s="90">
        <v>1</v>
      </c>
      <c r="I99" s="53">
        <v>0</v>
      </c>
      <c r="J99" s="53">
        <v>0</v>
      </c>
      <c r="K99" s="53">
        <v>0</v>
      </c>
      <c r="L99" s="75">
        <f t="shared" si="17"/>
        <v>0</v>
      </c>
    </row>
    <row r="100" spans="1:12" ht="27.95" customHeight="1">
      <c r="A100" s="1"/>
      <c r="B100" s="81" t="s">
        <v>247</v>
      </c>
      <c r="C100" s="36" t="s">
        <v>190</v>
      </c>
      <c r="D100" s="59">
        <v>0</v>
      </c>
      <c r="E100" s="59">
        <v>0</v>
      </c>
      <c r="F100" s="78">
        <v>489</v>
      </c>
      <c r="G100" s="59">
        <v>0</v>
      </c>
      <c r="H100" s="78">
        <v>489</v>
      </c>
      <c r="I100" s="59">
        <v>0</v>
      </c>
      <c r="J100" s="59">
        <v>0</v>
      </c>
      <c r="K100" s="59">
        <v>0</v>
      </c>
      <c r="L100" s="58">
        <f t="shared" si="17"/>
        <v>0</v>
      </c>
    </row>
    <row r="101" spans="1:12" ht="14.1" customHeight="1">
      <c r="A101" s="1"/>
      <c r="B101" s="81" t="s">
        <v>250</v>
      </c>
      <c r="C101" s="36" t="s">
        <v>249</v>
      </c>
      <c r="D101" s="78">
        <v>10000</v>
      </c>
      <c r="E101" s="59">
        <v>0</v>
      </c>
      <c r="F101" s="78">
        <v>5000</v>
      </c>
      <c r="G101" s="59">
        <v>0</v>
      </c>
      <c r="H101" s="78">
        <v>5000</v>
      </c>
      <c r="I101" s="59">
        <v>0</v>
      </c>
      <c r="J101" s="78">
        <v>10000</v>
      </c>
      <c r="K101" s="59">
        <v>0</v>
      </c>
      <c r="L101" s="44">
        <f t="shared" si="17"/>
        <v>10000</v>
      </c>
    </row>
    <row r="102" spans="1:12" ht="14.1" customHeight="1">
      <c r="A102" s="1"/>
      <c r="B102" s="81" t="s">
        <v>260</v>
      </c>
      <c r="C102" s="36" t="s">
        <v>261</v>
      </c>
      <c r="D102" s="78">
        <v>2500</v>
      </c>
      <c r="E102" s="59">
        <v>0</v>
      </c>
      <c r="F102" s="59">
        <v>0</v>
      </c>
      <c r="G102" s="59">
        <v>0</v>
      </c>
      <c r="H102" s="59">
        <v>0</v>
      </c>
      <c r="I102" s="59">
        <v>0</v>
      </c>
      <c r="J102" s="59">
        <v>0</v>
      </c>
      <c r="K102" s="59">
        <v>0</v>
      </c>
      <c r="L102" s="58">
        <f t="shared" si="17"/>
        <v>0</v>
      </c>
    </row>
    <row r="103" spans="1:12" ht="27.95" customHeight="1">
      <c r="A103" s="1"/>
      <c r="B103" s="81" t="s">
        <v>318</v>
      </c>
      <c r="C103" s="5" t="s">
        <v>317</v>
      </c>
      <c r="D103" s="53">
        <v>0</v>
      </c>
      <c r="E103" s="53">
        <v>0</v>
      </c>
      <c r="F103" s="53">
        <v>0</v>
      </c>
      <c r="G103" s="53">
        <v>0</v>
      </c>
      <c r="H103" s="53">
        <v>0</v>
      </c>
      <c r="I103" s="53">
        <v>0</v>
      </c>
      <c r="J103" s="90">
        <v>9000</v>
      </c>
      <c r="K103" s="53">
        <v>0</v>
      </c>
      <c r="L103" s="91">
        <f t="shared" si="17"/>
        <v>9000</v>
      </c>
    </row>
    <row r="104" spans="1:12" ht="14.1" customHeight="1">
      <c r="A104" s="1" t="s">
        <v>9</v>
      </c>
      <c r="B104" s="81">
        <v>63</v>
      </c>
      <c r="C104" s="36" t="s">
        <v>53</v>
      </c>
      <c r="D104" s="107">
        <f>SUM(D94:D103)</f>
        <v>27247</v>
      </c>
      <c r="E104" s="75">
        <f t="shared" ref="E104:L104" si="18">SUM(E94:E103)</f>
        <v>0</v>
      </c>
      <c r="F104" s="107">
        <f t="shared" si="18"/>
        <v>12592</v>
      </c>
      <c r="G104" s="75">
        <f t="shared" si="18"/>
        <v>0</v>
      </c>
      <c r="H104" s="107">
        <f t="shared" si="18"/>
        <v>12792</v>
      </c>
      <c r="I104" s="75">
        <f t="shared" si="18"/>
        <v>0</v>
      </c>
      <c r="J104" s="91">
        <f t="shared" si="18"/>
        <v>38000</v>
      </c>
      <c r="K104" s="75">
        <f t="shared" si="18"/>
        <v>0</v>
      </c>
      <c r="L104" s="91">
        <f t="shared" si="18"/>
        <v>38000</v>
      </c>
    </row>
    <row r="105" spans="1:12" ht="14.1" customHeight="1">
      <c r="A105" s="1" t="s">
        <v>9</v>
      </c>
      <c r="B105" s="35">
        <v>80.103999999999999</v>
      </c>
      <c r="C105" s="49" t="s">
        <v>52</v>
      </c>
      <c r="D105" s="48">
        <f t="shared" ref="D105:L105" si="19">D104</f>
        <v>27247</v>
      </c>
      <c r="E105" s="54">
        <f t="shared" si="19"/>
        <v>0</v>
      </c>
      <c r="F105" s="48">
        <f t="shared" si="19"/>
        <v>12592</v>
      </c>
      <c r="G105" s="54">
        <f t="shared" si="19"/>
        <v>0</v>
      </c>
      <c r="H105" s="48">
        <f t="shared" si="19"/>
        <v>12792</v>
      </c>
      <c r="I105" s="54">
        <f t="shared" si="19"/>
        <v>0</v>
      </c>
      <c r="J105" s="89">
        <f t="shared" si="19"/>
        <v>38000</v>
      </c>
      <c r="K105" s="54">
        <f t="shared" si="19"/>
        <v>0</v>
      </c>
      <c r="L105" s="89">
        <f t="shared" si="19"/>
        <v>38000</v>
      </c>
    </row>
    <row r="106" spans="1:12" ht="14.1" customHeight="1">
      <c r="A106" s="1" t="s">
        <v>9</v>
      </c>
      <c r="B106" s="1">
        <v>80</v>
      </c>
      <c r="C106" s="36" t="s">
        <v>47</v>
      </c>
      <c r="D106" s="52">
        <f t="shared" ref="D106:L106" si="20">D105+D90</f>
        <v>30010</v>
      </c>
      <c r="E106" s="52">
        <f t="shared" si="20"/>
        <v>9938</v>
      </c>
      <c r="F106" s="52">
        <f t="shared" si="20"/>
        <v>15654</v>
      </c>
      <c r="G106" s="52">
        <f t="shared" si="20"/>
        <v>11725</v>
      </c>
      <c r="H106" s="52">
        <f t="shared" si="20"/>
        <v>15854</v>
      </c>
      <c r="I106" s="52">
        <f t="shared" si="20"/>
        <v>11725</v>
      </c>
      <c r="J106" s="90">
        <f t="shared" si="20"/>
        <v>43807</v>
      </c>
      <c r="K106" s="52">
        <f t="shared" si="20"/>
        <v>14211</v>
      </c>
      <c r="L106" s="52">
        <f t="shared" si="20"/>
        <v>58018</v>
      </c>
    </row>
    <row r="107" spans="1:12" s="79" customFormat="1" ht="14.1" customHeight="1">
      <c r="A107" s="1" t="s">
        <v>9</v>
      </c>
      <c r="B107" s="50">
        <v>3452</v>
      </c>
      <c r="C107" s="49" t="s">
        <v>0</v>
      </c>
      <c r="D107" s="45">
        <f t="shared" ref="D107:L107" si="21">D106+D81</f>
        <v>115968</v>
      </c>
      <c r="E107" s="45">
        <f t="shared" si="21"/>
        <v>42586</v>
      </c>
      <c r="F107" s="45">
        <f t="shared" si="21"/>
        <v>68880</v>
      </c>
      <c r="G107" s="45">
        <f t="shared" si="21"/>
        <v>50796</v>
      </c>
      <c r="H107" s="45">
        <f t="shared" si="21"/>
        <v>69580</v>
      </c>
      <c r="I107" s="45">
        <f t="shared" si="21"/>
        <v>50796</v>
      </c>
      <c r="J107" s="78">
        <f t="shared" si="21"/>
        <v>162600</v>
      </c>
      <c r="K107" s="45">
        <f t="shared" si="21"/>
        <v>55619</v>
      </c>
      <c r="L107" s="45">
        <f t="shared" si="21"/>
        <v>218219</v>
      </c>
    </row>
    <row r="108" spans="1:12" ht="14.1" customHeight="1">
      <c r="A108" s="60" t="s">
        <v>9</v>
      </c>
      <c r="B108" s="60"/>
      <c r="C108" s="61" t="s">
        <v>10</v>
      </c>
      <c r="D108" s="48">
        <f t="shared" ref="D108:J108" si="22">D107</f>
        <v>115968</v>
      </c>
      <c r="E108" s="48">
        <f t="shared" si="22"/>
        <v>42586</v>
      </c>
      <c r="F108" s="48">
        <f t="shared" si="22"/>
        <v>68880</v>
      </c>
      <c r="G108" s="48">
        <f t="shared" si="22"/>
        <v>50796</v>
      </c>
      <c r="H108" s="48">
        <f t="shared" si="22"/>
        <v>69580</v>
      </c>
      <c r="I108" s="48">
        <f t="shared" si="22"/>
        <v>50796</v>
      </c>
      <c r="J108" s="89">
        <f t="shared" si="22"/>
        <v>162600</v>
      </c>
      <c r="K108" s="48">
        <f>K107</f>
        <v>55619</v>
      </c>
      <c r="L108" s="48">
        <f>K108+J108</f>
        <v>218219</v>
      </c>
    </row>
    <row r="109" spans="1:12" ht="14.1" customHeight="1">
      <c r="A109" s="1"/>
      <c r="B109" s="1"/>
      <c r="C109" s="49"/>
      <c r="D109" s="45"/>
      <c r="E109" s="45"/>
      <c r="F109" s="45"/>
      <c r="G109" s="45"/>
      <c r="H109" s="45"/>
      <c r="I109" s="45"/>
      <c r="J109" s="45"/>
      <c r="K109" s="45"/>
      <c r="L109" s="45"/>
    </row>
    <row r="110" spans="1:12" ht="14.1" customHeight="1">
      <c r="A110" s="1"/>
      <c r="B110" s="1"/>
      <c r="C110" s="49" t="s">
        <v>54</v>
      </c>
      <c r="D110" s="43"/>
      <c r="E110" s="43"/>
      <c r="F110" s="45"/>
      <c r="G110" s="45"/>
      <c r="H110" s="45"/>
      <c r="I110" s="45"/>
      <c r="J110" s="45"/>
      <c r="K110" s="45"/>
      <c r="L110" s="45"/>
    </row>
    <row r="111" spans="1:12" ht="14.1" customHeight="1">
      <c r="A111" s="1" t="s">
        <v>11</v>
      </c>
      <c r="B111" s="50">
        <v>5452</v>
      </c>
      <c r="C111" s="49" t="s">
        <v>1</v>
      </c>
      <c r="D111" s="45"/>
      <c r="E111" s="45"/>
      <c r="F111" s="45"/>
      <c r="G111" s="45"/>
      <c r="H111" s="45"/>
      <c r="I111" s="45"/>
      <c r="J111" s="45"/>
      <c r="K111" s="45"/>
      <c r="L111" s="45"/>
    </row>
    <row r="112" spans="1:12" ht="14.1" customHeight="1">
      <c r="A112" s="1"/>
      <c r="B112" s="33">
        <v>1</v>
      </c>
      <c r="C112" s="36" t="s">
        <v>12</v>
      </c>
      <c r="D112" s="37"/>
      <c r="E112" s="37"/>
      <c r="F112" s="37"/>
      <c r="G112" s="37"/>
      <c r="H112" s="37"/>
      <c r="I112" s="37"/>
      <c r="J112" s="37"/>
      <c r="K112" s="37"/>
      <c r="L112" s="37"/>
    </row>
    <row r="113" spans="1:12" s="63" customFormat="1" ht="14.1" customHeight="1">
      <c r="A113" s="62"/>
      <c r="B113" s="35">
        <v>1.101</v>
      </c>
      <c r="C113" s="49" t="s">
        <v>13</v>
      </c>
      <c r="D113" s="37"/>
      <c r="E113" s="37"/>
      <c r="F113" s="37"/>
      <c r="G113" s="37"/>
      <c r="H113" s="37"/>
      <c r="I113" s="37"/>
      <c r="J113" s="37"/>
      <c r="K113" s="37"/>
      <c r="L113" s="37"/>
    </row>
    <row r="114" spans="1:12" s="80" customFormat="1" ht="14.1" customHeight="1">
      <c r="A114" s="62"/>
      <c r="B114" s="33">
        <v>60</v>
      </c>
      <c r="C114" s="36" t="s">
        <v>55</v>
      </c>
      <c r="D114" s="43"/>
      <c r="E114" s="43"/>
      <c r="F114" s="43"/>
      <c r="G114" s="43"/>
      <c r="H114" s="43"/>
      <c r="I114" s="43"/>
      <c r="J114" s="43"/>
      <c r="K114" s="43"/>
      <c r="L114" s="43"/>
    </row>
    <row r="115" spans="1:12" s="63" customFormat="1" ht="27.95" customHeight="1">
      <c r="A115" s="62"/>
      <c r="B115" s="108" t="s">
        <v>120</v>
      </c>
      <c r="C115" s="36" t="s">
        <v>121</v>
      </c>
      <c r="D115" s="44">
        <v>4618</v>
      </c>
      <c r="E115" s="58">
        <v>0</v>
      </c>
      <c r="F115" s="43">
        <v>8835</v>
      </c>
      <c r="G115" s="58">
        <v>0</v>
      </c>
      <c r="H115" s="43">
        <v>8835</v>
      </c>
      <c r="I115" s="58">
        <v>0</v>
      </c>
      <c r="J115" s="58">
        <v>0</v>
      </c>
      <c r="K115" s="58">
        <v>0</v>
      </c>
      <c r="L115" s="59">
        <f t="shared" ref="L115:L145" si="23">SUM(J115:K115)</f>
        <v>0</v>
      </c>
    </row>
    <row r="116" spans="1:12" s="63" customFormat="1" ht="38.25">
      <c r="A116" s="62"/>
      <c r="B116" s="108" t="s">
        <v>282</v>
      </c>
      <c r="C116" s="122" t="s">
        <v>316</v>
      </c>
      <c r="D116" s="58">
        <v>0</v>
      </c>
      <c r="E116" s="58">
        <v>0</v>
      </c>
      <c r="F116" s="58">
        <v>0</v>
      </c>
      <c r="G116" s="58">
        <v>0</v>
      </c>
      <c r="H116" s="43">
        <v>12000</v>
      </c>
      <c r="I116" s="58">
        <v>0</v>
      </c>
      <c r="J116" s="58">
        <v>0</v>
      </c>
      <c r="K116" s="58">
        <v>0</v>
      </c>
      <c r="L116" s="59">
        <f t="shared" si="23"/>
        <v>0</v>
      </c>
    </row>
    <row r="117" spans="1:12" s="63" customFormat="1" ht="27.95" customHeight="1">
      <c r="A117" s="62"/>
      <c r="B117" s="108" t="s">
        <v>119</v>
      </c>
      <c r="C117" s="36" t="s">
        <v>436</v>
      </c>
      <c r="D117" s="44">
        <v>814</v>
      </c>
      <c r="E117" s="58">
        <v>0</v>
      </c>
      <c r="F117" s="43">
        <v>825</v>
      </c>
      <c r="G117" s="58">
        <v>0</v>
      </c>
      <c r="H117" s="43">
        <v>825</v>
      </c>
      <c r="I117" s="58">
        <v>0</v>
      </c>
      <c r="J117" s="58">
        <v>0</v>
      </c>
      <c r="K117" s="58">
        <v>0</v>
      </c>
      <c r="L117" s="59">
        <f t="shared" si="23"/>
        <v>0</v>
      </c>
    </row>
    <row r="118" spans="1:12" s="63" customFormat="1" ht="27.95" customHeight="1">
      <c r="A118" s="62"/>
      <c r="B118" s="108" t="s">
        <v>112</v>
      </c>
      <c r="C118" s="36" t="s">
        <v>158</v>
      </c>
      <c r="D118" s="58">
        <v>0</v>
      </c>
      <c r="E118" s="58">
        <v>0</v>
      </c>
      <c r="F118" s="44">
        <v>5</v>
      </c>
      <c r="G118" s="58">
        <v>0</v>
      </c>
      <c r="H118" s="44">
        <v>5</v>
      </c>
      <c r="I118" s="58">
        <v>0</v>
      </c>
      <c r="J118" s="58">
        <v>0</v>
      </c>
      <c r="K118" s="58">
        <v>0</v>
      </c>
      <c r="L118" s="59">
        <f t="shared" si="23"/>
        <v>0</v>
      </c>
    </row>
    <row r="119" spans="1:12" s="63" customFormat="1" ht="27.95" customHeight="1">
      <c r="A119" s="62"/>
      <c r="B119" s="108" t="s">
        <v>113</v>
      </c>
      <c r="C119" s="36" t="s">
        <v>125</v>
      </c>
      <c r="D119" s="44">
        <v>342</v>
      </c>
      <c r="E119" s="58">
        <v>0</v>
      </c>
      <c r="F119" s="43">
        <v>1071</v>
      </c>
      <c r="G119" s="58">
        <v>0</v>
      </c>
      <c r="H119" s="43">
        <v>1071</v>
      </c>
      <c r="I119" s="58">
        <v>0</v>
      </c>
      <c r="J119" s="58">
        <v>0</v>
      </c>
      <c r="K119" s="58">
        <v>0</v>
      </c>
      <c r="L119" s="59">
        <f t="shared" si="23"/>
        <v>0</v>
      </c>
    </row>
    <row r="120" spans="1:12" s="63" customFormat="1" ht="38.25">
      <c r="A120" s="64"/>
      <c r="B120" s="109" t="s">
        <v>114</v>
      </c>
      <c r="C120" s="42" t="s">
        <v>437</v>
      </c>
      <c r="D120" s="75">
        <v>0</v>
      </c>
      <c r="E120" s="75">
        <v>0</v>
      </c>
      <c r="F120" s="107">
        <v>54</v>
      </c>
      <c r="G120" s="75">
        <v>0</v>
      </c>
      <c r="H120" s="107">
        <v>507</v>
      </c>
      <c r="I120" s="75">
        <v>0</v>
      </c>
      <c r="J120" s="75">
        <v>0</v>
      </c>
      <c r="K120" s="75">
        <v>0</v>
      </c>
      <c r="L120" s="53">
        <f t="shared" si="23"/>
        <v>0</v>
      </c>
    </row>
    <row r="121" spans="1:12" s="63" customFormat="1" ht="38.25">
      <c r="A121" s="62"/>
      <c r="B121" s="108" t="s">
        <v>115</v>
      </c>
      <c r="C121" s="36" t="s">
        <v>195</v>
      </c>
      <c r="D121" s="44">
        <v>451</v>
      </c>
      <c r="E121" s="58">
        <v>0</v>
      </c>
      <c r="F121" s="43">
        <v>19</v>
      </c>
      <c r="G121" s="58">
        <v>0</v>
      </c>
      <c r="H121" s="43">
        <v>19</v>
      </c>
      <c r="I121" s="58">
        <v>0</v>
      </c>
      <c r="J121" s="58">
        <v>0</v>
      </c>
      <c r="K121" s="58">
        <v>0</v>
      </c>
      <c r="L121" s="59">
        <f t="shared" si="23"/>
        <v>0</v>
      </c>
    </row>
    <row r="122" spans="1:12" s="63" customFormat="1" ht="38.25">
      <c r="A122" s="62"/>
      <c r="B122" s="108" t="s">
        <v>116</v>
      </c>
      <c r="C122" s="36" t="s">
        <v>413</v>
      </c>
      <c r="D122" s="44">
        <v>7772</v>
      </c>
      <c r="E122" s="58">
        <v>0</v>
      </c>
      <c r="F122" s="43">
        <v>4356</v>
      </c>
      <c r="G122" s="58">
        <v>0</v>
      </c>
      <c r="H122" s="43">
        <v>4356</v>
      </c>
      <c r="I122" s="58">
        <v>0</v>
      </c>
      <c r="J122" s="58">
        <v>0</v>
      </c>
      <c r="K122" s="58">
        <v>0</v>
      </c>
      <c r="L122" s="59">
        <f t="shared" si="23"/>
        <v>0</v>
      </c>
    </row>
    <row r="123" spans="1:12" s="63" customFormat="1" ht="51">
      <c r="A123" s="62"/>
      <c r="B123" s="108" t="s">
        <v>117</v>
      </c>
      <c r="C123" s="36" t="s">
        <v>123</v>
      </c>
      <c r="D123" s="58">
        <v>0</v>
      </c>
      <c r="E123" s="58">
        <v>0</v>
      </c>
      <c r="F123" s="44">
        <v>28</v>
      </c>
      <c r="G123" s="58">
        <v>0</v>
      </c>
      <c r="H123" s="44">
        <v>28</v>
      </c>
      <c r="I123" s="58">
        <v>0</v>
      </c>
      <c r="J123" s="58">
        <v>0</v>
      </c>
      <c r="K123" s="58">
        <v>0</v>
      </c>
      <c r="L123" s="59">
        <f t="shared" si="23"/>
        <v>0</v>
      </c>
    </row>
    <row r="124" spans="1:12" s="63" customFormat="1" ht="25.5">
      <c r="A124" s="62"/>
      <c r="B124" s="108" t="s">
        <v>118</v>
      </c>
      <c r="C124" s="36" t="s">
        <v>124</v>
      </c>
      <c r="D124" s="58">
        <v>0</v>
      </c>
      <c r="E124" s="58">
        <v>0</v>
      </c>
      <c r="F124" s="43">
        <v>1829</v>
      </c>
      <c r="G124" s="58">
        <v>0</v>
      </c>
      <c r="H124" s="43">
        <v>2829</v>
      </c>
      <c r="I124" s="58">
        <v>0</v>
      </c>
      <c r="J124" s="58">
        <v>0</v>
      </c>
      <c r="K124" s="58">
        <v>0</v>
      </c>
      <c r="L124" s="59">
        <f t="shared" si="23"/>
        <v>0</v>
      </c>
    </row>
    <row r="125" spans="1:12" s="63" customFormat="1" ht="26.1" customHeight="1">
      <c r="A125" s="62"/>
      <c r="B125" s="108" t="s">
        <v>283</v>
      </c>
      <c r="C125" s="122" t="s">
        <v>415</v>
      </c>
      <c r="D125" s="58">
        <v>0</v>
      </c>
      <c r="E125" s="58">
        <v>0</v>
      </c>
      <c r="F125" s="58">
        <v>0</v>
      </c>
      <c r="G125" s="58">
        <v>0</v>
      </c>
      <c r="H125" s="43">
        <v>10000</v>
      </c>
      <c r="I125" s="58">
        <v>0</v>
      </c>
      <c r="J125" s="58">
        <v>0</v>
      </c>
      <c r="K125" s="58">
        <v>0</v>
      </c>
      <c r="L125" s="59">
        <f t="shared" si="23"/>
        <v>0</v>
      </c>
    </row>
    <row r="126" spans="1:12" s="63" customFormat="1" ht="25.5">
      <c r="A126" s="62"/>
      <c r="B126" s="108" t="s">
        <v>98</v>
      </c>
      <c r="C126" s="36" t="s">
        <v>196</v>
      </c>
      <c r="D126" s="43">
        <v>5096</v>
      </c>
      <c r="E126" s="58">
        <v>0</v>
      </c>
      <c r="F126" s="43">
        <v>805</v>
      </c>
      <c r="G126" s="58">
        <v>0</v>
      </c>
      <c r="H126" s="43">
        <v>1709</v>
      </c>
      <c r="I126" s="58">
        <v>0</v>
      </c>
      <c r="J126" s="58">
        <v>0</v>
      </c>
      <c r="K126" s="58">
        <v>0</v>
      </c>
      <c r="L126" s="59">
        <f t="shared" si="23"/>
        <v>0</v>
      </c>
    </row>
    <row r="127" spans="1:12" s="63" customFormat="1" ht="39" customHeight="1">
      <c r="A127" s="62"/>
      <c r="B127" s="108" t="s">
        <v>99</v>
      </c>
      <c r="C127" s="34" t="s">
        <v>276</v>
      </c>
      <c r="D127" s="74">
        <v>0</v>
      </c>
      <c r="E127" s="74">
        <v>0</v>
      </c>
      <c r="F127" s="37">
        <v>1288</v>
      </c>
      <c r="G127" s="74">
        <v>0</v>
      </c>
      <c r="H127" s="37">
        <v>1288</v>
      </c>
      <c r="I127" s="74">
        <v>0</v>
      </c>
      <c r="J127" s="58">
        <v>0</v>
      </c>
      <c r="K127" s="74">
        <v>0</v>
      </c>
      <c r="L127" s="51">
        <f t="shared" si="23"/>
        <v>0</v>
      </c>
    </row>
    <row r="128" spans="1:12" s="63" customFormat="1" ht="25.5">
      <c r="A128" s="62"/>
      <c r="B128" s="108" t="s">
        <v>100</v>
      </c>
      <c r="C128" s="34" t="s">
        <v>278</v>
      </c>
      <c r="D128" s="74">
        <v>0</v>
      </c>
      <c r="E128" s="74">
        <v>0</v>
      </c>
      <c r="F128" s="39">
        <v>51</v>
      </c>
      <c r="G128" s="74">
        <v>0</v>
      </c>
      <c r="H128" s="39">
        <v>51</v>
      </c>
      <c r="I128" s="74">
        <v>0</v>
      </c>
      <c r="J128" s="58">
        <v>0</v>
      </c>
      <c r="K128" s="74">
        <v>0</v>
      </c>
      <c r="L128" s="51">
        <f t="shared" si="23"/>
        <v>0</v>
      </c>
    </row>
    <row r="129" spans="1:12" s="63" customFormat="1" ht="63.75">
      <c r="A129" s="62"/>
      <c r="B129" s="108" t="s">
        <v>101</v>
      </c>
      <c r="C129" s="36" t="s">
        <v>163</v>
      </c>
      <c r="D129" s="58">
        <v>0</v>
      </c>
      <c r="E129" s="58">
        <v>0</v>
      </c>
      <c r="F129" s="44">
        <v>1</v>
      </c>
      <c r="G129" s="58">
        <v>0</v>
      </c>
      <c r="H129" s="44">
        <v>1</v>
      </c>
      <c r="I129" s="58">
        <v>0</v>
      </c>
      <c r="J129" s="58">
        <v>0</v>
      </c>
      <c r="K129" s="58">
        <v>0</v>
      </c>
      <c r="L129" s="59">
        <f t="shared" si="23"/>
        <v>0</v>
      </c>
    </row>
    <row r="130" spans="1:12" s="63" customFormat="1" ht="38.25">
      <c r="A130" s="62"/>
      <c r="B130" s="108" t="s">
        <v>102</v>
      </c>
      <c r="C130" s="36" t="s">
        <v>414</v>
      </c>
      <c r="D130" s="44">
        <v>6853</v>
      </c>
      <c r="E130" s="58">
        <v>0</v>
      </c>
      <c r="F130" s="43">
        <v>5695</v>
      </c>
      <c r="G130" s="58">
        <v>0</v>
      </c>
      <c r="H130" s="43">
        <v>5695</v>
      </c>
      <c r="I130" s="58">
        <v>0</v>
      </c>
      <c r="J130" s="58">
        <v>0</v>
      </c>
      <c r="K130" s="58">
        <v>0</v>
      </c>
      <c r="L130" s="59">
        <f t="shared" si="23"/>
        <v>0</v>
      </c>
    </row>
    <row r="131" spans="1:12" s="63" customFormat="1" ht="38.25">
      <c r="A131" s="62"/>
      <c r="B131" s="108" t="s">
        <v>103</v>
      </c>
      <c r="C131" s="36" t="s">
        <v>198</v>
      </c>
      <c r="D131" s="44">
        <v>6285</v>
      </c>
      <c r="E131" s="58">
        <v>0</v>
      </c>
      <c r="F131" s="43">
        <v>6582</v>
      </c>
      <c r="G131" s="58">
        <v>0</v>
      </c>
      <c r="H131" s="43">
        <v>6582</v>
      </c>
      <c r="I131" s="58">
        <v>0</v>
      </c>
      <c r="J131" s="58">
        <v>0</v>
      </c>
      <c r="K131" s="58">
        <v>0</v>
      </c>
      <c r="L131" s="59">
        <f t="shared" si="23"/>
        <v>0</v>
      </c>
    </row>
    <row r="132" spans="1:12" s="63" customFormat="1" ht="25.5">
      <c r="A132" s="64"/>
      <c r="B132" s="109" t="s">
        <v>104</v>
      </c>
      <c r="C132" s="42" t="s">
        <v>96</v>
      </c>
      <c r="D132" s="107">
        <v>8028</v>
      </c>
      <c r="E132" s="75">
        <v>0</v>
      </c>
      <c r="F132" s="107">
        <v>4158</v>
      </c>
      <c r="G132" s="75">
        <v>0</v>
      </c>
      <c r="H132" s="107">
        <v>5130</v>
      </c>
      <c r="I132" s="75">
        <v>0</v>
      </c>
      <c r="J132" s="75">
        <v>0</v>
      </c>
      <c r="K132" s="75">
        <v>0</v>
      </c>
      <c r="L132" s="53">
        <f t="shared" si="23"/>
        <v>0</v>
      </c>
    </row>
    <row r="133" spans="1:12" s="63" customFormat="1" ht="51">
      <c r="A133" s="62"/>
      <c r="B133" s="108" t="s">
        <v>105</v>
      </c>
      <c r="C133" s="36" t="s">
        <v>199</v>
      </c>
      <c r="D133" s="44">
        <v>5231</v>
      </c>
      <c r="E133" s="58">
        <v>0</v>
      </c>
      <c r="F133" s="43">
        <v>5166</v>
      </c>
      <c r="G133" s="58">
        <v>0</v>
      </c>
      <c r="H133" s="43">
        <v>5166</v>
      </c>
      <c r="I133" s="58">
        <v>0</v>
      </c>
      <c r="J133" s="58">
        <v>0</v>
      </c>
      <c r="K133" s="58">
        <v>0</v>
      </c>
      <c r="L133" s="59">
        <f t="shared" si="23"/>
        <v>0</v>
      </c>
    </row>
    <row r="134" spans="1:12" s="63" customFormat="1" ht="51">
      <c r="A134" s="62"/>
      <c r="B134" s="108" t="s">
        <v>106</v>
      </c>
      <c r="C134" s="36" t="s">
        <v>97</v>
      </c>
      <c r="D134" s="58">
        <v>0</v>
      </c>
      <c r="E134" s="58">
        <v>0</v>
      </c>
      <c r="F134" s="43">
        <v>1197</v>
      </c>
      <c r="G134" s="58">
        <v>0</v>
      </c>
      <c r="H134" s="43">
        <v>1197</v>
      </c>
      <c r="I134" s="58">
        <v>0</v>
      </c>
      <c r="J134" s="58">
        <v>0</v>
      </c>
      <c r="K134" s="58">
        <v>0</v>
      </c>
      <c r="L134" s="59">
        <f t="shared" si="23"/>
        <v>0</v>
      </c>
    </row>
    <row r="135" spans="1:12" s="80" customFormat="1" ht="38.25">
      <c r="A135" s="62"/>
      <c r="B135" s="108" t="s">
        <v>107</v>
      </c>
      <c r="C135" s="36" t="s">
        <v>159</v>
      </c>
      <c r="D135" s="44">
        <v>43</v>
      </c>
      <c r="E135" s="58">
        <v>0</v>
      </c>
      <c r="F135" s="43">
        <v>26</v>
      </c>
      <c r="G135" s="58">
        <v>0</v>
      </c>
      <c r="H135" s="43">
        <v>26</v>
      </c>
      <c r="I135" s="58">
        <v>0</v>
      </c>
      <c r="J135" s="58">
        <v>0</v>
      </c>
      <c r="K135" s="58">
        <v>0</v>
      </c>
      <c r="L135" s="59">
        <f t="shared" si="23"/>
        <v>0</v>
      </c>
    </row>
    <row r="136" spans="1:12" s="63" customFormat="1" ht="25.5">
      <c r="A136" s="62"/>
      <c r="B136" s="108" t="s">
        <v>284</v>
      </c>
      <c r="C136" s="122" t="s">
        <v>311</v>
      </c>
      <c r="D136" s="74">
        <v>0</v>
      </c>
      <c r="E136" s="74">
        <v>0</v>
      </c>
      <c r="F136" s="74">
        <v>0</v>
      </c>
      <c r="G136" s="74">
        <v>0</v>
      </c>
      <c r="H136" s="39">
        <v>5000</v>
      </c>
      <c r="I136" s="74">
        <v>0</v>
      </c>
      <c r="J136" s="74">
        <v>0</v>
      </c>
      <c r="K136" s="74">
        <v>0</v>
      </c>
      <c r="L136" s="51">
        <f t="shared" si="23"/>
        <v>0</v>
      </c>
    </row>
    <row r="137" spans="1:12" s="63" customFormat="1" ht="26.1" customHeight="1">
      <c r="A137" s="62"/>
      <c r="B137" s="108" t="s">
        <v>285</v>
      </c>
      <c r="C137" s="67" t="s">
        <v>312</v>
      </c>
      <c r="D137" s="74">
        <v>0</v>
      </c>
      <c r="E137" s="74">
        <v>0</v>
      </c>
      <c r="F137" s="74">
        <v>0</v>
      </c>
      <c r="G137" s="74">
        <v>0</v>
      </c>
      <c r="H137" s="39">
        <v>10000</v>
      </c>
      <c r="I137" s="74">
        <v>0</v>
      </c>
      <c r="J137" s="74">
        <v>0</v>
      </c>
      <c r="K137" s="74">
        <v>0</v>
      </c>
      <c r="L137" s="51">
        <f t="shared" si="23"/>
        <v>0</v>
      </c>
    </row>
    <row r="138" spans="1:12" s="63" customFormat="1" ht="51">
      <c r="A138" s="62"/>
      <c r="B138" s="108" t="s">
        <v>286</v>
      </c>
      <c r="C138" s="67" t="s">
        <v>418</v>
      </c>
      <c r="D138" s="58">
        <v>0</v>
      </c>
      <c r="E138" s="58">
        <v>0</v>
      </c>
      <c r="F138" s="58">
        <v>0</v>
      </c>
      <c r="G138" s="58">
        <v>0</v>
      </c>
      <c r="H138" s="44">
        <v>1500</v>
      </c>
      <c r="I138" s="58">
        <v>0</v>
      </c>
      <c r="J138" s="58">
        <v>0</v>
      </c>
      <c r="K138" s="58">
        <v>0</v>
      </c>
      <c r="L138" s="59">
        <f t="shared" si="23"/>
        <v>0</v>
      </c>
    </row>
    <row r="139" spans="1:12" s="63" customFormat="1" ht="38.25">
      <c r="A139" s="62"/>
      <c r="B139" s="108" t="s">
        <v>287</v>
      </c>
      <c r="C139" s="67" t="s">
        <v>417</v>
      </c>
      <c r="D139" s="58">
        <v>0</v>
      </c>
      <c r="E139" s="58">
        <v>0</v>
      </c>
      <c r="F139" s="58">
        <v>0</v>
      </c>
      <c r="G139" s="58">
        <v>0</v>
      </c>
      <c r="H139" s="44">
        <v>4000</v>
      </c>
      <c r="I139" s="58">
        <v>0</v>
      </c>
      <c r="J139" s="58">
        <v>0</v>
      </c>
      <c r="K139" s="58">
        <v>0</v>
      </c>
      <c r="L139" s="59">
        <f t="shared" si="23"/>
        <v>0</v>
      </c>
    </row>
    <row r="140" spans="1:12" s="63" customFormat="1" ht="39" customHeight="1">
      <c r="A140" s="62"/>
      <c r="B140" s="108" t="s">
        <v>288</v>
      </c>
      <c r="C140" s="67" t="s">
        <v>416</v>
      </c>
      <c r="D140" s="58">
        <v>0</v>
      </c>
      <c r="E140" s="58">
        <v>0</v>
      </c>
      <c r="F140" s="58">
        <v>0</v>
      </c>
      <c r="G140" s="58">
        <v>0</v>
      </c>
      <c r="H140" s="44">
        <v>2500</v>
      </c>
      <c r="I140" s="58">
        <v>0</v>
      </c>
      <c r="J140" s="58">
        <v>0</v>
      </c>
      <c r="K140" s="58">
        <v>0</v>
      </c>
      <c r="L140" s="59">
        <f t="shared" si="23"/>
        <v>0</v>
      </c>
    </row>
    <row r="141" spans="1:12" s="63" customFormat="1" ht="63.75">
      <c r="A141" s="62"/>
      <c r="B141" s="108" t="s">
        <v>289</v>
      </c>
      <c r="C141" s="67" t="s">
        <v>438</v>
      </c>
      <c r="D141" s="58">
        <v>0</v>
      </c>
      <c r="E141" s="58">
        <v>0</v>
      </c>
      <c r="F141" s="58">
        <v>0</v>
      </c>
      <c r="G141" s="58">
        <v>0</v>
      </c>
      <c r="H141" s="44">
        <v>24000</v>
      </c>
      <c r="I141" s="58">
        <v>0</v>
      </c>
      <c r="J141" s="58">
        <v>0</v>
      </c>
      <c r="K141" s="58">
        <v>0</v>
      </c>
      <c r="L141" s="59">
        <f t="shared" si="23"/>
        <v>0</v>
      </c>
    </row>
    <row r="142" spans="1:12" s="63" customFormat="1">
      <c r="A142" s="62"/>
      <c r="B142" s="108" t="s">
        <v>56</v>
      </c>
      <c r="C142" s="36" t="s">
        <v>57</v>
      </c>
      <c r="D142" s="44">
        <v>40200</v>
      </c>
      <c r="E142" s="58">
        <v>0</v>
      </c>
      <c r="F142" s="58">
        <v>0</v>
      </c>
      <c r="G142" s="58">
        <v>0</v>
      </c>
      <c r="H142" s="58">
        <v>0</v>
      </c>
      <c r="I142" s="58">
        <v>0</v>
      </c>
      <c r="J142" s="44">
        <v>30000</v>
      </c>
      <c r="K142" s="58">
        <v>0</v>
      </c>
      <c r="L142" s="78">
        <f t="shared" si="23"/>
        <v>30000</v>
      </c>
    </row>
    <row r="143" spans="1:12" s="63" customFormat="1" ht="38.25">
      <c r="A143" s="64"/>
      <c r="B143" s="109" t="s">
        <v>290</v>
      </c>
      <c r="C143" s="92" t="s">
        <v>310</v>
      </c>
      <c r="D143" s="75">
        <v>0</v>
      </c>
      <c r="E143" s="75">
        <v>0</v>
      </c>
      <c r="F143" s="75">
        <v>0</v>
      </c>
      <c r="G143" s="75">
        <v>0</v>
      </c>
      <c r="H143" s="91">
        <v>2000</v>
      </c>
      <c r="I143" s="75">
        <v>0</v>
      </c>
      <c r="J143" s="75">
        <v>0</v>
      </c>
      <c r="K143" s="75">
        <v>0</v>
      </c>
      <c r="L143" s="53">
        <f t="shared" si="23"/>
        <v>0</v>
      </c>
    </row>
    <row r="144" spans="1:12" s="63" customFormat="1" ht="42" customHeight="1">
      <c r="A144" s="62"/>
      <c r="B144" s="108" t="s">
        <v>291</v>
      </c>
      <c r="C144" s="67" t="s">
        <v>309</v>
      </c>
      <c r="D144" s="74">
        <v>0</v>
      </c>
      <c r="E144" s="74">
        <v>0</v>
      </c>
      <c r="F144" s="74">
        <v>0</v>
      </c>
      <c r="G144" s="74">
        <v>0</v>
      </c>
      <c r="H144" s="39">
        <v>2000</v>
      </c>
      <c r="I144" s="74">
        <v>0</v>
      </c>
      <c r="J144" s="74">
        <v>0</v>
      </c>
      <c r="K144" s="74">
        <v>0</v>
      </c>
      <c r="L144" s="51">
        <f t="shared" si="23"/>
        <v>0</v>
      </c>
    </row>
    <row r="145" spans="1:12" s="63" customFormat="1">
      <c r="A145" s="62"/>
      <c r="B145" s="108" t="s">
        <v>71</v>
      </c>
      <c r="C145" s="36" t="s">
        <v>72</v>
      </c>
      <c r="D145" s="39">
        <v>60000</v>
      </c>
      <c r="E145" s="74">
        <v>0</v>
      </c>
      <c r="F145" s="39">
        <v>10000</v>
      </c>
      <c r="G145" s="74">
        <v>0</v>
      </c>
      <c r="H145" s="39">
        <v>10000</v>
      </c>
      <c r="I145" s="74">
        <v>0</v>
      </c>
      <c r="J145" s="39">
        <v>30000</v>
      </c>
      <c r="K145" s="74">
        <v>0</v>
      </c>
      <c r="L145" s="46">
        <f t="shared" si="23"/>
        <v>30000</v>
      </c>
    </row>
    <row r="146" spans="1:12" s="63" customFormat="1" ht="42" customHeight="1">
      <c r="A146" s="62"/>
      <c r="B146" s="108" t="s">
        <v>292</v>
      </c>
      <c r="C146" s="67" t="s">
        <v>308</v>
      </c>
      <c r="D146" s="74">
        <v>0</v>
      </c>
      <c r="E146" s="74">
        <v>0</v>
      </c>
      <c r="F146" s="74">
        <v>0</v>
      </c>
      <c r="G146" s="74">
        <v>0</v>
      </c>
      <c r="H146" s="39">
        <v>1000</v>
      </c>
      <c r="I146" s="74">
        <v>0</v>
      </c>
      <c r="J146" s="74">
        <v>0</v>
      </c>
      <c r="K146" s="74">
        <v>0</v>
      </c>
      <c r="L146" s="51">
        <f t="shared" ref="L146:L164" si="24">SUM(J146:K146)</f>
        <v>0</v>
      </c>
    </row>
    <row r="147" spans="1:12" s="63" customFormat="1" ht="42" customHeight="1">
      <c r="A147" s="62"/>
      <c r="B147" s="108" t="s">
        <v>293</v>
      </c>
      <c r="C147" s="67" t="s">
        <v>307</v>
      </c>
      <c r="D147" s="74">
        <v>0</v>
      </c>
      <c r="E147" s="74">
        <v>0</v>
      </c>
      <c r="F147" s="74">
        <v>0</v>
      </c>
      <c r="G147" s="74">
        <v>0</v>
      </c>
      <c r="H147" s="39">
        <v>500</v>
      </c>
      <c r="I147" s="74">
        <v>0</v>
      </c>
      <c r="J147" s="74">
        <v>0</v>
      </c>
      <c r="K147" s="74">
        <v>0</v>
      </c>
      <c r="L147" s="51">
        <f t="shared" si="24"/>
        <v>0</v>
      </c>
    </row>
    <row r="148" spans="1:12" s="63" customFormat="1" ht="42" customHeight="1">
      <c r="A148" s="62"/>
      <c r="B148" s="108" t="s">
        <v>65</v>
      </c>
      <c r="C148" s="36" t="s">
        <v>129</v>
      </c>
      <c r="D148" s="58">
        <v>0</v>
      </c>
      <c r="E148" s="58">
        <v>0</v>
      </c>
      <c r="F148" s="43">
        <v>91</v>
      </c>
      <c r="G148" s="58">
        <v>0</v>
      </c>
      <c r="H148" s="43">
        <v>5464</v>
      </c>
      <c r="I148" s="58">
        <v>0</v>
      </c>
      <c r="J148" s="58">
        <v>0</v>
      </c>
      <c r="K148" s="58">
        <v>0</v>
      </c>
      <c r="L148" s="59">
        <f t="shared" si="24"/>
        <v>0</v>
      </c>
    </row>
    <row r="149" spans="1:12" s="63" customFormat="1" ht="42" customHeight="1">
      <c r="A149" s="62"/>
      <c r="B149" s="108" t="s">
        <v>294</v>
      </c>
      <c r="C149" s="67" t="s">
        <v>306</v>
      </c>
      <c r="D149" s="58">
        <v>0</v>
      </c>
      <c r="E149" s="58">
        <v>0</v>
      </c>
      <c r="F149" s="58">
        <v>0</v>
      </c>
      <c r="G149" s="58">
        <v>0</v>
      </c>
      <c r="H149" s="43">
        <v>500</v>
      </c>
      <c r="I149" s="58">
        <v>0</v>
      </c>
      <c r="J149" s="58">
        <v>0</v>
      </c>
      <c r="K149" s="58">
        <v>0</v>
      </c>
      <c r="L149" s="59">
        <f t="shared" si="24"/>
        <v>0</v>
      </c>
    </row>
    <row r="150" spans="1:12" s="63" customFormat="1" ht="42" customHeight="1">
      <c r="A150" s="62"/>
      <c r="B150" s="108" t="s">
        <v>295</v>
      </c>
      <c r="C150" s="67" t="s">
        <v>305</v>
      </c>
      <c r="D150" s="58">
        <v>0</v>
      </c>
      <c r="E150" s="58">
        <v>0</v>
      </c>
      <c r="F150" s="58">
        <v>0</v>
      </c>
      <c r="G150" s="58">
        <v>0</v>
      </c>
      <c r="H150" s="43">
        <v>500</v>
      </c>
      <c r="I150" s="58">
        <v>0</v>
      </c>
      <c r="J150" s="58">
        <v>0</v>
      </c>
      <c r="K150" s="58">
        <v>0</v>
      </c>
      <c r="L150" s="59">
        <f t="shared" si="24"/>
        <v>0</v>
      </c>
    </row>
    <row r="151" spans="1:12" s="63" customFormat="1" ht="25.5">
      <c r="A151" s="62"/>
      <c r="B151" s="108" t="s">
        <v>66</v>
      </c>
      <c r="C151" s="36" t="s">
        <v>68</v>
      </c>
      <c r="D151" s="58">
        <v>0</v>
      </c>
      <c r="E151" s="58">
        <v>0</v>
      </c>
      <c r="F151" s="44">
        <v>10</v>
      </c>
      <c r="G151" s="58">
        <v>0</v>
      </c>
      <c r="H151" s="44">
        <v>10</v>
      </c>
      <c r="I151" s="58">
        <v>0</v>
      </c>
      <c r="J151" s="58">
        <v>0</v>
      </c>
      <c r="K151" s="58">
        <v>0</v>
      </c>
      <c r="L151" s="59">
        <f t="shared" si="24"/>
        <v>0</v>
      </c>
    </row>
    <row r="152" spans="1:12" s="63" customFormat="1" ht="25.5">
      <c r="A152" s="62"/>
      <c r="B152" s="108" t="s">
        <v>67</v>
      </c>
      <c r="C152" s="36" t="s">
        <v>91</v>
      </c>
      <c r="D152" s="58">
        <v>0</v>
      </c>
      <c r="E152" s="58">
        <v>0</v>
      </c>
      <c r="F152" s="44">
        <v>136</v>
      </c>
      <c r="G152" s="58">
        <v>0</v>
      </c>
      <c r="H152" s="44">
        <v>136</v>
      </c>
      <c r="I152" s="58">
        <v>0</v>
      </c>
      <c r="J152" s="58">
        <v>0</v>
      </c>
      <c r="K152" s="58">
        <v>0</v>
      </c>
      <c r="L152" s="59">
        <f t="shared" si="24"/>
        <v>0</v>
      </c>
    </row>
    <row r="153" spans="1:12" s="63" customFormat="1" ht="25.5">
      <c r="A153" s="62"/>
      <c r="B153" s="108" t="s">
        <v>75</v>
      </c>
      <c r="C153" s="36" t="s">
        <v>73</v>
      </c>
      <c r="D153" s="44">
        <v>287</v>
      </c>
      <c r="E153" s="58">
        <v>0</v>
      </c>
      <c r="F153" s="58">
        <v>0</v>
      </c>
      <c r="G153" s="58">
        <v>0</v>
      </c>
      <c r="H153" s="58">
        <v>0</v>
      </c>
      <c r="I153" s="58">
        <v>0</v>
      </c>
      <c r="J153" s="58">
        <v>0</v>
      </c>
      <c r="K153" s="58">
        <v>0</v>
      </c>
      <c r="L153" s="59">
        <f t="shared" si="24"/>
        <v>0</v>
      </c>
    </row>
    <row r="154" spans="1:12" s="63" customFormat="1" ht="25.5">
      <c r="A154" s="62"/>
      <c r="B154" s="108" t="s">
        <v>76</v>
      </c>
      <c r="C154" s="36" t="s">
        <v>74</v>
      </c>
      <c r="D154" s="58">
        <v>0</v>
      </c>
      <c r="E154" s="58">
        <v>0</v>
      </c>
      <c r="F154" s="44">
        <v>1</v>
      </c>
      <c r="G154" s="58">
        <v>0</v>
      </c>
      <c r="H154" s="44">
        <v>1</v>
      </c>
      <c r="I154" s="58">
        <v>0</v>
      </c>
      <c r="J154" s="58">
        <v>0</v>
      </c>
      <c r="K154" s="58">
        <v>0</v>
      </c>
      <c r="L154" s="59">
        <f t="shared" si="24"/>
        <v>0</v>
      </c>
    </row>
    <row r="155" spans="1:12" s="63" customFormat="1" ht="25.5">
      <c r="A155" s="62"/>
      <c r="B155" s="108" t="s">
        <v>81</v>
      </c>
      <c r="C155" s="36" t="s">
        <v>80</v>
      </c>
      <c r="D155" s="58">
        <v>0</v>
      </c>
      <c r="E155" s="58">
        <v>0</v>
      </c>
      <c r="F155" s="44">
        <v>2</v>
      </c>
      <c r="G155" s="58">
        <v>0</v>
      </c>
      <c r="H155" s="44">
        <v>2</v>
      </c>
      <c r="I155" s="58">
        <v>0</v>
      </c>
      <c r="J155" s="58">
        <v>0</v>
      </c>
      <c r="K155" s="58">
        <v>0</v>
      </c>
      <c r="L155" s="59">
        <f t="shared" si="24"/>
        <v>0</v>
      </c>
    </row>
    <row r="156" spans="1:12" s="63" customFormat="1" ht="26.1" customHeight="1">
      <c r="A156" s="64"/>
      <c r="B156" s="109" t="s">
        <v>296</v>
      </c>
      <c r="C156" s="92" t="s">
        <v>304</v>
      </c>
      <c r="D156" s="75">
        <v>0</v>
      </c>
      <c r="E156" s="75">
        <v>0</v>
      </c>
      <c r="F156" s="75">
        <v>0</v>
      </c>
      <c r="G156" s="75">
        <v>0</v>
      </c>
      <c r="H156" s="91">
        <v>500</v>
      </c>
      <c r="I156" s="75">
        <v>0</v>
      </c>
      <c r="J156" s="75">
        <v>0</v>
      </c>
      <c r="K156" s="75">
        <v>0</v>
      </c>
      <c r="L156" s="53">
        <f t="shared" si="24"/>
        <v>0</v>
      </c>
    </row>
    <row r="157" spans="1:12" s="63" customFormat="1" ht="51">
      <c r="A157" s="62"/>
      <c r="B157" s="108" t="s">
        <v>82</v>
      </c>
      <c r="C157" s="36" t="s">
        <v>78</v>
      </c>
      <c r="D157" s="58">
        <v>0</v>
      </c>
      <c r="E157" s="58">
        <v>0</v>
      </c>
      <c r="F157" s="43">
        <v>200</v>
      </c>
      <c r="G157" s="58">
        <v>0</v>
      </c>
      <c r="H157" s="43">
        <v>200</v>
      </c>
      <c r="I157" s="58">
        <v>0</v>
      </c>
      <c r="J157" s="58">
        <v>0</v>
      </c>
      <c r="K157" s="58">
        <v>0</v>
      </c>
      <c r="L157" s="59">
        <f t="shared" si="24"/>
        <v>0</v>
      </c>
    </row>
    <row r="158" spans="1:12" s="63" customFormat="1" ht="39" customHeight="1">
      <c r="A158" s="62"/>
      <c r="B158" s="108" t="s">
        <v>297</v>
      </c>
      <c r="C158" s="67" t="s">
        <v>303</v>
      </c>
      <c r="D158" s="58">
        <v>0</v>
      </c>
      <c r="E158" s="58">
        <v>0</v>
      </c>
      <c r="F158" s="58">
        <v>0</v>
      </c>
      <c r="G158" s="58">
        <v>0</v>
      </c>
      <c r="H158" s="43">
        <v>1</v>
      </c>
      <c r="I158" s="58">
        <v>0</v>
      </c>
      <c r="J158" s="58">
        <v>0</v>
      </c>
      <c r="K158" s="58">
        <v>0</v>
      </c>
      <c r="L158" s="59">
        <f t="shared" si="24"/>
        <v>0</v>
      </c>
    </row>
    <row r="159" spans="1:12" s="63" customFormat="1" ht="39" customHeight="1">
      <c r="A159" s="62"/>
      <c r="B159" s="108" t="s">
        <v>83</v>
      </c>
      <c r="C159" s="65" t="s">
        <v>385</v>
      </c>
      <c r="D159" s="78">
        <v>4193</v>
      </c>
      <c r="E159" s="59">
        <v>0</v>
      </c>
      <c r="F159" s="100">
        <v>31</v>
      </c>
      <c r="G159" s="59">
        <v>0</v>
      </c>
      <c r="H159" s="100">
        <v>31</v>
      </c>
      <c r="I159" s="59">
        <v>0</v>
      </c>
      <c r="J159" s="59">
        <v>0</v>
      </c>
      <c r="K159" s="59">
        <v>0</v>
      </c>
      <c r="L159" s="59">
        <f t="shared" si="24"/>
        <v>0</v>
      </c>
    </row>
    <row r="160" spans="1:12" s="63" customFormat="1" ht="25.5">
      <c r="A160" s="62"/>
      <c r="B160" s="108" t="s">
        <v>298</v>
      </c>
      <c r="C160" s="67" t="s">
        <v>302</v>
      </c>
      <c r="D160" s="59">
        <v>0</v>
      </c>
      <c r="E160" s="59">
        <v>0</v>
      </c>
      <c r="F160" s="59">
        <v>0</v>
      </c>
      <c r="G160" s="59">
        <v>0</v>
      </c>
      <c r="H160" s="100">
        <v>1</v>
      </c>
      <c r="I160" s="59">
        <v>0</v>
      </c>
      <c r="J160" s="59">
        <v>0</v>
      </c>
      <c r="K160" s="59">
        <v>0</v>
      </c>
      <c r="L160" s="59">
        <f t="shared" si="24"/>
        <v>0</v>
      </c>
    </row>
    <row r="161" spans="1:12" s="63" customFormat="1" ht="39" customHeight="1">
      <c r="A161" s="62"/>
      <c r="B161" s="108" t="s">
        <v>84</v>
      </c>
      <c r="C161" s="65" t="s">
        <v>79</v>
      </c>
      <c r="D161" s="51">
        <v>0</v>
      </c>
      <c r="E161" s="51">
        <v>0</v>
      </c>
      <c r="F161" s="110">
        <v>1010</v>
      </c>
      <c r="G161" s="51">
        <v>0</v>
      </c>
      <c r="H161" s="110">
        <v>1010</v>
      </c>
      <c r="I161" s="51">
        <v>0</v>
      </c>
      <c r="J161" s="51">
        <v>0</v>
      </c>
      <c r="K161" s="51">
        <v>0</v>
      </c>
      <c r="L161" s="51">
        <f t="shared" si="24"/>
        <v>0</v>
      </c>
    </row>
    <row r="162" spans="1:12" s="63" customFormat="1" ht="25.5">
      <c r="A162" s="62"/>
      <c r="B162" s="108" t="s">
        <v>299</v>
      </c>
      <c r="C162" s="67" t="s">
        <v>301</v>
      </c>
      <c r="D162" s="59">
        <v>0</v>
      </c>
      <c r="E162" s="59">
        <v>0</v>
      </c>
      <c r="F162" s="59">
        <v>0</v>
      </c>
      <c r="G162" s="59">
        <v>0</v>
      </c>
      <c r="H162" s="100">
        <v>1</v>
      </c>
      <c r="I162" s="59">
        <v>0</v>
      </c>
      <c r="J162" s="59">
        <v>0</v>
      </c>
      <c r="K162" s="59">
        <v>0</v>
      </c>
      <c r="L162" s="59">
        <f t="shared" si="24"/>
        <v>0</v>
      </c>
    </row>
    <row r="163" spans="1:12" s="63" customFormat="1" ht="39" customHeight="1">
      <c r="A163" s="62"/>
      <c r="B163" s="108" t="s">
        <v>85</v>
      </c>
      <c r="C163" s="65" t="s">
        <v>92</v>
      </c>
      <c r="D163" s="59">
        <v>0</v>
      </c>
      <c r="E163" s="59">
        <v>0</v>
      </c>
      <c r="F163" s="78">
        <v>362</v>
      </c>
      <c r="G163" s="59">
        <v>0</v>
      </c>
      <c r="H163" s="78">
        <v>362</v>
      </c>
      <c r="I163" s="59">
        <v>0</v>
      </c>
      <c r="J163" s="59">
        <v>0</v>
      </c>
      <c r="K163" s="59">
        <v>0</v>
      </c>
      <c r="L163" s="59">
        <f t="shared" si="24"/>
        <v>0</v>
      </c>
    </row>
    <row r="164" spans="1:12" s="63" customFormat="1" ht="25.5">
      <c r="A164" s="62"/>
      <c r="B164" s="108" t="s">
        <v>110</v>
      </c>
      <c r="C164" s="36" t="s">
        <v>267</v>
      </c>
      <c r="D164" s="100">
        <v>10026</v>
      </c>
      <c r="E164" s="59">
        <v>0</v>
      </c>
      <c r="F164" s="100">
        <v>30000</v>
      </c>
      <c r="G164" s="59">
        <v>0</v>
      </c>
      <c r="H164" s="100">
        <v>30000</v>
      </c>
      <c r="I164" s="59">
        <v>0</v>
      </c>
      <c r="J164" s="59">
        <v>0</v>
      </c>
      <c r="K164" s="59">
        <v>0</v>
      </c>
      <c r="L164" s="53">
        <f t="shared" si="24"/>
        <v>0</v>
      </c>
    </row>
    <row r="165" spans="1:12" s="63" customFormat="1">
      <c r="A165" s="1" t="s">
        <v>9</v>
      </c>
      <c r="B165" s="33">
        <v>60</v>
      </c>
      <c r="C165" s="36" t="s">
        <v>55</v>
      </c>
      <c r="D165" s="40">
        <f t="shared" ref="D165:I165" si="25">SUM(D115:D164)</f>
        <v>160239</v>
      </c>
      <c r="E165" s="47">
        <f t="shared" si="25"/>
        <v>0</v>
      </c>
      <c r="F165" s="40">
        <f t="shared" si="25"/>
        <v>83834</v>
      </c>
      <c r="G165" s="47">
        <f t="shared" si="25"/>
        <v>0</v>
      </c>
      <c r="H165" s="40">
        <f t="shared" si="25"/>
        <v>168539</v>
      </c>
      <c r="I165" s="47">
        <f t="shared" si="25"/>
        <v>0</v>
      </c>
      <c r="J165" s="88">
        <f>SUM(J115:J164)</f>
        <v>60000</v>
      </c>
      <c r="K165" s="47">
        <f>SUM(K115:K164)</f>
        <v>0</v>
      </c>
      <c r="L165" s="88">
        <f>SUM(L115:L164)</f>
        <v>60000</v>
      </c>
    </row>
    <row r="166" spans="1:12" s="63" customFormat="1">
      <c r="A166" s="62"/>
      <c r="B166" s="33"/>
      <c r="C166" s="36"/>
      <c r="D166" s="43"/>
      <c r="E166" s="43"/>
      <c r="F166" s="43"/>
      <c r="G166" s="43"/>
      <c r="H166" s="43"/>
      <c r="I166" s="43"/>
      <c r="J166" s="43"/>
      <c r="K166" s="43"/>
      <c r="L166" s="66"/>
    </row>
    <row r="167" spans="1:12" s="63" customFormat="1">
      <c r="A167" s="62"/>
      <c r="B167" s="33">
        <v>61</v>
      </c>
      <c r="C167" s="36" t="s">
        <v>58</v>
      </c>
      <c r="D167" s="43"/>
      <c r="E167" s="43"/>
      <c r="F167" s="43"/>
      <c r="G167" s="43"/>
      <c r="H167" s="43"/>
      <c r="I167" s="43"/>
      <c r="J167" s="43"/>
      <c r="K167" s="43"/>
      <c r="L167" s="43"/>
    </row>
    <row r="168" spans="1:12" s="63" customFormat="1" ht="25.5">
      <c r="A168" s="62"/>
      <c r="B168" s="108" t="s">
        <v>133</v>
      </c>
      <c r="C168" s="122" t="s">
        <v>142</v>
      </c>
      <c r="D168" s="44">
        <v>2325</v>
      </c>
      <c r="E168" s="58">
        <v>0</v>
      </c>
      <c r="F168" s="43">
        <v>1828</v>
      </c>
      <c r="G168" s="58">
        <v>0</v>
      </c>
      <c r="H168" s="44">
        <v>1828</v>
      </c>
      <c r="I168" s="58">
        <v>0</v>
      </c>
      <c r="J168" s="58">
        <v>0</v>
      </c>
      <c r="K168" s="58">
        <v>0</v>
      </c>
      <c r="L168" s="59">
        <f t="shared" ref="L168:L194" si="26">SUM(J168:K168)</f>
        <v>0</v>
      </c>
    </row>
    <row r="169" spans="1:12" s="63" customFormat="1" ht="25.5">
      <c r="A169" s="62"/>
      <c r="B169" s="108" t="s">
        <v>134</v>
      </c>
      <c r="C169" s="122" t="s">
        <v>143</v>
      </c>
      <c r="D169" s="44">
        <v>630</v>
      </c>
      <c r="E169" s="58">
        <v>0</v>
      </c>
      <c r="F169" s="43">
        <v>1315</v>
      </c>
      <c r="G169" s="58">
        <v>0</v>
      </c>
      <c r="H169" s="44">
        <v>1315</v>
      </c>
      <c r="I169" s="58">
        <v>0</v>
      </c>
      <c r="J169" s="58">
        <v>0</v>
      </c>
      <c r="K169" s="58">
        <v>0</v>
      </c>
      <c r="L169" s="59">
        <f t="shared" si="26"/>
        <v>0</v>
      </c>
    </row>
    <row r="170" spans="1:12" s="63" customFormat="1" ht="63.75">
      <c r="A170" s="64"/>
      <c r="B170" s="109" t="s">
        <v>135</v>
      </c>
      <c r="C170" s="123" t="s">
        <v>157</v>
      </c>
      <c r="D170" s="75">
        <v>0</v>
      </c>
      <c r="E170" s="75">
        <v>0</v>
      </c>
      <c r="F170" s="91">
        <v>3</v>
      </c>
      <c r="G170" s="75">
        <v>0</v>
      </c>
      <c r="H170" s="91">
        <v>3</v>
      </c>
      <c r="I170" s="75">
        <v>0</v>
      </c>
      <c r="J170" s="75">
        <v>0</v>
      </c>
      <c r="K170" s="75">
        <v>0</v>
      </c>
      <c r="L170" s="53">
        <f t="shared" si="26"/>
        <v>0</v>
      </c>
    </row>
    <row r="171" spans="1:12" s="63" customFormat="1" ht="39" customHeight="1">
      <c r="A171" s="62"/>
      <c r="B171" s="108" t="s">
        <v>136</v>
      </c>
      <c r="C171" s="67" t="s">
        <v>271</v>
      </c>
      <c r="D171" s="44">
        <v>535</v>
      </c>
      <c r="E171" s="58">
        <v>0</v>
      </c>
      <c r="F171" s="43">
        <v>591</v>
      </c>
      <c r="G171" s="58">
        <v>0</v>
      </c>
      <c r="H171" s="44">
        <v>591</v>
      </c>
      <c r="I171" s="58">
        <v>0</v>
      </c>
      <c r="J171" s="58">
        <v>0</v>
      </c>
      <c r="K171" s="58">
        <v>0</v>
      </c>
      <c r="L171" s="59">
        <f t="shared" si="26"/>
        <v>0</v>
      </c>
    </row>
    <row r="172" spans="1:12" s="63" customFormat="1" ht="51">
      <c r="A172" s="62"/>
      <c r="B172" s="108" t="s">
        <v>137</v>
      </c>
      <c r="C172" s="67" t="s">
        <v>200</v>
      </c>
      <c r="D172" s="58">
        <v>0</v>
      </c>
      <c r="E172" s="58">
        <v>0</v>
      </c>
      <c r="F172" s="43">
        <v>487</v>
      </c>
      <c r="G172" s="58">
        <v>0</v>
      </c>
      <c r="H172" s="44">
        <v>487</v>
      </c>
      <c r="I172" s="58">
        <v>0</v>
      </c>
      <c r="J172" s="58">
        <v>0</v>
      </c>
      <c r="K172" s="58">
        <v>0</v>
      </c>
      <c r="L172" s="59">
        <f t="shared" si="26"/>
        <v>0</v>
      </c>
    </row>
    <row r="173" spans="1:12" s="63" customFormat="1" ht="25.5">
      <c r="A173" s="62"/>
      <c r="B173" s="108" t="s">
        <v>138</v>
      </c>
      <c r="C173" s="67" t="s">
        <v>144</v>
      </c>
      <c r="D173" s="44">
        <v>2205</v>
      </c>
      <c r="E173" s="58">
        <v>0</v>
      </c>
      <c r="F173" s="43">
        <v>3</v>
      </c>
      <c r="G173" s="58">
        <v>0</v>
      </c>
      <c r="H173" s="44">
        <v>3</v>
      </c>
      <c r="I173" s="58">
        <v>0</v>
      </c>
      <c r="J173" s="58">
        <v>0</v>
      </c>
      <c r="K173" s="58">
        <v>0</v>
      </c>
      <c r="L173" s="59">
        <f t="shared" si="26"/>
        <v>0</v>
      </c>
    </row>
    <row r="174" spans="1:12" s="63" customFormat="1" ht="25.5">
      <c r="A174" s="62"/>
      <c r="B174" s="108" t="s">
        <v>60</v>
      </c>
      <c r="C174" s="67" t="s">
        <v>145</v>
      </c>
      <c r="D174" s="58">
        <v>0</v>
      </c>
      <c r="E174" s="58">
        <v>0</v>
      </c>
      <c r="F174" s="43">
        <v>1248</v>
      </c>
      <c r="G174" s="58">
        <v>0</v>
      </c>
      <c r="H174" s="44">
        <v>1248</v>
      </c>
      <c r="I174" s="58">
        <v>0</v>
      </c>
      <c r="J174" s="58">
        <v>0</v>
      </c>
      <c r="K174" s="58">
        <v>0</v>
      </c>
      <c r="L174" s="59">
        <f t="shared" si="26"/>
        <v>0</v>
      </c>
    </row>
    <row r="175" spans="1:12" s="63" customFormat="1" ht="25.5">
      <c r="A175" s="62"/>
      <c r="B175" s="108" t="s">
        <v>61</v>
      </c>
      <c r="C175" s="67" t="s">
        <v>146</v>
      </c>
      <c r="D175" s="44">
        <v>8864</v>
      </c>
      <c r="E175" s="58">
        <v>0</v>
      </c>
      <c r="F175" s="43">
        <v>4909</v>
      </c>
      <c r="G175" s="58">
        <v>0</v>
      </c>
      <c r="H175" s="44">
        <v>7245</v>
      </c>
      <c r="I175" s="58">
        <v>0</v>
      </c>
      <c r="J175" s="58">
        <v>0</v>
      </c>
      <c r="K175" s="58">
        <v>0</v>
      </c>
      <c r="L175" s="59">
        <f t="shared" si="26"/>
        <v>0</v>
      </c>
    </row>
    <row r="176" spans="1:12" s="63" customFormat="1" ht="38.25">
      <c r="A176" s="62"/>
      <c r="B176" s="108" t="s">
        <v>139</v>
      </c>
      <c r="C176" s="67" t="s">
        <v>201</v>
      </c>
      <c r="D176" s="44">
        <v>5215</v>
      </c>
      <c r="E176" s="58">
        <v>0</v>
      </c>
      <c r="F176" s="43">
        <v>10604</v>
      </c>
      <c r="G176" s="58">
        <v>0</v>
      </c>
      <c r="H176" s="44">
        <v>10604</v>
      </c>
      <c r="I176" s="58">
        <v>0</v>
      </c>
      <c r="J176" s="58">
        <v>0</v>
      </c>
      <c r="K176" s="58">
        <v>0</v>
      </c>
      <c r="L176" s="59">
        <f t="shared" si="26"/>
        <v>0</v>
      </c>
    </row>
    <row r="177" spans="1:12" s="63" customFormat="1" ht="25.5">
      <c r="A177" s="62"/>
      <c r="B177" s="108" t="s">
        <v>62</v>
      </c>
      <c r="C177" s="67" t="s">
        <v>203</v>
      </c>
      <c r="D177" s="44">
        <v>3466</v>
      </c>
      <c r="E177" s="58">
        <v>0</v>
      </c>
      <c r="F177" s="43">
        <v>1</v>
      </c>
      <c r="G177" s="58">
        <v>0</v>
      </c>
      <c r="H177" s="44">
        <v>1</v>
      </c>
      <c r="I177" s="58">
        <v>0</v>
      </c>
      <c r="J177" s="58">
        <v>0</v>
      </c>
      <c r="K177" s="58">
        <v>0</v>
      </c>
      <c r="L177" s="59">
        <f t="shared" si="26"/>
        <v>0</v>
      </c>
    </row>
    <row r="178" spans="1:12" s="63" customFormat="1" ht="27.95" customHeight="1">
      <c r="A178" s="62"/>
      <c r="B178" s="108" t="s">
        <v>63</v>
      </c>
      <c r="C178" s="67" t="s">
        <v>202</v>
      </c>
      <c r="D178" s="44">
        <v>227</v>
      </c>
      <c r="E178" s="58">
        <v>0</v>
      </c>
      <c r="F178" s="43">
        <v>7363</v>
      </c>
      <c r="G178" s="58">
        <v>0</v>
      </c>
      <c r="H178" s="44">
        <v>7363</v>
      </c>
      <c r="I178" s="58">
        <v>0</v>
      </c>
      <c r="J178" s="58">
        <v>0</v>
      </c>
      <c r="K178" s="58">
        <v>0</v>
      </c>
      <c r="L178" s="59">
        <f t="shared" si="26"/>
        <v>0</v>
      </c>
    </row>
    <row r="179" spans="1:12" s="63" customFormat="1" ht="41.1" customHeight="1">
      <c r="A179" s="62"/>
      <c r="B179" s="108" t="s">
        <v>69</v>
      </c>
      <c r="C179" s="67" t="s">
        <v>165</v>
      </c>
      <c r="D179" s="58">
        <v>0</v>
      </c>
      <c r="E179" s="58">
        <v>0</v>
      </c>
      <c r="F179" s="43">
        <v>9696</v>
      </c>
      <c r="G179" s="58">
        <v>0</v>
      </c>
      <c r="H179" s="44">
        <v>9696</v>
      </c>
      <c r="I179" s="58">
        <v>0</v>
      </c>
      <c r="J179" s="58">
        <v>0</v>
      </c>
      <c r="K179" s="58">
        <v>0</v>
      </c>
      <c r="L179" s="59">
        <f t="shared" si="26"/>
        <v>0</v>
      </c>
    </row>
    <row r="180" spans="1:12" s="63" customFormat="1" ht="27.95" customHeight="1">
      <c r="A180" s="62"/>
      <c r="B180" s="108" t="s">
        <v>140</v>
      </c>
      <c r="C180" s="67" t="s">
        <v>147</v>
      </c>
      <c r="D180" s="44">
        <v>162</v>
      </c>
      <c r="E180" s="58">
        <v>0</v>
      </c>
      <c r="F180" s="43">
        <v>6900</v>
      </c>
      <c r="G180" s="58">
        <v>0</v>
      </c>
      <c r="H180" s="44">
        <v>6900</v>
      </c>
      <c r="I180" s="58">
        <v>0</v>
      </c>
      <c r="J180" s="58">
        <v>0</v>
      </c>
      <c r="K180" s="58">
        <v>0</v>
      </c>
      <c r="L180" s="59">
        <f t="shared" si="26"/>
        <v>0</v>
      </c>
    </row>
    <row r="181" spans="1:12" s="63" customFormat="1" ht="41.1" customHeight="1">
      <c r="A181" s="62"/>
      <c r="B181" s="108" t="s">
        <v>70</v>
      </c>
      <c r="C181" s="67" t="s">
        <v>204</v>
      </c>
      <c r="D181" s="44">
        <v>12198</v>
      </c>
      <c r="E181" s="58">
        <v>0</v>
      </c>
      <c r="F181" s="43">
        <v>11584</v>
      </c>
      <c r="G181" s="58">
        <v>0</v>
      </c>
      <c r="H181" s="44">
        <v>11584</v>
      </c>
      <c r="I181" s="58">
        <v>0</v>
      </c>
      <c r="J181" s="58">
        <v>0</v>
      </c>
      <c r="K181" s="58">
        <v>0</v>
      </c>
      <c r="L181" s="59">
        <f t="shared" si="26"/>
        <v>0</v>
      </c>
    </row>
    <row r="182" spans="1:12" s="63" customFormat="1" ht="41.1" customHeight="1">
      <c r="A182" s="62"/>
      <c r="B182" s="108" t="s">
        <v>141</v>
      </c>
      <c r="C182" s="67" t="s">
        <v>160</v>
      </c>
      <c r="D182" s="58">
        <v>0</v>
      </c>
      <c r="E182" s="58">
        <v>0</v>
      </c>
      <c r="F182" s="44">
        <v>7</v>
      </c>
      <c r="G182" s="58">
        <v>0</v>
      </c>
      <c r="H182" s="44">
        <v>7</v>
      </c>
      <c r="I182" s="58">
        <v>0</v>
      </c>
      <c r="J182" s="58">
        <v>0</v>
      </c>
      <c r="K182" s="58">
        <v>0</v>
      </c>
      <c r="L182" s="59">
        <f t="shared" si="26"/>
        <v>0</v>
      </c>
    </row>
    <row r="183" spans="1:12" s="63" customFormat="1" ht="27.95" customHeight="1">
      <c r="A183" s="64"/>
      <c r="B183" s="109" t="s">
        <v>77</v>
      </c>
      <c r="C183" s="92" t="s">
        <v>161</v>
      </c>
      <c r="D183" s="91">
        <v>337</v>
      </c>
      <c r="E183" s="75">
        <v>0</v>
      </c>
      <c r="F183" s="107">
        <v>343</v>
      </c>
      <c r="G183" s="75">
        <v>0</v>
      </c>
      <c r="H183" s="91">
        <v>343</v>
      </c>
      <c r="I183" s="75">
        <v>0</v>
      </c>
      <c r="J183" s="75">
        <v>0</v>
      </c>
      <c r="K183" s="75">
        <v>0</v>
      </c>
      <c r="L183" s="53">
        <f t="shared" si="26"/>
        <v>0</v>
      </c>
    </row>
    <row r="184" spans="1:12" s="63" customFormat="1" ht="38.25">
      <c r="A184" s="62"/>
      <c r="B184" s="108" t="s">
        <v>108</v>
      </c>
      <c r="C184" s="67" t="s">
        <v>225</v>
      </c>
      <c r="D184" s="44">
        <v>2872</v>
      </c>
      <c r="E184" s="58">
        <v>0</v>
      </c>
      <c r="F184" s="44">
        <v>500000</v>
      </c>
      <c r="G184" s="58">
        <v>0</v>
      </c>
      <c r="H184" s="44">
        <v>500000</v>
      </c>
      <c r="I184" s="58">
        <v>0</v>
      </c>
      <c r="J184" s="44">
        <v>1990800</v>
      </c>
      <c r="K184" s="58">
        <v>0</v>
      </c>
      <c r="L184" s="78">
        <f t="shared" si="26"/>
        <v>1990800</v>
      </c>
    </row>
    <row r="185" spans="1:12" s="63" customFormat="1" ht="51">
      <c r="A185" s="62"/>
      <c r="B185" s="108" t="s">
        <v>109</v>
      </c>
      <c r="C185" s="67" t="s">
        <v>248</v>
      </c>
      <c r="D185" s="44">
        <v>12134</v>
      </c>
      <c r="E185" s="58">
        <v>0</v>
      </c>
      <c r="F185" s="44">
        <v>200000</v>
      </c>
      <c r="G185" s="58">
        <v>0</v>
      </c>
      <c r="H185" s="44">
        <v>200000</v>
      </c>
      <c r="I185" s="58">
        <v>0</v>
      </c>
      <c r="J185" s="44">
        <v>200000</v>
      </c>
      <c r="K185" s="58">
        <v>0</v>
      </c>
      <c r="L185" s="78">
        <f t="shared" si="26"/>
        <v>200000</v>
      </c>
    </row>
    <row r="186" spans="1:12" s="63" customFormat="1">
      <c r="A186" s="62"/>
      <c r="B186" s="108" t="s">
        <v>111</v>
      </c>
      <c r="C186" s="67" t="s">
        <v>192</v>
      </c>
      <c r="D186" s="58">
        <v>0</v>
      </c>
      <c r="E186" s="58">
        <v>0</v>
      </c>
      <c r="F186" s="44">
        <v>1</v>
      </c>
      <c r="G186" s="58">
        <v>0</v>
      </c>
      <c r="H186" s="44">
        <v>1</v>
      </c>
      <c r="I186" s="58">
        <v>0</v>
      </c>
      <c r="J186" s="58">
        <v>0</v>
      </c>
      <c r="K186" s="58">
        <v>0</v>
      </c>
      <c r="L186" s="59">
        <f t="shared" si="26"/>
        <v>0</v>
      </c>
    </row>
    <row r="187" spans="1:12" s="63" customFormat="1" ht="41.1" customHeight="1">
      <c r="A187" s="62"/>
      <c r="B187" s="108" t="s">
        <v>130</v>
      </c>
      <c r="C187" s="67" t="s">
        <v>242</v>
      </c>
      <c r="D187" s="44">
        <v>2173</v>
      </c>
      <c r="E187" s="58">
        <v>0</v>
      </c>
      <c r="F187" s="44">
        <v>25329</v>
      </c>
      <c r="G187" s="58">
        <v>0</v>
      </c>
      <c r="H187" s="44">
        <v>25329</v>
      </c>
      <c r="I187" s="58">
        <v>0</v>
      </c>
      <c r="J187" s="58">
        <v>0</v>
      </c>
      <c r="K187" s="58">
        <v>0</v>
      </c>
      <c r="L187" s="59">
        <f t="shared" si="26"/>
        <v>0</v>
      </c>
    </row>
    <row r="188" spans="1:12" s="63" customFormat="1" ht="41.1" customHeight="1">
      <c r="A188" s="62"/>
      <c r="B188" s="108" t="s">
        <v>132</v>
      </c>
      <c r="C188" s="67" t="s">
        <v>244</v>
      </c>
      <c r="D188" s="44">
        <v>5527</v>
      </c>
      <c r="E188" s="58">
        <v>0</v>
      </c>
      <c r="F188" s="44">
        <v>27504</v>
      </c>
      <c r="G188" s="58">
        <v>0</v>
      </c>
      <c r="H188" s="44">
        <v>27504</v>
      </c>
      <c r="I188" s="58">
        <v>0</v>
      </c>
      <c r="J188" s="58">
        <v>0</v>
      </c>
      <c r="K188" s="58">
        <v>0</v>
      </c>
      <c r="L188" s="59">
        <f t="shared" si="26"/>
        <v>0</v>
      </c>
    </row>
    <row r="189" spans="1:12" s="63" customFormat="1" ht="41.1" customHeight="1">
      <c r="A189" s="62"/>
      <c r="B189" s="111" t="s">
        <v>219</v>
      </c>
      <c r="C189" s="94" t="s">
        <v>232</v>
      </c>
      <c r="D189" s="44">
        <v>2185</v>
      </c>
      <c r="E189" s="58">
        <v>0</v>
      </c>
      <c r="F189" s="44">
        <v>46924</v>
      </c>
      <c r="G189" s="58">
        <v>0</v>
      </c>
      <c r="H189" s="44">
        <v>46924</v>
      </c>
      <c r="I189" s="58">
        <v>0</v>
      </c>
      <c r="J189" s="58">
        <v>0</v>
      </c>
      <c r="K189" s="58">
        <v>0</v>
      </c>
      <c r="L189" s="59">
        <f t="shared" si="26"/>
        <v>0</v>
      </c>
    </row>
    <row r="190" spans="1:12" s="63" customFormat="1" ht="38.25">
      <c r="A190" s="62"/>
      <c r="B190" s="111" t="s">
        <v>238</v>
      </c>
      <c r="C190" s="94" t="s">
        <v>233</v>
      </c>
      <c r="D190" s="44">
        <v>3375</v>
      </c>
      <c r="E190" s="58">
        <v>0</v>
      </c>
      <c r="F190" s="44">
        <v>30242</v>
      </c>
      <c r="G190" s="58">
        <v>0</v>
      </c>
      <c r="H190" s="44">
        <v>30242</v>
      </c>
      <c r="I190" s="58">
        <v>0</v>
      </c>
      <c r="J190" s="58">
        <v>0</v>
      </c>
      <c r="K190" s="58">
        <v>0</v>
      </c>
      <c r="L190" s="59">
        <f t="shared" si="26"/>
        <v>0</v>
      </c>
    </row>
    <row r="191" spans="1:12" s="63" customFormat="1" ht="39" customHeight="1">
      <c r="A191" s="62"/>
      <c r="B191" s="111" t="s">
        <v>237</v>
      </c>
      <c r="C191" s="94" t="s">
        <v>234</v>
      </c>
      <c r="D191" s="44">
        <v>2116</v>
      </c>
      <c r="E191" s="58">
        <v>0</v>
      </c>
      <c r="F191" s="44">
        <v>32264</v>
      </c>
      <c r="G191" s="58">
        <v>0</v>
      </c>
      <c r="H191" s="44">
        <v>32264</v>
      </c>
      <c r="I191" s="58">
        <v>0</v>
      </c>
      <c r="J191" s="58">
        <v>0</v>
      </c>
      <c r="K191" s="58">
        <v>0</v>
      </c>
      <c r="L191" s="59">
        <f t="shared" si="26"/>
        <v>0</v>
      </c>
    </row>
    <row r="192" spans="1:12" s="63" customFormat="1" ht="39" customHeight="1">
      <c r="A192" s="62"/>
      <c r="B192" s="111" t="s">
        <v>236</v>
      </c>
      <c r="C192" s="94" t="s">
        <v>235</v>
      </c>
      <c r="D192" s="44">
        <v>5920</v>
      </c>
      <c r="E192" s="58">
        <v>0</v>
      </c>
      <c r="F192" s="44">
        <v>29650</v>
      </c>
      <c r="G192" s="58">
        <v>0</v>
      </c>
      <c r="H192" s="44">
        <v>29650</v>
      </c>
      <c r="I192" s="58">
        <v>0</v>
      </c>
      <c r="J192" s="58">
        <v>0</v>
      </c>
      <c r="K192" s="58">
        <v>0</v>
      </c>
      <c r="L192" s="59">
        <f t="shared" si="26"/>
        <v>0</v>
      </c>
    </row>
    <row r="193" spans="1:12" s="63" customFormat="1" ht="38.25">
      <c r="A193" s="62"/>
      <c r="B193" s="111" t="s">
        <v>243</v>
      </c>
      <c r="C193" s="94" t="s">
        <v>277</v>
      </c>
      <c r="D193" s="58">
        <v>0</v>
      </c>
      <c r="E193" s="58">
        <v>0</v>
      </c>
      <c r="F193" s="44">
        <v>33475</v>
      </c>
      <c r="G193" s="58">
        <v>0</v>
      </c>
      <c r="H193" s="44">
        <v>33475</v>
      </c>
      <c r="I193" s="58">
        <v>0</v>
      </c>
      <c r="J193" s="58">
        <v>0</v>
      </c>
      <c r="K193" s="58">
        <v>0</v>
      </c>
      <c r="L193" s="59">
        <f t="shared" si="26"/>
        <v>0</v>
      </c>
    </row>
    <row r="194" spans="1:12" s="63" customFormat="1" ht="25.5">
      <c r="A194" s="62"/>
      <c r="B194" s="112" t="s">
        <v>273</v>
      </c>
      <c r="C194" s="96" t="s">
        <v>272</v>
      </c>
      <c r="D194" s="58">
        <v>0</v>
      </c>
      <c r="E194" s="58">
        <v>0</v>
      </c>
      <c r="F194" s="44">
        <v>5000</v>
      </c>
      <c r="G194" s="58">
        <v>0</v>
      </c>
      <c r="H194" s="44">
        <v>5000</v>
      </c>
      <c r="I194" s="58">
        <v>0</v>
      </c>
      <c r="J194" s="58">
        <v>0</v>
      </c>
      <c r="K194" s="58">
        <v>0</v>
      </c>
      <c r="L194" s="59">
        <f t="shared" si="26"/>
        <v>0</v>
      </c>
    </row>
    <row r="195" spans="1:12" s="63" customFormat="1">
      <c r="A195" s="64" t="s">
        <v>9</v>
      </c>
      <c r="B195" s="93">
        <v>61</v>
      </c>
      <c r="C195" s="42" t="s">
        <v>58</v>
      </c>
      <c r="D195" s="40">
        <f t="shared" ref="D195:L195" si="27">SUM(D168:D194)</f>
        <v>72466</v>
      </c>
      <c r="E195" s="47">
        <f t="shared" si="27"/>
        <v>0</v>
      </c>
      <c r="F195" s="40">
        <f t="shared" si="27"/>
        <v>987271</v>
      </c>
      <c r="G195" s="47">
        <f t="shared" si="27"/>
        <v>0</v>
      </c>
      <c r="H195" s="40">
        <f t="shared" si="27"/>
        <v>989607</v>
      </c>
      <c r="I195" s="47">
        <f t="shared" si="27"/>
        <v>0</v>
      </c>
      <c r="J195" s="88">
        <f t="shared" si="27"/>
        <v>2190800</v>
      </c>
      <c r="K195" s="47">
        <f>SUM(K168:K194)</f>
        <v>0</v>
      </c>
      <c r="L195" s="88">
        <f t="shared" si="27"/>
        <v>2190800</v>
      </c>
    </row>
    <row r="196" spans="1:12" s="63" customFormat="1">
      <c r="A196" s="62"/>
      <c r="B196" s="33"/>
      <c r="C196" s="36"/>
      <c r="D196" s="44"/>
      <c r="E196" s="44"/>
      <c r="F196" s="43"/>
      <c r="G196" s="43"/>
      <c r="H196" s="43"/>
      <c r="I196" s="43"/>
      <c r="J196" s="43"/>
      <c r="K196" s="43"/>
      <c r="L196" s="43"/>
    </row>
    <row r="197" spans="1:12" s="63" customFormat="1">
      <c r="A197" s="62"/>
      <c r="B197" s="33">
        <v>62</v>
      </c>
      <c r="C197" s="36" t="s">
        <v>181</v>
      </c>
      <c r="D197" s="44"/>
      <c r="E197" s="44"/>
      <c r="F197" s="43"/>
      <c r="G197" s="43"/>
      <c r="H197" s="43"/>
      <c r="I197" s="43"/>
      <c r="J197" s="43"/>
      <c r="K197" s="43"/>
      <c r="L197" s="43"/>
    </row>
    <row r="198" spans="1:12" s="63" customFormat="1" ht="38.25">
      <c r="A198" s="62"/>
      <c r="B198" s="108" t="s">
        <v>168</v>
      </c>
      <c r="C198" s="67" t="s">
        <v>174</v>
      </c>
      <c r="D198" s="44">
        <v>2500</v>
      </c>
      <c r="E198" s="58">
        <v>0</v>
      </c>
      <c r="F198" s="43">
        <v>1949</v>
      </c>
      <c r="G198" s="58">
        <v>0</v>
      </c>
      <c r="H198" s="44">
        <v>1949</v>
      </c>
      <c r="I198" s="58">
        <v>0</v>
      </c>
      <c r="J198" s="58">
        <v>0</v>
      </c>
      <c r="K198" s="58">
        <v>0</v>
      </c>
      <c r="L198" s="59">
        <f t="shared" ref="L198:L218" si="28">SUM(J198:K198)</f>
        <v>0</v>
      </c>
    </row>
    <row r="199" spans="1:12" s="63" customFormat="1" ht="25.5">
      <c r="A199" s="62"/>
      <c r="B199" s="108" t="s">
        <v>169</v>
      </c>
      <c r="C199" s="67" t="s">
        <v>176</v>
      </c>
      <c r="D199" s="58">
        <v>0</v>
      </c>
      <c r="E199" s="58">
        <v>0</v>
      </c>
      <c r="F199" s="43">
        <v>24377</v>
      </c>
      <c r="G199" s="58">
        <v>0</v>
      </c>
      <c r="H199" s="44">
        <v>24377</v>
      </c>
      <c r="I199" s="58">
        <v>0</v>
      </c>
      <c r="J199" s="58">
        <v>0</v>
      </c>
      <c r="K199" s="58">
        <v>0</v>
      </c>
      <c r="L199" s="59">
        <f t="shared" si="28"/>
        <v>0</v>
      </c>
    </row>
    <row r="200" spans="1:12" s="63" customFormat="1" ht="38.25">
      <c r="A200" s="62"/>
      <c r="B200" s="108" t="s">
        <v>170</v>
      </c>
      <c r="C200" s="67" t="s">
        <v>177</v>
      </c>
      <c r="D200" s="44">
        <v>7509</v>
      </c>
      <c r="E200" s="58">
        <v>0</v>
      </c>
      <c r="F200" s="43">
        <v>10027</v>
      </c>
      <c r="G200" s="58">
        <v>0</v>
      </c>
      <c r="H200" s="44">
        <v>10027</v>
      </c>
      <c r="I200" s="58">
        <v>0</v>
      </c>
      <c r="J200" s="58">
        <v>0</v>
      </c>
      <c r="K200" s="58">
        <v>0</v>
      </c>
      <c r="L200" s="59">
        <f t="shared" si="28"/>
        <v>0</v>
      </c>
    </row>
    <row r="201" spans="1:12" s="63" customFormat="1" ht="25.5">
      <c r="A201" s="62"/>
      <c r="B201" s="108" t="s">
        <v>171</v>
      </c>
      <c r="C201" s="67" t="s">
        <v>175</v>
      </c>
      <c r="D201" s="44">
        <v>14689</v>
      </c>
      <c r="E201" s="58">
        <v>0</v>
      </c>
      <c r="F201" s="43">
        <v>14964</v>
      </c>
      <c r="G201" s="58">
        <v>0</v>
      </c>
      <c r="H201" s="44">
        <v>14964</v>
      </c>
      <c r="I201" s="58">
        <v>0</v>
      </c>
      <c r="J201" s="58">
        <v>0</v>
      </c>
      <c r="K201" s="58">
        <v>0</v>
      </c>
      <c r="L201" s="59">
        <f t="shared" si="28"/>
        <v>0</v>
      </c>
    </row>
    <row r="202" spans="1:12" s="63" customFormat="1" ht="39" customHeight="1">
      <c r="A202" s="62"/>
      <c r="B202" s="108" t="s">
        <v>172</v>
      </c>
      <c r="C202" s="67" t="s">
        <v>205</v>
      </c>
      <c r="D202" s="44">
        <v>6744</v>
      </c>
      <c r="E202" s="58">
        <v>0</v>
      </c>
      <c r="F202" s="43">
        <v>1</v>
      </c>
      <c r="G202" s="58">
        <v>0</v>
      </c>
      <c r="H202" s="44">
        <v>1</v>
      </c>
      <c r="I202" s="58">
        <v>0</v>
      </c>
      <c r="J202" s="58">
        <v>0</v>
      </c>
      <c r="K202" s="58">
        <v>0</v>
      </c>
      <c r="L202" s="59">
        <f t="shared" si="28"/>
        <v>0</v>
      </c>
    </row>
    <row r="203" spans="1:12" s="63" customFormat="1" ht="51">
      <c r="A203" s="62"/>
      <c r="B203" s="108" t="s">
        <v>173</v>
      </c>
      <c r="C203" s="67" t="s">
        <v>206</v>
      </c>
      <c r="D203" s="44">
        <v>10462</v>
      </c>
      <c r="E203" s="58">
        <v>0</v>
      </c>
      <c r="F203" s="43">
        <v>7367</v>
      </c>
      <c r="G203" s="58">
        <v>0</v>
      </c>
      <c r="H203" s="44">
        <v>7367</v>
      </c>
      <c r="I203" s="58">
        <v>0</v>
      </c>
      <c r="J203" s="58">
        <v>0</v>
      </c>
      <c r="K203" s="58">
        <v>0</v>
      </c>
      <c r="L203" s="59">
        <f t="shared" si="28"/>
        <v>0</v>
      </c>
    </row>
    <row r="204" spans="1:12" s="63" customFormat="1" ht="41.1" customHeight="1">
      <c r="A204" s="62"/>
      <c r="B204" s="108" t="s">
        <v>178</v>
      </c>
      <c r="C204" s="67" t="s">
        <v>183</v>
      </c>
      <c r="D204" s="44">
        <v>2655</v>
      </c>
      <c r="E204" s="58">
        <v>0</v>
      </c>
      <c r="F204" s="43">
        <v>8156</v>
      </c>
      <c r="G204" s="58">
        <v>0</v>
      </c>
      <c r="H204" s="44">
        <v>8156</v>
      </c>
      <c r="I204" s="58">
        <v>0</v>
      </c>
      <c r="J204" s="58">
        <v>0</v>
      </c>
      <c r="K204" s="58">
        <v>0</v>
      </c>
      <c r="L204" s="59">
        <f t="shared" si="28"/>
        <v>0</v>
      </c>
    </row>
    <row r="205" spans="1:12" s="63" customFormat="1" ht="41.1" customHeight="1">
      <c r="A205" s="62"/>
      <c r="B205" s="108" t="s">
        <v>179</v>
      </c>
      <c r="C205" s="67" t="s">
        <v>184</v>
      </c>
      <c r="D205" s="44">
        <v>6901</v>
      </c>
      <c r="E205" s="58">
        <v>0</v>
      </c>
      <c r="F205" s="43">
        <v>13303</v>
      </c>
      <c r="G205" s="58">
        <v>0</v>
      </c>
      <c r="H205" s="44">
        <v>13303</v>
      </c>
      <c r="I205" s="58">
        <v>0</v>
      </c>
      <c r="J205" s="58">
        <v>0</v>
      </c>
      <c r="K205" s="58">
        <v>0</v>
      </c>
      <c r="L205" s="59">
        <f t="shared" si="28"/>
        <v>0</v>
      </c>
    </row>
    <row r="206" spans="1:12" s="63" customFormat="1" ht="25.5">
      <c r="A206" s="62"/>
      <c r="B206" s="108" t="s">
        <v>180</v>
      </c>
      <c r="C206" s="67" t="s">
        <v>207</v>
      </c>
      <c r="D206" s="44">
        <v>5453</v>
      </c>
      <c r="E206" s="58">
        <v>0</v>
      </c>
      <c r="F206" s="43">
        <v>16596</v>
      </c>
      <c r="G206" s="58">
        <v>0</v>
      </c>
      <c r="H206" s="44">
        <v>16596</v>
      </c>
      <c r="I206" s="58">
        <v>0</v>
      </c>
      <c r="J206" s="58">
        <v>0</v>
      </c>
      <c r="K206" s="58">
        <v>0</v>
      </c>
      <c r="L206" s="59">
        <f t="shared" si="28"/>
        <v>0</v>
      </c>
    </row>
    <row r="207" spans="1:12" s="63" customFormat="1" ht="41.1" customHeight="1">
      <c r="A207" s="62"/>
      <c r="B207" s="108" t="s">
        <v>223</v>
      </c>
      <c r="C207" s="67" t="s">
        <v>245</v>
      </c>
      <c r="D207" s="44">
        <v>4669</v>
      </c>
      <c r="E207" s="58">
        <v>0</v>
      </c>
      <c r="F207" s="43">
        <v>19323</v>
      </c>
      <c r="G207" s="58">
        <v>0</v>
      </c>
      <c r="H207" s="44">
        <v>19323</v>
      </c>
      <c r="I207" s="58">
        <v>0</v>
      </c>
      <c r="J207" s="58">
        <v>0</v>
      </c>
      <c r="K207" s="58">
        <v>0</v>
      </c>
      <c r="L207" s="59">
        <f t="shared" si="28"/>
        <v>0</v>
      </c>
    </row>
    <row r="208" spans="1:12" s="63" customFormat="1" ht="41.1" customHeight="1">
      <c r="A208" s="64"/>
      <c r="B208" s="109" t="s">
        <v>224</v>
      </c>
      <c r="C208" s="92" t="s">
        <v>246</v>
      </c>
      <c r="D208" s="91">
        <v>13136</v>
      </c>
      <c r="E208" s="75">
        <v>0</v>
      </c>
      <c r="F208" s="107">
        <v>18105</v>
      </c>
      <c r="G208" s="75">
        <v>0</v>
      </c>
      <c r="H208" s="91">
        <v>18105</v>
      </c>
      <c r="I208" s="75">
        <v>0</v>
      </c>
      <c r="J208" s="75">
        <v>0</v>
      </c>
      <c r="K208" s="75">
        <v>0</v>
      </c>
      <c r="L208" s="53">
        <f t="shared" si="28"/>
        <v>0</v>
      </c>
    </row>
    <row r="209" spans="1:12" s="63" customFormat="1" ht="26.45" customHeight="1">
      <c r="A209" s="62"/>
      <c r="B209" s="111" t="s">
        <v>239</v>
      </c>
      <c r="C209" s="67" t="s">
        <v>229</v>
      </c>
      <c r="D209" s="58">
        <v>0</v>
      </c>
      <c r="E209" s="58">
        <v>0</v>
      </c>
      <c r="F209" s="44">
        <v>5000</v>
      </c>
      <c r="G209" s="58">
        <v>0</v>
      </c>
      <c r="H209" s="44">
        <v>5000</v>
      </c>
      <c r="I209" s="58">
        <v>0</v>
      </c>
      <c r="J209" s="58">
        <v>0</v>
      </c>
      <c r="K209" s="58">
        <v>0</v>
      </c>
      <c r="L209" s="59">
        <f t="shared" si="28"/>
        <v>0</v>
      </c>
    </row>
    <row r="210" spans="1:12" s="63" customFormat="1" ht="26.45" customHeight="1">
      <c r="A210" s="62"/>
      <c r="B210" s="111" t="s">
        <v>240</v>
      </c>
      <c r="C210" s="67" t="s">
        <v>230</v>
      </c>
      <c r="D210" s="58">
        <v>0</v>
      </c>
      <c r="E210" s="58">
        <v>0</v>
      </c>
      <c r="F210" s="44">
        <v>1</v>
      </c>
      <c r="G210" s="58">
        <v>0</v>
      </c>
      <c r="H210" s="44">
        <v>1</v>
      </c>
      <c r="I210" s="58">
        <v>0</v>
      </c>
      <c r="J210" s="58">
        <v>0</v>
      </c>
      <c r="K210" s="58">
        <v>0</v>
      </c>
      <c r="L210" s="59">
        <f t="shared" si="28"/>
        <v>0</v>
      </c>
    </row>
    <row r="211" spans="1:12" s="63" customFormat="1">
      <c r="A211" s="62"/>
      <c r="B211" s="111" t="s">
        <v>241</v>
      </c>
      <c r="C211" s="67" t="s">
        <v>231</v>
      </c>
      <c r="D211" s="58">
        <v>0</v>
      </c>
      <c r="E211" s="58">
        <v>0</v>
      </c>
      <c r="F211" s="44">
        <v>1</v>
      </c>
      <c r="G211" s="58">
        <v>0</v>
      </c>
      <c r="H211" s="44">
        <v>1</v>
      </c>
      <c r="I211" s="58">
        <v>0</v>
      </c>
      <c r="J211" s="58">
        <v>0</v>
      </c>
      <c r="K211" s="58">
        <v>0</v>
      </c>
      <c r="L211" s="59">
        <f t="shared" si="28"/>
        <v>0</v>
      </c>
    </row>
    <row r="212" spans="1:12" s="63" customFormat="1">
      <c r="A212" s="62"/>
      <c r="B212" s="111" t="s">
        <v>251</v>
      </c>
      <c r="C212" s="67" t="s">
        <v>252</v>
      </c>
      <c r="D212" s="44">
        <v>1000</v>
      </c>
      <c r="E212" s="58">
        <v>0</v>
      </c>
      <c r="F212" s="44">
        <v>1</v>
      </c>
      <c r="G212" s="58">
        <v>0</v>
      </c>
      <c r="H212" s="44">
        <v>1</v>
      </c>
      <c r="I212" s="58">
        <v>0</v>
      </c>
      <c r="J212" s="58">
        <v>0</v>
      </c>
      <c r="K212" s="58">
        <v>0</v>
      </c>
      <c r="L212" s="59">
        <f t="shared" si="28"/>
        <v>0</v>
      </c>
    </row>
    <row r="213" spans="1:12" s="63" customFormat="1">
      <c r="A213" s="62"/>
      <c r="B213" s="111" t="s">
        <v>254</v>
      </c>
      <c r="C213" s="67" t="s">
        <v>253</v>
      </c>
      <c r="D213" s="44">
        <v>8000</v>
      </c>
      <c r="E213" s="58">
        <v>0</v>
      </c>
      <c r="F213" s="44">
        <v>1</v>
      </c>
      <c r="G213" s="58">
        <v>0</v>
      </c>
      <c r="H213" s="44">
        <v>1</v>
      </c>
      <c r="I213" s="58">
        <v>0</v>
      </c>
      <c r="J213" s="58">
        <v>0</v>
      </c>
      <c r="K213" s="58">
        <v>0</v>
      </c>
      <c r="L213" s="59">
        <f t="shared" si="28"/>
        <v>0</v>
      </c>
    </row>
    <row r="214" spans="1:12" s="63" customFormat="1" ht="26.45" customHeight="1">
      <c r="A214" s="62"/>
      <c r="B214" s="111" t="s">
        <v>255</v>
      </c>
      <c r="C214" s="67" t="s">
        <v>256</v>
      </c>
      <c r="D214" s="58">
        <v>0</v>
      </c>
      <c r="E214" s="58">
        <v>0</v>
      </c>
      <c r="F214" s="44">
        <v>1</v>
      </c>
      <c r="G214" s="58">
        <v>0</v>
      </c>
      <c r="H214" s="44">
        <v>1</v>
      </c>
      <c r="I214" s="58">
        <v>0</v>
      </c>
      <c r="J214" s="58">
        <v>0</v>
      </c>
      <c r="K214" s="58">
        <v>0</v>
      </c>
      <c r="L214" s="59">
        <f t="shared" si="28"/>
        <v>0</v>
      </c>
    </row>
    <row r="215" spans="1:12" s="63" customFormat="1" ht="26.45" customHeight="1">
      <c r="A215" s="62"/>
      <c r="B215" s="111" t="s">
        <v>264</v>
      </c>
      <c r="C215" s="67" t="s">
        <v>257</v>
      </c>
      <c r="D215" s="58">
        <v>0</v>
      </c>
      <c r="E215" s="58">
        <v>0</v>
      </c>
      <c r="F215" s="44">
        <v>1</v>
      </c>
      <c r="G215" s="58">
        <v>0</v>
      </c>
      <c r="H215" s="44">
        <v>1</v>
      </c>
      <c r="I215" s="58">
        <v>0</v>
      </c>
      <c r="J215" s="58">
        <v>0</v>
      </c>
      <c r="K215" s="58">
        <v>0</v>
      </c>
      <c r="L215" s="59">
        <f t="shared" si="28"/>
        <v>0</v>
      </c>
    </row>
    <row r="216" spans="1:12" s="63" customFormat="1" ht="26.45" customHeight="1">
      <c r="A216" s="62"/>
      <c r="B216" s="111" t="s">
        <v>265</v>
      </c>
      <c r="C216" s="67" t="s">
        <v>258</v>
      </c>
      <c r="D216" s="58">
        <v>0</v>
      </c>
      <c r="E216" s="58">
        <v>0</v>
      </c>
      <c r="F216" s="44">
        <v>1</v>
      </c>
      <c r="G216" s="58">
        <v>0</v>
      </c>
      <c r="H216" s="44">
        <v>1</v>
      </c>
      <c r="I216" s="58">
        <v>0</v>
      </c>
      <c r="J216" s="58">
        <v>0</v>
      </c>
      <c r="K216" s="58">
        <v>0</v>
      </c>
      <c r="L216" s="59">
        <f t="shared" si="28"/>
        <v>0</v>
      </c>
    </row>
    <row r="217" spans="1:12" s="63" customFormat="1">
      <c r="A217" s="62"/>
      <c r="B217" s="111" t="s">
        <v>266</v>
      </c>
      <c r="C217" s="67" t="s">
        <v>259</v>
      </c>
      <c r="D217" s="58">
        <v>0</v>
      </c>
      <c r="E217" s="58">
        <v>0</v>
      </c>
      <c r="F217" s="44">
        <v>1</v>
      </c>
      <c r="G217" s="58">
        <v>0</v>
      </c>
      <c r="H217" s="44">
        <v>1</v>
      </c>
      <c r="I217" s="58">
        <v>0</v>
      </c>
      <c r="J217" s="58">
        <v>0</v>
      </c>
      <c r="K217" s="58">
        <v>0</v>
      </c>
      <c r="L217" s="59">
        <f t="shared" si="28"/>
        <v>0</v>
      </c>
    </row>
    <row r="218" spans="1:12" s="63" customFormat="1" ht="25.5">
      <c r="A218" s="62"/>
      <c r="B218" s="111" t="s">
        <v>300</v>
      </c>
      <c r="C218" s="67" t="s">
        <v>428</v>
      </c>
      <c r="D218" s="58">
        <v>0</v>
      </c>
      <c r="E218" s="58">
        <v>0</v>
      </c>
      <c r="F218" s="58">
        <v>0</v>
      </c>
      <c r="G218" s="58">
        <v>0</v>
      </c>
      <c r="H218" s="44">
        <v>3000</v>
      </c>
      <c r="I218" s="58">
        <v>0</v>
      </c>
      <c r="J218" s="58">
        <v>0</v>
      </c>
      <c r="K218" s="58">
        <v>0</v>
      </c>
      <c r="L218" s="59">
        <f t="shared" si="28"/>
        <v>0</v>
      </c>
    </row>
    <row r="219" spans="1:12" s="63" customFormat="1">
      <c r="A219" s="62" t="s">
        <v>9</v>
      </c>
      <c r="B219" s="33">
        <v>62</v>
      </c>
      <c r="C219" s="36" t="s">
        <v>181</v>
      </c>
      <c r="D219" s="40">
        <f>SUM(D198:D218)</f>
        <v>83718</v>
      </c>
      <c r="E219" s="47">
        <f t="shared" ref="E219:L219" si="29">SUM(E198:E218)</f>
        <v>0</v>
      </c>
      <c r="F219" s="40">
        <f t="shared" si="29"/>
        <v>139176</v>
      </c>
      <c r="G219" s="47">
        <f t="shared" si="29"/>
        <v>0</v>
      </c>
      <c r="H219" s="40">
        <f t="shared" si="29"/>
        <v>142176</v>
      </c>
      <c r="I219" s="47">
        <f t="shared" si="29"/>
        <v>0</v>
      </c>
      <c r="J219" s="47">
        <f t="shared" si="29"/>
        <v>0</v>
      </c>
      <c r="K219" s="47">
        <f t="shared" si="29"/>
        <v>0</v>
      </c>
      <c r="L219" s="47">
        <f t="shared" si="29"/>
        <v>0</v>
      </c>
    </row>
    <row r="220" spans="1:12" s="63" customFormat="1">
      <c r="A220" s="62"/>
      <c r="B220" s="33"/>
      <c r="C220" s="36"/>
      <c r="D220" s="44"/>
      <c r="E220" s="44"/>
      <c r="F220" s="43"/>
      <c r="G220" s="43"/>
      <c r="H220" s="43"/>
      <c r="I220" s="43"/>
      <c r="J220" s="43"/>
      <c r="K220" s="43"/>
      <c r="L220" s="43"/>
    </row>
    <row r="221" spans="1:12" s="63" customFormat="1">
      <c r="A221" s="62"/>
      <c r="B221" s="33">
        <v>63</v>
      </c>
      <c r="C221" s="36" t="s">
        <v>182</v>
      </c>
      <c r="D221" s="44"/>
      <c r="E221" s="44"/>
      <c r="F221" s="43"/>
      <c r="G221" s="43"/>
      <c r="H221" s="43"/>
      <c r="I221" s="43"/>
      <c r="J221" s="43"/>
      <c r="K221" s="43"/>
      <c r="L221" s="43"/>
    </row>
    <row r="222" spans="1:12" s="63" customFormat="1" ht="26.45" customHeight="1">
      <c r="A222" s="62"/>
      <c r="B222" s="108" t="s">
        <v>151</v>
      </c>
      <c r="C222" s="67" t="s">
        <v>186</v>
      </c>
      <c r="D222" s="44">
        <v>680</v>
      </c>
      <c r="E222" s="58">
        <v>0</v>
      </c>
      <c r="F222" s="43">
        <v>1081</v>
      </c>
      <c r="G222" s="58">
        <v>0</v>
      </c>
      <c r="H222" s="44">
        <v>1081</v>
      </c>
      <c r="I222" s="58">
        <v>0</v>
      </c>
      <c r="J222" s="58">
        <v>0</v>
      </c>
      <c r="K222" s="58">
        <v>0</v>
      </c>
      <c r="L222" s="59">
        <f t="shared" ref="L222:L232" si="30">SUM(J222:K222)</f>
        <v>0</v>
      </c>
    </row>
    <row r="223" spans="1:12" s="63" customFormat="1" ht="38.25">
      <c r="A223" s="62"/>
      <c r="B223" s="108" t="s">
        <v>152</v>
      </c>
      <c r="C223" s="67" t="s">
        <v>431</v>
      </c>
      <c r="D223" s="44">
        <v>1478</v>
      </c>
      <c r="E223" s="58">
        <v>0</v>
      </c>
      <c r="F223" s="43">
        <v>1</v>
      </c>
      <c r="G223" s="58">
        <v>0</v>
      </c>
      <c r="H223" s="44">
        <v>1</v>
      </c>
      <c r="I223" s="58">
        <v>0</v>
      </c>
      <c r="J223" s="58">
        <v>0</v>
      </c>
      <c r="K223" s="58">
        <v>0</v>
      </c>
      <c r="L223" s="59">
        <f t="shared" si="30"/>
        <v>0</v>
      </c>
    </row>
    <row r="224" spans="1:12" s="63" customFormat="1" ht="63.75">
      <c r="A224" s="62"/>
      <c r="B224" s="108" t="s">
        <v>153</v>
      </c>
      <c r="C224" s="67" t="s">
        <v>187</v>
      </c>
      <c r="D224" s="44">
        <v>98</v>
      </c>
      <c r="E224" s="58">
        <v>0</v>
      </c>
      <c r="F224" s="43">
        <v>595</v>
      </c>
      <c r="G224" s="58">
        <v>0</v>
      </c>
      <c r="H224" s="44">
        <v>595</v>
      </c>
      <c r="I224" s="58">
        <v>0</v>
      </c>
      <c r="J224" s="58">
        <v>0</v>
      </c>
      <c r="K224" s="58">
        <v>0</v>
      </c>
      <c r="L224" s="59">
        <f t="shared" si="30"/>
        <v>0</v>
      </c>
    </row>
    <row r="225" spans="1:12" s="63" customFormat="1" ht="63.95" customHeight="1">
      <c r="A225" s="64"/>
      <c r="B225" s="109" t="s">
        <v>155</v>
      </c>
      <c r="C225" s="92" t="s">
        <v>209</v>
      </c>
      <c r="D225" s="91">
        <v>498</v>
      </c>
      <c r="E225" s="75">
        <v>0</v>
      </c>
      <c r="F225" s="107">
        <v>81</v>
      </c>
      <c r="G225" s="75">
        <v>0</v>
      </c>
      <c r="H225" s="91">
        <v>81</v>
      </c>
      <c r="I225" s="75">
        <v>0</v>
      </c>
      <c r="J225" s="75">
        <v>0</v>
      </c>
      <c r="K225" s="75">
        <v>0</v>
      </c>
      <c r="L225" s="53">
        <f t="shared" si="30"/>
        <v>0</v>
      </c>
    </row>
    <row r="226" spans="1:12" s="63" customFormat="1" ht="54" customHeight="1">
      <c r="A226" s="62"/>
      <c r="B226" s="108" t="s">
        <v>156</v>
      </c>
      <c r="C226" s="67" t="s">
        <v>188</v>
      </c>
      <c r="D226" s="44">
        <v>450</v>
      </c>
      <c r="E226" s="58">
        <v>0</v>
      </c>
      <c r="F226" s="43">
        <v>198</v>
      </c>
      <c r="G226" s="58">
        <v>0</v>
      </c>
      <c r="H226" s="44">
        <v>348</v>
      </c>
      <c r="I226" s="58">
        <v>0</v>
      </c>
      <c r="J226" s="58">
        <v>0</v>
      </c>
      <c r="K226" s="58">
        <v>0</v>
      </c>
      <c r="L226" s="59">
        <f t="shared" si="30"/>
        <v>0</v>
      </c>
    </row>
    <row r="227" spans="1:12" s="63" customFormat="1" ht="63.75">
      <c r="A227" s="62"/>
      <c r="B227" s="108" t="s">
        <v>211</v>
      </c>
      <c r="C227" s="36" t="s">
        <v>432</v>
      </c>
      <c r="D227" s="58">
        <v>0</v>
      </c>
      <c r="E227" s="58">
        <v>0</v>
      </c>
      <c r="F227" s="43">
        <v>803</v>
      </c>
      <c r="G227" s="58">
        <v>0</v>
      </c>
      <c r="H227" s="43">
        <v>803</v>
      </c>
      <c r="I227" s="58">
        <v>0</v>
      </c>
      <c r="J227" s="58">
        <v>0</v>
      </c>
      <c r="K227" s="58">
        <v>0</v>
      </c>
      <c r="L227" s="59">
        <f t="shared" si="30"/>
        <v>0</v>
      </c>
    </row>
    <row r="228" spans="1:12" s="63" customFormat="1" ht="41.1" customHeight="1">
      <c r="A228" s="62"/>
      <c r="B228" s="108" t="s">
        <v>212</v>
      </c>
      <c r="C228" s="36" t="s">
        <v>434</v>
      </c>
      <c r="D228" s="44">
        <v>826</v>
      </c>
      <c r="E228" s="58">
        <v>0</v>
      </c>
      <c r="F228" s="43">
        <v>803</v>
      </c>
      <c r="G228" s="58">
        <v>0</v>
      </c>
      <c r="H228" s="43">
        <v>803</v>
      </c>
      <c r="I228" s="58">
        <v>0</v>
      </c>
      <c r="J228" s="58">
        <v>0</v>
      </c>
      <c r="K228" s="58">
        <v>0</v>
      </c>
      <c r="L228" s="59">
        <f t="shared" si="30"/>
        <v>0</v>
      </c>
    </row>
    <row r="229" spans="1:12" s="63" customFormat="1" ht="38.25">
      <c r="A229" s="62"/>
      <c r="B229" s="108" t="s">
        <v>213</v>
      </c>
      <c r="C229" s="67" t="s">
        <v>435</v>
      </c>
      <c r="D229" s="44">
        <v>101</v>
      </c>
      <c r="E229" s="58">
        <v>0</v>
      </c>
      <c r="F229" s="43">
        <v>1561</v>
      </c>
      <c r="G229" s="58">
        <v>0</v>
      </c>
      <c r="H229" s="43">
        <v>1561</v>
      </c>
      <c r="I229" s="58">
        <v>0</v>
      </c>
      <c r="J229" s="58">
        <v>0</v>
      </c>
      <c r="K229" s="58">
        <v>0</v>
      </c>
      <c r="L229" s="59">
        <f t="shared" si="30"/>
        <v>0</v>
      </c>
    </row>
    <row r="230" spans="1:12" s="63" customFormat="1" ht="41.1" customHeight="1">
      <c r="A230" s="62"/>
      <c r="B230" s="108" t="s">
        <v>214</v>
      </c>
      <c r="C230" s="67" t="s">
        <v>430</v>
      </c>
      <c r="D230" s="44">
        <v>2111</v>
      </c>
      <c r="E230" s="58">
        <v>0</v>
      </c>
      <c r="F230" s="43">
        <v>2106</v>
      </c>
      <c r="G230" s="58">
        <v>0</v>
      </c>
      <c r="H230" s="43">
        <v>2106</v>
      </c>
      <c r="I230" s="58">
        <v>0</v>
      </c>
      <c r="J230" s="58">
        <v>0</v>
      </c>
      <c r="K230" s="58">
        <v>0</v>
      </c>
      <c r="L230" s="59">
        <f t="shared" si="30"/>
        <v>0</v>
      </c>
    </row>
    <row r="231" spans="1:12" s="63" customFormat="1" ht="54" customHeight="1">
      <c r="A231" s="62"/>
      <c r="B231" s="108" t="s">
        <v>221</v>
      </c>
      <c r="C231" s="67" t="s">
        <v>222</v>
      </c>
      <c r="D231" s="44">
        <v>216</v>
      </c>
      <c r="E231" s="58">
        <v>0</v>
      </c>
      <c r="F231" s="43">
        <v>601</v>
      </c>
      <c r="G231" s="58">
        <v>0</v>
      </c>
      <c r="H231" s="44">
        <v>601</v>
      </c>
      <c r="I231" s="58">
        <v>0</v>
      </c>
      <c r="J231" s="58">
        <v>0</v>
      </c>
      <c r="K231" s="58">
        <v>0</v>
      </c>
      <c r="L231" s="59">
        <f t="shared" si="30"/>
        <v>0</v>
      </c>
    </row>
    <row r="232" spans="1:12" s="63" customFormat="1" ht="38.25">
      <c r="A232" s="62"/>
      <c r="B232" s="108" t="s">
        <v>226</v>
      </c>
      <c r="C232" s="67" t="s">
        <v>227</v>
      </c>
      <c r="D232" s="44">
        <v>19658</v>
      </c>
      <c r="E232" s="58">
        <v>0</v>
      </c>
      <c r="F232" s="43">
        <v>200000</v>
      </c>
      <c r="G232" s="58">
        <v>0</v>
      </c>
      <c r="H232" s="44">
        <v>200000</v>
      </c>
      <c r="I232" s="58">
        <v>0</v>
      </c>
      <c r="J232" s="44">
        <v>600400</v>
      </c>
      <c r="K232" s="58">
        <v>0</v>
      </c>
      <c r="L232" s="78">
        <f t="shared" si="30"/>
        <v>600400</v>
      </c>
    </row>
    <row r="233" spans="1:12" s="63" customFormat="1" ht="14.1" customHeight="1">
      <c r="A233" s="62" t="s">
        <v>9</v>
      </c>
      <c r="B233" s="33">
        <v>63</v>
      </c>
      <c r="C233" s="36" t="s">
        <v>182</v>
      </c>
      <c r="D233" s="88">
        <f t="shared" ref="D233:I233" si="31">SUM(D222:D232)</f>
        <v>26116</v>
      </c>
      <c r="E233" s="47">
        <f t="shared" si="31"/>
        <v>0</v>
      </c>
      <c r="F233" s="88">
        <f t="shared" si="31"/>
        <v>207830</v>
      </c>
      <c r="G233" s="47">
        <f t="shared" si="31"/>
        <v>0</v>
      </c>
      <c r="H233" s="88">
        <f t="shared" si="31"/>
        <v>207980</v>
      </c>
      <c r="I233" s="47">
        <f t="shared" si="31"/>
        <v>0</v>
      </c>
      <c r="J233" s="88">
        <f>SUM(J222:J232)</f>
        <v>600400</v>
      </c>
      <c r="K233" s="47">
        <f>SUM(K222:K232)</f>
        <v>0</v>
      </c>
      <c r="L233" s="88">
        <f>SUM(L222:L232)</f>
        <v>600400</v>
      </c>
    </row>
    <row r="234" spans="1:12" s="63" customFormat="1">
      <c r="A234" s="62"/>
      <c r="B234" s="33"/>
      <c r="C234" s="36"/>
      <c r="D234" s="44"/>
      <c r="E234" s="44"/>
      <c r="F234" s="43"/>
      <c r="G234" s="43"/>
      <c r="H234" s="43"/>
      <c r="I234" s="43"/>
      <c r="J234" s="43"/>
      <c r="K234" s="43"/>
      <c r="L234" s="43"/>
    </row>
    <row r="235" spans="1:12" s="63" customFormat="1" ht="14.1" customHeight="1">
      <c r="A235" s="62"/>
      <c r="B235" s="33">
        <v>64</v>
      </c>
      <c r="C235" s="36" t="s">
        <v>185</v>
      </c>
      <c r="D235" s="44"/>
      <c r="E235" s="44"/>
      <c r="F235" s="43"/>
      <c r="G235" s="43"/>
      <c r="H235" s="43"/>
      <c r="I235" s="43"/>
      <c r="J235" s="43"/>
      <c r="K235" s="43"/>
      <c r="L235" s="43"/>
    </row>
    <row r="236" spans="1:12" s="63" customFormat="1" ht="38.25">
      <c r="A236" s="62"/>
      <c r="B236" s="108" t="s">
        <v>189</v>
      </c>
      <c r="C236" s="67" t="s">
        <v>210</v>
      </c>
      <c r="D236" s="44">
        <v>5593</v>
      </c>
      <c r="E236" s="58">
        <v>0</v>
      </c>
      <c r="F236" s="43">
        <v>1943</v>
      </c>
      <c r="G236" s="58">
        <v>0</v>
      </c>
      <c r="H236" s="44">
        <v>8443</v>
      </c>
      <c r="I236" s="58">
        <v>0</v>
      </c>
      <c r="J236" s="58">
        <v>0</v>
      </c>
      <c r="K236" s="58">
        <v>0</v>
      </c>
      <c r="L236" s="59">
        <f>SUM(J236:K236)</f>
        <v>0</v>
      </c>
    </row>
    <row r="237" spans="1:12" s="63" customFormat="1" ht="14.1" customHeight="1">
      <c r="A237" s="64" t="s">
        <v>9</v>
      </c>
      <c r="B237" s="93">
        <v>64</v>
      </c>
      <c r="C237" s="42" t="s">
        <v>185</v>
      </c>
      <c r="D237" s="88">
        <f t="shared" ref="D237:L237" si="32">D236</f>
        <v>5593</v>
      </c>
      <c r="E237" s="47">
        <f t="shared" si="32"/>
        <v>0</v>
      </c>
      <c r="F237" s="40">
        <f t="shared" si="32"/>
        <v>1943</v>
      </c>
      <c r="G237" s="47">
        <f t="shared" si="32"/>
        <v>0</v>
      </c>
      <c r="H237" s="88">
        <f t="shared" si="32"/>
        <v>8443</v>
      </c>
      <c r="I237" s="47">
        <f t="shared" si="32"/>
        <v>0</v>
      </c>
      <c r="J237" s="47">
        <f t="shared" si="32"/>
        <v>0</v>
      </c>
      <c r="K237" s="47">
        <f>K236</f>
        <v>0</v>
      </c>
      <c r="L237" s="47">
        <f t="shared" si="32"/>
        <v>0</v>
      </c>
    </row>
    <row r="238" spans="1:12" s="63" customFormat="1" ht="14.1" customHeight="1">
      <c r="A238" s="62"/>
      <c r="B238" s="33"/>
      <c r="C238" s="36"/>
      <c r="D238" s="44"/>
      <c r="E238" s="58"/>
      <c r="F238" s="43"/>
      <c r="G238" s="58"/>
      <c r="H238" s="44"/>
      <c r="I238" s="58"/>
      <c r="J238" s="43"/>
      <c r="K238" s="58"/>
      <c r="L238" s="43"/>
    </row>
    <row r="239" spans="1:12" s="87" customFormat="1" ht="29.45" customHeight="1">
      <c r="A239" s="62"/>
      <c r="B239" s="33">
        <v>50</v>
      </c>
      <c r="C239" s="36" t="s">
        <v>319</v>
      </c>
      <c r="D239" s="44"/>
      <c r="E239" s="58"/>
      <c r="F239" s="43"/>
      <c r="G239" s="58"/>
      <c r="H239" s="44"/>
      <c r="I239" s="58"/>
      <c r="J239" s="43"/>
      <c r="K239" s="58"/>
      <c r="L239" s="43"/>
    </row>
    <row r="240" spans="1:12" s="87" customFormat="1" ht="15.95" customHeight="1">
      <c r="A240" s="62"/>
      <c r="B240" s="33">
        <v>81</v>
      </c>
      <c r="C240" s="36" t="s">
        <v>55</v>
      </c>
      <c r="D240" s="44"/>
      <c r="E240" s="58"/>
      <c r="F240" s="43"/>
      <c r="G240" s="58"/>
      <c r="H240" s="44"/>
      <c r="I240" s="58"/>
      <c r="J240" s="43"/>
      <c r="K240" s="58"/>
      <c r="L240" s="43"/>
    </row>
    <row r="241" spans="1:12" s="63" customFormat="1" ht="25.5">
      <c r="A241" s="62"/>
      <c r="B241" s="108" t="s">
        <v>320</v>
      </c>
      <c r="C241" s="36" t="s">
        <v>121</v>
      </c>
      <c r="D241" s="58">
        <v>0</v>
      </c>
      <c r="E241" s="58">
        <v>0</v>
      </c>
      <c r="F241" s="58">
        <v>0</v>
      </c>
      <c r="G241" s="58">
        <v>0</v>
      </c>
      <c r="H241" s="58">
        <v>0</v>
      </c>
      <c r="I241" s="58">
        <v>0</v>
      </c>
      <c r="J241" s="44">
        <v>9517</v>
      </c>
      <c r="K241" s="58">
        <v>0</v>
      </c>
      <c r="L241" s="78">
        <f t="shared" ref="L241:L281" si="33">SUM(J241:K241)</f>
        <v>9517</v>
      </c>
    </row>
    <row r="242" spans="1:12" s="63" customFormat="1" ht="38.25">
      <c r="A242" s="62"/>
      <c r="B242" s="108" t="s">
        <v>321</v>
      </c>
      <c r="C242" s="122" t="s">
        <v>316</v>
      </c>
      <c r="D242" s="58">
        <v>0</v>
      </c>
      <c r="E242" s="58">
        <v>0</v>
      </c>
      <c r="F242" s="58">
        <v>0</v>
      </c>
      <c r="G242" s="58">
        <v>0</v>
      </c>
      <c r="H242" s="58">
        <v>0</v>
      </c>
      <c r="I242" s="58">
        <v>0</v>
      </c>
      <c r="J242" s="44">
        <v>12770</v>
      </c>
      <c r="K242" s="58">
        <v>0</v>
      </c>
      <c r="L242" s="78">
        <f t="shared" si="33"/>
        <v>12770</v>
      </c>
    </row>
    <row r="243" spans="1:12" s="63" customFormat="1" ht="38.25">
      <c r="A243" s="62"/>
      <c r="B243" s="108" t="s">
        <v>322</v>
      </c>
      <c r="C243" s="36" t="s">
        <v>429</v>
      </c>
      <c r="D243" s="58">
        <v>0</v>
      </c>
      <c r="E243" s="58">
        <v>0</v>
      </c>
      <c r="F243" s="58">
        <v>0</v>
      </c>
      <c r="G243" s="58">
        <v>0</v>
      </c>
      <c r="H243" s="58">
        <v>0</v>
      </c>
      <c r="I243" s="58">
        <v>0</v>
      </c>
      <c r="J243" s="44">
        <v>825</v>
      </c>
      <c r="K243" s="58">
        <v>0</v>
      </c>
      <c r="L243" s="78">
        <f t="shared" si="33"/>
        <v>825</v>
      </c>
    </row>
    <row r="244" spans="1:12" s="63" customFormat="1" ht="25.5">
      <c r="A244" s="62"/>
      <c r="B244" s="108" t="s">
        <v>323</v>
      </c>
      <c r="C244" s="36" t="s">
        <v>158</v>
      </c>
      <c r="D244" s="58">
        <v>0</v>
      </c>
      <c r="E244" s="58">
        <v>0</v>
      </c>
      <c r="F244" s="58">
        <v>0</v>
      </c>
      <c r="G244" s="58">
        <v>0</v>
      </c>
      <c r="H244" s="58">
        <v>0</v>
      </c>
      <c r="I244" s="58">
        <v>0</v>
      </c>
      <c r="J244" s="44">
        <v>134</v>
      </c>
      <c r="K244" s="58">
        <v>0</v>
      </c>
      <c r="L244" s="78">
        <f t="shared" si="33"/>
        <v>134</v>
      </c>
    </row>
    <row r="245" spans="1:12" s="63" customFormat="1" ht="25.5">
      <c r="A245" s="62"/>
      <c r="B245" s="108" t="s">
        <v>324</v>
      </c>
      <c r="C245" s="36" t="s">
        <v>125</v>
      </c>
      <c r="D245" s="58">
        <v>0</v>
      </c>
      <c r="E245" s="58">
        <v>0</v>
      </c>
      <c r="F245" s="58">
        <v>0</v>
      </c>
      <c r="G245" s="58">
        <v>0</v>
      </c>
      <c r="H245" s="58">
        <v>0</v>
      </c>
      <c r="I245" s="58">
        <v>0</v>
      </c>
      <c r="J245" s="44">
        <v>1071</v>
      </c>
      <c r="K245" s="58">
        <v>0</v>
      </c>
      <c r="L245" s="46">
        <f t="shared" si="33"/>
        <v>1071</v>
      </c>
    </row>
    <row r="246" spans="1:12" s="63" customFormat="1" ht="26.1" customHeight="1">
      <c r="A246" s="62"/>
      <c r="B246" s="108" t="s">
        <v>325</v>
      </c>
      <c r="C246" s="36" t="s">
        <v>281</v>
      </c>
      <c r="D246" s="58">
        <v>0</v>
      </c>
      <c r="E246" s="58">
        <v>0</v>
      </c>
      <c r="F246" s="58">
        <v>0</v>
      </c>
      <c r="G246" s="58">
        <v>0</v>
      </c>
      <c r="H246" s="58">
        <v>0</v>
      </c>
      <c r="I246" s="58">
        <v>0</v>
      </c>
      <c r="J246" s="44">
        <v>507</v>
      </c>
      <c r="K246" s="58">
        <v>0</v>
      </c>
      <c r="L246" s="46">
        <f t="shared" si="33"/>
        <v>507</v>
      </c>
    </row>
    <row r="247" spans="1:12" s="63" customFormat="1" ht="38.25">
      <c r="A247" s="62"/>
      <c r="B247" s="108" t="s">
        <v>326</v>
      </c>
      <c r="C247" s="36" t="s">
        <v>195</v>
      </c>
      <c r="D247" s="58">
        <v>0</v>
      </c>
      <c r="E247" s="58">
        <v>0</v>
      </c>
      <c r="F247" s="58">
        <v>0</v>
      </c>
      <c r="G247" s="58">
        <v>0</v>
      </c>
      <c r="H247" s="58">
        <v>0</v>
      </c>
      <c r="I247" s="58">
        <v>0</v>
      </c>
      <c r="J247" s="44">
        <v>18</v>
      </c>
      <c r="K247" s="58">
        <v>0</v>
      </c>
      <c r="L247" s="78">
        <f t="shared" si="33"/>
        <v>18</v>
      </c>
    </row>
    <row r="248" spans="1:12" s="63" customFormat="1" ht="38.25">
      <c r="A248" s="62"/>
      <c r="B248" s="108" t="s">
        <v>327</v>
      </c>
      <c r="C248" s="36" t="s">
        <v>122</v>
      </c>
      <c r="D248" s="58">
        <v>0</v>
      </c>
      <c r="E248" s="58">
        <v>0</v>
      </c>
      <c r="F248" s="58">
        <v>0</v>
      </c>
      <c r="G248" s="58">
        <v>0</v>
      </c>
      <c r="H248" s="58">
        <v>0</v>
      </c>
      <c r="I248" s="58">
        <v>0</v>
      </c>
      <c r="J248" s="44">
        <v>15</v>
      </c>
      <c r="K248" s="58">
        <v>0</v>
      </c>
      <c r="L248" s="78">
        <f t="shared" si="33"/>
        <v>15</v>
      </c>
    </row>
    <row r="249" spans="1:12" s="63" customFormat="1" ht="51">
      <c r="A249" s="62"/>
      <c r="B249" s="108" t="s">
        <v>328</v>
      </c>
      <c r="C249" s="36" t="s">
        <v>123</v>
      </c>
      <c r="D249" s="58">
        <v>0</v>
      </c>
      <c r="E249" s="58">
        <v>0</v>
      </c>
      <c r="F249" s="58">
        <v>0</v>
      </c>
      <c r="G249" s="58">
        <v>0</v>
      </c>
      <c r="H249" s="58">
        <v>0</v>
      </c>
      <c r="I249" s="58">
        <v>0</v>
      </c>
      <c r="J249" s="44">
        <v>28</v>
      </c>
      <c r="K249" s="58">
        <v>0</v>
      </c>
      <c r="L249" s="78">
        <f t="shared" si="33"/>
        <v>28</v>
      </c>
    </row>
    <row r="250" spans="1:12" s="63" customFormat="1" ht="25.5">
      <c r="A250" s="62"/>
      <c r="B250" s="108" t="s">
        <v>329</v>
      </c>
      <c r="C250" s="36" t="s">
        <v>124</v>
      </c>
      <c r="D250" s="58">
        <v>0</v>
      </c>
      <c r="E250" s="58">
        <v>0</v>
      </c>
      <c r="F250" s="58">
        <v>0</v>
      </c>
      <c r="G250" s="58">
        <v>0</v>
      </c>
      <c r="H250" s="58">
        <v>0</v>
      </c>
      <c r="I250" s="58">
        <v>0</v>
      </c>
      <c r="J250" s="44">
        <v>102</v>
      </c>
      <c r="K250" s="58">
        <v>0</v>
      </c>
      <c r="L250" s="78">
        <f t="shared" si="33"/>
        <v>102</v>
      </c>
    </row>
    <row r="251" spans="1:12" s="63" customFormat="1" ht="26.1" customHeight="1">
      <c r="A251" s="62"/>
      <c r="B251" s="108" t="s">
        <v>330</v>
      </c>
      <c r="C251" s="122" t="s">
        <v>315</v>
      </c>
      <c r="D251" s="58">
        <v>0</v>
      </c>
      <c r="E251" s="58">
        <v>0</v>
      </c>
      <c r="F251" s="58">
        <v>0</v>
      </c>
      <c r="G251" s="58">
        <v>0</v>
      </c>
      <c r="H251" s="58">
        <v>0</v>
      </c>
      <c r="I251" s="58">
        <v>0</v>
      </c>
      <c r="J251" s="44">
        <v>14040</v>
      </c>
      <c r="K251" s="58">
        <v>0</v>
      </c>
      <c r="L251" s="78">
        <f t="shared" si="33"/>
        <v>14040</v>
      </c>
    </row>
    <row r="252" spans="1:12" s="63" customFormat="1" ht="25.5">
      <c r="A252" s="64"/>
      <c r="B252" s="109" t="s">
        <v>331</v>
      </c>
      <c r="C252" s="42" t="s">
        <v>196</v>
      </c>
      <c r="D252" s="75">
        <v>0</v>
      </c>
      <c r="E252" s="75">
        <v>0</v>
      </c>
      <c r="F252" s="75">
        <v>0</v>
      </c>
      <c r="G252" s="75">
        <v>0</v>
      </c>
      <c r="H252" s="75">
        <v>0</v>
      </c>
      <c r="I252" s="75">
        <v>0</v>
      </c>
      <c r="J252" s="91">
        <v>162</v>
      </c>
      <c r="K252" s="75">
        <v>0</v>
      </c>
      <c r="L252" s="90">
        <f t="shared" si="33"/>
        <v>162</v>
      </c>
    </row>
    <row r="253" spans="1:12" s="63" customFormat="1" ht="39" customHeight="1">
      <c r="A253" s="62"/>
      <c r="B253" s="108" t="s">
        <v>332</v>
      </c>
      <c r="C253" s="34" t="s">
        <v>276</v>
      </c>
      <c r="D253" s="74">
        <v>0</v>
      </c>
      <c r="E253" s="74">
        <v>0</v>
      </c>
      <c r="F253" s="74">
        <v>0</v>
      </c>
      <c r="G253" s="74">
        <v>0</v>
      </c>
      <c r="H253" s="74">
        <v>0</v>
      </c>
      <c r="I253" s="74">
        <v>0</v>
      </c>
      <c r="J253" s="44">
        <v>575</v>
      </c>
      <c r="K253" s="74">
        <v>0</v>
      </c>
      <c r="L253" s="46">
        <f t="shared" si="33"/>
        <v>575</v>
      </c>
    </row>
    <row r="254" spans="1:12" s="63" customFormat="1" ht="25.5">
      <c r="A254" s="62"/>
      <c r="B254" s="108" t="s">
        <v>333</v>
      </c>
      <c r="C254" s="34" t="s">
        <v>278</v>
      </c>
      <c r="D254" s="74">
        <v>0</v>
      </c>
      <c r="E254" s="74">
        <v>0</v>
      </c>
      <c r="F254" s="74">
        <v>0</v>
      </c>
      <c r="G254" s="74">
        <v>0</v>
      </c>
      <c r="H254" s="74">
        <v>0</v>
      </c>
      <c r="I254" s="74">
        <v>0</v>
      </c>
      <c r="J254" s="44">
        <v>51</v>
      </c>
      <c r="K254" s="74">
        <v>0</v>
      </c>
      <c r="L254" s="46">
        <f t="shared" si="33"/>
        <v>51</v>
      </c>
    </row>
    <row r="255" spans="1:12" s="63" customFormat="1" ht="38.25">
      <c r="A255" s="62"/>
      <c r="B255" s="108" t="s">
        <v>334</v>
      </c>
      <c r="C255" s="36" t="s">
        <v>197</v>
      </c>
      <c r="D255" s="58">
        <v>0</v>
      </c>
      <c r="E255" s="58">
        <v>0</v>
      </c>
      <c r="F255" s="58">
        <v>0</v>
      </c>
      <c r="G255" s="58">
        <v>0</v>
      </c>
      <c r="H255" s="58">
        <v>0</v>
      </c>
      <c r="I255" s="58">
        <v>0</v>
      </c>
      <c r="J255" s="44">
        <v>723</v>
      </c>
      <c r="K255" s="58">
        <v>0</v>
      </c>
      <c r="L255" s="78">
        <f t="shared" si="33"/>
        <v>723</v>
      </c>
    </row>
    <row r="256" spans="1:12" s="63" customFormat="1" ht="38.25">
      <c r="A256" s="62"/>
      <c r="B256" s="108" t="s">
        <v>335</v>
      </c>
      <c r="C256" s="36" t="s">
        <v>198</v>
      </c>
      <c r="D256" s="58">
        <v>0</v>
      </c>
      <c r="E256" s="58">
        <v>0</v>
      </c>
      <c r="F256" s="58">
        <v>0</v>
      </c>
      <c r="G256" s="58">
        <v>0</v>
      </c>
      <c r="H256" s="58">
        <v>0</v>
      </c>
      <c r="I256" s="58">
        <v>0</v>
      </c>
      <c r="J256" s="44">
        <v>5781</v>
      </c>
      <c r="K256" s="58">
        <v>0</v>
      </c>
      <c r="L256" s="46">
        <f t="shared" si="33"/>
        <v>5781</v>
      </c>
    </row>
    <row r="257" spans="1:14" s="63" customFormat="1" ht="25.5">
      <c r="A257" s="62"/>
      <c r="B257" s="108" t="s">
        <v>336</v>
      </c>
      <c r="C257" s="36" t="s">
        <v>96</v>
      </c>
      <c r="D257" s="58">
        <v>0</v>
      </c>
      <c r="E257" s="58">
        <v>0</v>
      </c>
      <c r="F257" s="58">
        <v>0</v>
      </c>
      <c r="G257" s="58">
        <v>0</v>
      </c>
      <c r="H257" s="58">
        <v>0</v>
      </c>
      <c r="I257" s="58">
        <v>0</v>
      </c>
      <c r="J257" s="44">
        <v>9295</v>
      </c>
      <c r="K257" s="58">
        <v>0</v>
      </c>
      <c r="L257" s="46">
        <f t="shared" si="33"/>
        <v>9295</v>
      </c>
    </row>
    <row r="258" spans="1:14" s="63" customFormat="1" ht="51">
      <c r="A258" s="62"/>
      <c r="B258" s="108" t="s">
        <v>337</v>
      </c>
      <c r="C258" s="36" t="s">
        <v>97</v>
      </c>
      <c r="D258" s="58">
        <v>0</v>
      </c>
      <c r="E258" s="58">
        <v>0</v>
      </c>
      <c r="F258" s="58">
        <v>0</v>
      </c>
      <c r="G258" s="58">
        <v>0</v>
      </c>
      <c r="H258" s="58">
        <v>0</v>
      </c>
      <c r="I258" s="58">
        <v>0</v>
      </c>
      <c r="J258" s="44">
        <v>1197</v>
      </c>
      <c r="K258" s="58">
        <v>0</v>
      </c>
      <c r="L258" s="78">
        <f t="shared" si="33"/>
        <v>1197</v>
      </c>
    </row>
    <row r="259" spans="1:14" s="63" customFormat="1" ht="38.25">
      <c r="A259" s="62"/>
      <c r="B259" s="108" t="s">
        <v>338</v>
      </c>
      <c r="C259" s="36" t="s">
        <v>159</v>
      </c>
      <c r="D259" s="58">
        <v>0</v>
      </c>
      <c r="E259" s="58">
        <v>0</v>
      </c>
      <c r="F259" s="58">
        <v>0</v>
      </c>
      <c r="G259" s="58">
        <v>0</v>
      </c>
      <c r="H259" s="58">
        <v>0</v>
      </c>
      <c r="I259" s="58">
        <v>0</v>
      </c>
      <c r="J259" s="44">
        <v>33</v>
      </c>
      <c r="K259" s="58">
        <v>0</v>
      </c>
      <c r="L259" s="78">
        <f t="shared" si="33"/>
        <v>33</v>
      </c>
      <c r="M259" s="80"/>
      <c r="N259" s="80"/>
    </row>
    <row r="260" spans="1:14" s="63" customFormat="1" ht="25.5">
      <c r="A260" s="62"/>
      <c r="B260" s="108" t="s">
        <v>339</v>
      </c>
      <c r="C260" s="122" t="s">
        <v>311</v>
      </c>
      <c r="D260" s="58">
        <v>0</v>
      </c>
      <c r="E260" s="58">
        <v>0</v>
      </c>
      <c r="F260" s="58">
        <v>0</v>
      </c>
      <c r="G260" s="58">
        <v>0</v>
      </c>
      <c r="H260" s="58">
        <v>0</v>
      </c>
      <c r="I260" s="58">
        <v>0</v>
      </c>
      <c r="J260" s="44">
        <v>13550</v>
      </c>
      <c r="K260" s="58">
        <v>0</v>
      </c>
      <c r="L260" s="78">
        <f t="shared" si="33"/>
        <v>13550</v>
      </c>
    </row>
    <row r="261" spans="1:14" s="63" customFormat="1" ht="26.1" customHeight="1">
      <c r="A261" s="62"/>
      <c r="B261" s="108" t="s">
        <v>340</v>
      </c>
      <c r="C261" s="67" t="s">
        <v>312</v>
      </c>
      <c r="D261" s="58">
        <v>0</v>
      </c>
      <c r="E261" s="58">
        <v>0</v>
      </c>
      <c r="F261" s="58">
        <v>0</v>
      </c>
      <c r="G261" s="58">
        <v>0</v>
      </c>
      <c r="H261" s="58">
        <v>0</v>
      </c>
      <c r="I261" s="58">
        <v>0</v>
      </c>
      <c r="J261" s="44">
        <v>14360</v>
      </c>
      <c r="K261" s="58">
        <v>0</v>
      </c>
      <c r="L261" s="78">
        <f t="shared" si="33"/>
        <v>14360</v>
      </c>
    </row>
    <row r="262" spans="1:14" s="63" customFormat="1" ht="51">
      <c r="A262" s="62"/>
      <c r="B262" s="108" t="s">
        <v>341</v>
      </c>
      <c r="C262" s="67" t="s">
        <v>313</v>
      </c>
      <c r="D262" s="58">
        <v>0</v>
      </c>
      <c r="E262" s="58">
        <v>0</v>
      </c>
      <c r="F262" s="58">
        <v>0</v>
      </c>
      <c r="G262" s="58">
        <v>0</v>
      </c>
      <c r="H262" s="58">
        <v>0</v>
      </c>
      <c r="I262" s="58">
        <v>0</v>
      </c>
      <c r="J262" s="44">
        <v>14500</v>
      </c>
      <c r="K262" s="58">
        <v>0</v>
      </c>
      <c r="L262" s="78">
        <f t="shared" si="33"/>
        <v>14500</v>
      </c>
    </row>
    <row r="263" spans="1:14" s="63" customFormat="1" ht="38.25">
      <c r="A263" s="62"/>
      <c r="B263" s="108" t="s">
        <v>342</v>
      </c>
      <c r="C263" s="67" t="s">
        <v>419</v>
      </c>
      <c r="D263" s="58">
        <v>0</v>
      </c>
      <c r="E263" s="58">
        <v>0</v>
      </c>
      <c r="F263" s="58">
        <v>0</v>
      </c>
      <c r="G263" s="58">
        <v>0</v>
      </c>
      <c r="H263" s="58">
        <v>0</v>
      </c>
      <c r="I263" s="58">
        <v>0</v>
      </c>
      <c r="J263" s="44">
        <v>4037</v>
      </c>
      <c r="K263" s="58">
        <v>0</v>
      </c>
      <c r="L263" s="78">
        <f t="shared" si="33"/>
        <v>4037</v>
      </c>
    </row>
    <row r="264" spans="1:14" s="63" customFormat="1" ht="39" customHeight="1">
      <c r="A264" s="64"/>
      <c r="B264" s="109" t="s">
        <v>343</v>
      </c>
      <c r="C264" s="92" t="s">
        <v>314</v>
      </c>
      <c r="D264" s="75">
        <v>0</v>
      </c>
      <c r="E264" s="75">
        <v>0</v>
      </c>
      <c r="F264" s="75">
        <v>0</v>
      </c>
      <c r="G264" s="75">
        <v>0</v>
      </c>
      <c r="H264" s="75">
        <v>0</v>
      </c>
      <c r="I264" s="75">
        <v>0</v>
      </c>
      <c r="J264" s="91">
        <v>10000</v>
      </c>
      <c r="K264" s="75">
        <v>0</v>
      </c>
      <c r="L264" s="90">
        <f t="shared" si="33"/>
        <v>10000</v>
      </c>
    </row>
    <row r="265" spans="1:14" s="63" customFormat="1" ht="63.75">
      <c r="A265" s="62"/>
      <c r="B265" s="108" t="s">
        <v>344</v>
      </c>
      <c r="C265" s="67" t="s">
        <v>420</v>
      </c>
      <c r="D265" s="74">
        <v>0</v>
      </c>
      <c r="E265" s="74">
        <v>0</v>
      </c>
      <c r="F265" s="74">
        <v>0</v>
      </c>
      <c r="G265" s="74">
        <v>0</v>
      </c>
      <c r="H265" s="74">
        <v>0</v>
      </c>
      <c r="I265" s="74">
        <v>0</v>
      </c>
      <c r="J265" s="39">
        <v>96516</v>
      </c>
      <c r="K265" s="74">
        <v>0</v>
      </c>
      <c r="L265" s="46">
        <f t="shared" si="33"/>
        <v>96516</v>
      </c>
    </row>
    <row r="266" spans="1:14" s="63" customFormat="1" ht="38.25">
      <c r="A266" s="62"/>
      <c r="B266" s="108" t="s">
        <v>345</v>
      </c>
      <c r="C266" s="67" t="s">
        <v>310</v>
      </c>
      <c r="D266" s="74">
        <v>0</v>
      </c>
      <c r="E266" s="74">
        <v>0</v>
      </c>
      <c r="F266" s="74">
        <v>0</v>
      </c>
      <c r="G266" s="74">
        <v>0</v>
      </c>
      <c r="H266" s="74">
        <v>0</v>
      </c>
      <c r="I266" s="74">
        <v>0</v>
      </c>
      <c r="J266" s="39">
        <v>16000</v>
      </c>
      <c r="K266" s="74">
        <v>0</v>
      </c>
      <c r="L266" s="46">
        <f t="shared" si="33"/>
        <v>16000</v>
      </c>
    </row>
    <row r="267" spans="1:14" s="63" customFormat="1" ht="38.25">
      <c r="A267" s="62"/>
      <c r="B267" s="108" t="s">
        <v>346</v>
      </c>
      <c r="C267" s="67" t="s">
        <v>309</v>
      </c>
      <c r="D267" s="74">
        <v>0</v>
      </c>
      <c r="E267" s="74">
        <v>0</v>
      </c>
      <c r="F267" s="74">
        <v>0</v>
      </c>
      <c r="G267" s="74">
        <v>0</v>
      </c>
      <c r="H267" s="74">
        <v>0</v>
      </c>
      <c r="I267" s="74">
        <v>0</v>
      </c>
      <c r="J267" s="39">
        <v>14000</v>
      </c>
      <c r="K267" s="74">
        <v>0</v>
      </c>
      <c r="L267" s="46">
        <f t="shared" si="33"/>
        <v>14000</v>
      </c>
    </row>
    <row r="268" spans="1:14" s="63" customFormat="1" ht="39" customHeight="1">
      <c r="A268" s="62"/>
      <c r="B268" s="108" t="s">
        <v>347</v>
      </c>
      <c r="C268" s="67" t="s">
        <v>308</v>
      </c>
      <c r="D268" s="74">
        <v>0</v>
      </c>
      <c r="E268" s="74">
        <v>0</v>
      </c>
      <c r="F268" s="74">
        <v>0</v>
      </c>
      <c r="G268" s="74">
        <v>0</v>
      </c>
      <c r="H268" s="74">
        <v>0</v>
      </c>
      <c r="I268" s="74">
        <v>0</v>
      </c>
      <c r="J268" s="39">
        <v>15038</v>
      </c>
      <c r="K268" s="74">
        <v>0</v>
      </c>
      <c r="L268" s="46">
        <f t="shared" si="33"/>
        <v>15038</v>
      </c>
    </row>
    <row r="269" spans="1:14" s="63" customFormat="1" ht="38.25">
      <c r="A269" s="62"/>
      <c r="B269" s="108" t="s">
        <v>348</v>
      </c>
      <c r="C269" s="67" t="s">
        <v>307</v>
      </c>
      <c r="D269" s="74">
        <v>0</v>
      </c>
      <c r="E269" s="74">
        <v>0</v>
      </c>
      <c r="F269" s="74">
        <v>0</v>
      </c>
      <c r="G269" s="74">
        <v>0</v>
      </c>
      <c r="H269" s="74">
        <v>0</v>
      </c>
      <c r="I269" s="74">
        <v>0</v>
      </c>
      <c r="J269" s="39">
        <v>9507</v>
      </c>
      <c r="K269" s="74">
        <v>0</v>
      </c>
      <c r="L269" s="46">
        <f t="shared" si="33"/>
        <v>9507</v>
      </c>
    </row>
    <row r="270" spans="1:14" s="63" customFormat="1" ht="38.25">
      <c r="A270" s="62"/>
      <c r="B270" s="108" t="s">
        <v>349</v>
      </c>
      <c r="C270" s="36" t="s">
        <v>129</v>
      </c>
      <c r="D270" s="58">
        <v>0</v>
      </c>
      <c r="E270" s="58">
        <v>0</v>
      </c>
      <c r="F270" s="58">
        <v>0</v>
      </c>
      <c r="G270" s="58">
        <v>0</v>
      </c>
      <c r="H270" s="58">
        <v>0</v>
      </c>
      <c r="I270" s="58">
        <v>0</v>
      </c>
      <c r="J270" s="44">
        <v>188</v>
      </c>
      <c r="K270" s="58">
        <v>0</v>
      </c>
      <c r="L270" s="78">
        <f t="shared" si="33"/>
        <v>188</v>
      </c>
    </row>
    <row r="271" spans="1:14" s="63" customFormat="1" ht="39" customHeight="1">
      <c r="A271" s="62"/>
      <c r="B271" s="108" t="s">
        <v>350</v>
      </c>
      <c r="C271" s="67" t="s">
        <v>306</v>
      </c>
      <c r="D271" s="58">
        <v>0</v>
      </c>
      <c r="E271" s="58">
        <v>0</v>
      </c>
      <c r="F271" s="58">
        <v>0</v>
      </c>
      <c r="G271" s="58">
        <v>0</v>
      </c>
      <c r="H271" s="58">
        <v>0</v>
      </c>
      <c r="I271" s="58">
        <v>0</v>
      </c>
      <c r="J271" s="44">
        <v>9500</v>
      </c>
      <c r="K271" s="58">
        <v>0</v>
      </c>
      <c r="L271" s="78">
        <f t="shared" si="33"/>
        <v>9500</v>
      </c>
    </row>
    <row r="272" spans="1:14" s="63" customFormat="1" ht="38.25">
      <c r="A272" s="62"/>
      <c r="B272" s="108" t="s">
        <v>351</v>
      </c>
      <c r="C272" s="67" t="s">
        <v>305</v>
      </c>
      <c r="D272" s="58">
        <v>0</v>
      </c>
      <c r="E272" s="58">
        <v>0</v>
      </c>
      <c r="F272" s="58">
        <v>0</v>
      </c>
      <c r="G272" s="58">
        <v>0</v>
      </c>
      <c r="H272" s="58">
        <v>0</v>
      </c>
      <c r="I272" s="58">
        <v>0</v>
      </c>
      <c r="J272" s="44">
        <v>9510</v>
      </c>
      <c r="K272" s="58">
        <v>0</v>
      </c>
      <c r="L272" s="78">
        <f t="shared" si="33"/>
        <v>9510</v>
      </c>
    </row>
    <row r="273" spans="1:12" s="63" customFormat="1" ht="25.5">
      <c r="A273" s="62"/>
      <c r="B273" s="108" t="s">
        <v>352</v>
      </c>
      <c r="C273" s="36" t="s">
        <v>68</v>
      </c>
      <c r="D273" s="58">
        <v>0</v>
      </c>
      <c r="E273" s="58">
        <v>0</v>
      </c>
      <c r="F273" s="58">
        <v>0</v>
      </c>
      <c r="G273" s="58">
        <v>0</v>
      </c>
      <c r="H273" s="58">
        <v>0</v>
      </c>
      <c r="I273" s="58">
        <v>0</v>
      </c>
      <c r="J273" s="44">
        <v>10</v>
      </c>
      <c r="K273" s="58">
        <v>0</v>
      </c>
      <c r="L273" s="78">
        <f t="shared" si="33"/>
        <v>10</v>
      </c>
    </row>
    <row r="274" spans="1:12" s="63" customFormat="1" ht="26.1" customHeight="1">
      <c r="A274" s="62"/>
      <c r="B274" s="108" t="s">
        <v>353</v>
      </c>
      <c r="C274" s="67" t="s">
        <v>304</v>
      </c>
      <c r="D274" s="58">
        <v>0</v>
      </c>
      <c r="E274" s="58">
        <v>0</v>
      </c>
      <c r="F274" s="58">
        <v>0</v>
      </c>
      <c r="G274" s="58">
        <v>0</v>
      </c>
      <c r="H274" s="58">
        <v>0</v>
      </c>
      <c r="I274" s="58">
        <v>0</v>
      </c>
      <c r="J274" s="44">
        <v>10000</v>
      </c>
      <c r="K274" s="58">
        <v>0</v>
      </c>
      <c r="L274" s="78">
        <f t="shared" si="33"/>
        <v>10000</v>
      </c>
    </row>
    <row r="275" spans="1:12" s="63" customFormat="1" ht="51">
      <c r="A275" s="64"/>
      <c r="B275" s="109" t="s">
        <v>354</v>
      </c>
      <c r="C275" s="42" t="s">
        <v>78</v>
      </c>
      <c r="D275" s="75">
        <v>0</v>
      </c>
      <c r="E275" s="75">
        <v>0</v>
      </c>
      <c r="F275" s="75">
        <v>0</v>
      </c>
      <c r="G275" s="75">
        <v>0</v>
      </c>
      <c r="H275" s="75">
        <v>0</v>
      </c>
      <c r="I275" s="75">
        <v>0</v>
      </c>
      <c r="J275" s="91">
        <v>302</v>
      </c>
      <c r="K275" s="75">
        <v>0</v>
      </c>
      <c r="L275" s="90">
        <f t="shared" si="33"/>
        <v>302</v>
      </c>
    </row>
    <row r="276" spans="1:12" s="63" customFormat="1" ht="38.25">
      <c r="A276" s="62"/>
      <c r="B276" s="108" t="s">
        <v>355</v>
      </c>
      <c r="C276" s="67" t="s">
        <v>303</v>
      </c>
      <c r="D276" s="58">
        <v>0</v>
      </c>
      <c r="E276" s="58">
        <v>0</v>
      </c>
      <c r="F276" s="58">
        <v>0</v>
      </c>
      <c r="G276" s="58">
        <v>0</v>
      </c>
      <c r="H276" s="58">
        <v>0</v>
      </c>
      <c r="I276" s="58">
        <v>0</v>
      </c>
      <c r="J276" s="44">
        <v>5000</v>
      </c>
      <c r="K276" s="58">
        <v>0</v>
      </c>
      <c r="L276" s="78">
        <f t="shared" si="33"/>
        <v>5000</v>
      </c>
    </row>
    <row r="277" spans="1:12" s="63" customFormat="1" ht="38.25">
      <c r="A277" s="62"/>
      <c r="B277" s="108" t="s">
        <v>356</v>
      </c>
      <c r="C277" s="65" t="s">
        <v>385</v>
      </c>
      <c r="D277" s="59">
        <v>0</v>
      </c>
      <c r="E277" s="59">
        <v>0</v>
      </c>
      <c r="F277" s="59">
        <v>0</v>
      </c>
      <c r="G277" s="59">
        <v>0</v>
      </c>
      <c r="H277" s="59">
        <v>0</v>
      </c>
      <c r="I277" s="59">
        <v>0</v>
      </c>
      <c r="J277" s="78">
        <v>11309</v>
      </c>
      <c r="K277" s="59">
        <v>0</v>
      </c>
      <c r="L277" s="78">
        <f t="shared" si="33"/>
        <v>11309</v>
      </c>
    </row>
    <row r="278" spans="1:12" s="63" customFormat="1" ht="25.5">
      <c r="A278" s="62"/>
      <c r="B278" s="108" t="s">
        <v>357</v>
      </c>
      <c r="C278" s="67" t="s">
        <v>302</v>
      </c>
      <c r="D278" s="59">
        <v>0</v>
      </c>
      <c r="E278" s="59">
        <v>0</v>
      </c>
      <c r="F278" s="59">
        <v>0</v>
      </c>
      <c r="G278" s="59">
        <v>0</v>
      </c>
      <c r="H278" s="59">
        <v>0</v>
      </c>
      <c r="I278" s="59">
        <v>0</v>
      </c>
      <c r="J278" s="78">
        <v>10000</v>
      </c>
      <c r="K278" s="59">
        <v>0</v>
      </c>
      <c r="L278" s="78">
        <f t="shared" si="33"/>
        <v>10000</v>
      </c>
    </row>
    <row r="279" spans="1:12" s="63" customFormat="1" ht="51">
      <c r="A279" s="62"/>
      <c r="B279" s="108" t="s">
        <v>358</v>
      </c>
      <c r="C279" s="65" t="s">
        <v>433</v>
      </c>
      <c r="D279" s="51">
        <v>0</v>
      </c>
      <c r="E279" s="51">
        <v>0</v>
      </c>
      <c r="F279" s="51">
        <v>0</v>
      </c>
      <c r="G279" s="51">
        <v>0</v>
      </c>
      <c r="H279" s="51">
        <v>0</v>
      </c>
      <c r="I279" s="51">
        <v>0</v>
      </c>
      <c r="J279" s="46">
        <v>2010</v>
      </c>
      <c r="K279" s="51">
        <v>0</v>
      </c>
      <c r="L279" s="46">
        <f t="shared" si="33"/>
        <v>2010</v>
      </c>
    </row>
    <row r="280" spans="1:12" s="63" customFormat="1" ht="25.5">
      <c r="A280" s="62"/>
      <c r="B280" s="108" t="s">
        <v>359</v>
      </c>
      <c r="C280" s="67" t="s">
        <v>301</v>
      </c>
      <c r="D280" s="51">
        <v>0</v>
      </c>
      <c r="E280" s="51">
        <v>0</v>
      </c>
      <c r="F280" s="51">
        <v>0</v>
      </c>
      <c r="G280" s="51">
        <v>0</v>
      </c>
      <c r="H280" s="51">
        <v>0</v>
      </c>
      <c r="I280" s="51">
        <v>0</v>
      </c>
      <c r="J280" s="46">
        <v>10000</v>
      </c>
      <c r="K280" s="51">
        <v>0</v>
      </c>
      <c r="L280" s="46">
        <f t="shared" si="33"/>
        <v>10000</v>
      </c>
    </row>
    <row r="281" spans="1:12" s="63" customFormat="1" ht="38.25">
      <c r="A281" s="62"/>
      <c r="B281" s="108" t="s">
        <v>360</v>
      </c>
      <c r="C281" s="65" t="s">
        <v>92</v>
      </c>
      <c r="D281" s="53">
        <v>0</v>
      </c>
      <c r="E281" s="53">
        <v>0</v>
      </c>
      <c r="F281" s="53">
        <v>0</v>
      </c>
      <c r="G281" s="53">
        <v>0</v>
      </c>
      <c r="H281" s="53">
        <v>0</v>
      </c>
      <c r="I281" s="53">
        <v>0</v>
      </c>
      <c r="J281" s="90">
        <v>362</v>
      </c>
      <c r="K281" s="53">
        <v>0</v>
      </c>
      <c r="L281" s="90">
        <f t="shared" si="33"/>
        <v>362</v>
      </c>
    </row>
    <row r="282" spans="1:12" s="63" customFormat="1">
      <c r="A282" s="62" t="s">
        <v>9</v>
      </c>
      <c r="B282" s="33">
        <v>81</v>
      </c>
      <c r="C282" s="36" t="s">
        <v>55</v>
      </c>
      <c r="D282" s="47">
        <f>SUM(D241:D281)</f>
        <v>0</v>
      </c>
      <c r="E282" s="47">
        <f t="shared" ref="E282:L282" si="34">SUM(E241:E281)</f>
        <v>0</v>
      </c>
      <c r="F282" s="47">
        <f t="shared" si="34"/>
        <v>0</v>
      </c>
      <c r="G282" s="47">
        <f t="shared" si="34"/>
        <v>0</v>
      </c>
      <c r="H282" s="47">
        <f t="shared" si="34"/>
        <v>0</v>
      </c>
      <c r="I282" s="47">
        <f t="shared" si="34"/>
        <v>0</v>
      </c>
      <c r="J282" s="88">
        <f t="shared" si="34"/>
        <v>332543</v>
      </c>
      <c r="K282" s="47">
        <f t="shared" si="34"/>
        <v>0</v>
      </c>
      <c r="L282" s="88">
        <f t="shared" si="34"/>
        <v>332543</v>
      </c>
    </row>
    <row r="283" spans="1:12" s="63" customFormat="1">
      <c r="A283" s="62"/>
      <c r="B283" s="33"/>
      <c r="C283" s="36"/>
      <c r="D283" s="44"/>
      <c r="E283" s="58"/>
      <c r="F283" s="43"/>
      <c r="G283" s="58"/>
      <c r="H283" s="44"/>
      <c r="I283" s="58"/>
      <c r="J283" s="43"/>
      <c r="K283" s="58"/>
      <c r="L283" s="43"/>
    </row>
    <row r="284" spans="1:12" s="63" customFormat="1">
      <c r="A284" s="62"/>
      <c r="B284" s="33">
        <v>82</v>
      </c>
      <c r="C284" s="36" t="s">
        <v>181</v>
      </c>
      <c r="D284" s="44"/>
      <c r="E284" s="58"/>
      <c r="F284" s="43"/>
      <c r="G284" s="58"/>
      <c r="H284" s="44"/>
      <c r="I284" s="58"/>
      <c r="J284" s="43"/>
      <c r="K284" s="58"/>
      <c r="L284" s="43"/>
    </row>
    <row r="285" spans="1:12" s="63" customFormat="1" ht="38.25">
      <c r="A285" s="62"/>
      <c r="B285" s="108" t="s">
        <v>378</v>
      </c>
      <c r="C285" s="67" t="s">
        <v>174</v>
      </c>
      <c r="D285" s="58">
        <v>0</v>
      </c>
      <c r="E285" s="58">
        <v>0</v>
      </c>
      <c r="F285" s="58">
        <v>0</v>
      </c>
      <c r="G285" s="58">
        <v>0</v>
      </c>
      <c r="H285" s="58">
        <v>0</v>
      </c>
      <c r="I285" s="58">
        <v>0</v>
      </c>
      <c r="J285" s="44">
        <v>2660</v>
      </c>
      <c r="K285" s="58">
        <v>0</v>
      </c>
      <c r="L285" s="78">
        <f t="shared" ref="L285:L318" si="35">SUM(J285:K285)</f>
        <v>2660</v>
      </c>
    </row>
    <row r="286" spans="1:12" s="63" customFormat="1" ht="25.5">
      <c r="A286" s="62"/>
      <c r="B286" s="108" t="s">
        <v>361</v>
      </c>
      <c r="C286" s="67" t="s">
        <v>176</v>
      </c>
      <c r="D286" s="58">
        <v>0</v>
      </c>
      <c r="E286" s="58">
        <v>0</v>
      </c>
      <c r="F286" s="58">
        <v>0</v>
      </c>
      <c r="G286" s="58">
        <v>0</v>
      </c>
      <c r="H286" s="58">
        <v>0</v>
      </c>
      <c r="I286" s="58">
        <v>0</v>
      </c>
      <c r="J286" s="44">
        <v>18933</v>
      </c>
      <c r="K286" s="58">
        <v>0</v>
      </c>
      <c r="L286" s="78">
        <f t="shared" si="35"/>
        <v>18933</v>
      </c>
    </row>
    <row r="287" spans="1:12" s="63" customFormat="1" ht="38.25">
      <c r="A287" s="62"/>
      <c r="B287" s="108" t="s">
        <v>362</v>
      </c>
      <c r="C287" s="67" t="s">
        <v>177</v>
      </c>
      <c r="D287" s="58">
        <v>0</v>
      </c>
      <c r="E287" s="58">
        <v>0</v>
      </c>
      <c r="F287" s="58">
        <v>0</v>
      </c>
      <c r="G287" s="58">
        <v>0</v>
      </c>
      <c r="H287" s="58">
        <v>0</v>
      </c>
      <c r="I287" s="58">
        <v>0</v>
      </c>
      <c r="J287" s="44">
        <v>12050</v>
      </c>
      <c r="K287" s="58">
        <v>0</v>
      </c>
      <c r="L287" s="78">
        <f t="shared" si="35"/>
        <v>12050</v>
      </c>
    </row>
    <row r="288" spans="1:12" s="63" customFormat="1" ht="25.5">
      <c r="A288" s="62"/>
      <c r="B288" s="108" t="s">
        <v>363</v>
      </c>
      <c r="C288" s="67" t="s">
        <v>175</v>
      </c>
      <c r="D288" s="58">
        <v>0</v>
      </c>
      <c r="E288" s="58">
        <v>0</v>
      </c>
      <c r="F288" s="58">
        <v>0</v>
      </c>
      <c r="G288" s="58">
        <v>0</v>
      </c>
      <c r="H288" s="58">
        <v>0</v>
      </c>
      <c r="I288" s="58">
        <v>0</v>
      </c>
      <c r="J288" s="44">
        <v>12370</v>
      </c>
      <c r="K288" s="58">
        <v>0</v>
      </c>
      <c r="L288" s="78">
        <f t="shared" si="35"/>
        <v>12370</v>
      </c>
    </row>
    <row r="289" spans="1:12" s="63" customFormat="1" ht="39" customHeight="1">
      <c r="A289" s="64"/>
      <c r="B289" s="109" t="s">
        <v>364</v>
      </c>
      <c r="C289" s="92" t="s">
        <v>205</v>
      </c>
      <c r="D289" s="75">
        <v>0</v>
      </c>
      <c r="E289" s="75">
        <v>0</v>
      </c>
      <c r="F289" s="75">
        <v>0</v>
      </c>
      <c r="G289" s="75">
        <v>0</v>
      </c>
      <c r="H289" s="75">
        <v>0</v>
      </c>
      <c r="I289" s="75">
        <v>0</v>
      </c>
      <c r="J289" s="91">
        <v>7637</v>
      </c>
      <c r="K289" s="75">
        <v>0</v>
      </c>
      <c r="L289" s="90">
        <f t="shared" si="35"/>
        <v>7637</v>
      </c>
    </row>
    <row r="290" spans="1:12" s="63" customFormat="1" ht="51">
      <c r="A290" s="62"/>
      <c r="B290" s="108" t="s">
        <v>365</v>
      </c>
      <c r="C290" s="67" t="s">
        <v>206</v>
      </c>
      <c r="D290" s="58">
        <v>0</v>
      </c>
      <c r="E290" s="58">
        <v>0</v>
      </c>
      <c r="F290" s="58">
        <v>0</v>
      </c>
      <c r="G290" s="58">
        <v>0</v>
      </c>
      <c r="H290" s="58">
        <v>0</v>
      </c>
      <c r="I290" s="58">
        <v>0</v>
      </c>
      <c r="J290" s="44">
        <v>8432</v>
      </c>
      <c r="K290" s="58">
        <v>0</v>
      </c>
      <c r="L290" s="78">
        <f t="shared" si="35"/>
        <v>8432</v>
      </c>
    </row>
    <row r="291" spans="1:12" s="63" customFormat="1" ht="38.25">
      <c r="A291" s="62"/>
      <c r="B291" s="108" t="s">
        <v>366</v>
      </c>
      <c r="C291" s="67" t="s">
        <v>183</v>
      </c>
      <c r="D291" s="58">
        <v>0</v>
      </c>
      <c r="E291" s="58">
        <v>0</v>
      </c>
      <c r="F291" s="58">
        <v>0</v>
      </c>
      <c r="G291" s="58">
        <v>0</v>
      </c>
      <c r="H291" s="58">
        <v>0</v>
      </c>
      <c r="I291" s="58">
        <v>0</v>
      </c>
      <c r="J291" s="44">
        <v>12866</v>
      </c>
      <c r="K291" s="58">
        <v>0</v>
      </c>
      <c r="L291" s="78">
        <f t="shared" si="35"/>
        <v>12866</v>
      </c>
    </row>
    <row r="292" spans="1:12" s="63" customFormat="1" ht="38.25">
      <c r="A292" s="62"/>
      <c r="B292" s="108" t="s">
        <v>367</v>
      </c>
      <c r="C292" s="67" t="s">
        <v>184</v>
      </c>
      <c r="D292" s="58">
        <v>0</v>
      </c>
      <c r="E292" s="58">
        <v>0</v>
      </c>
      <c r="F292" s="58">
        <v>0</v>
      </c>
      <c r="G292" s="58">
        <v>0</v>
      </c>
      <c r="H292" s="58">
        <v>0</v>
      </c>
      <c r="I292" s="58">
        <v>0</v>
      </c>
      <c r="J292" s="44">
        <v>18513</v>
      </c>
      <c r="K292" s="58">
        <v>0</v>
      </c>
      <c r="L292" s="78">
        <f t="shared" si="35"/>
        <v>18513</v>
      </c>
    </row>
    <row r="293" spans="1:12" s="63" customFormat="1" ht="25.5">
      <c r="A293" s="62"/>
      <c r="B293" s="108" t="s">
        <v>368</v>
      </c>
      <c r="C293" s="67" t="s">
        <v>207</v>
      </c>
      <c r="D293" s="58">
        <v>0</v>
      </c>
      <c r="E293" s="58">
        <v>0</v>
      </c>
      <c r="F293" s="58">
        <v>0</v>
      </c>
      <c r="G293" s="58">
        <v>0</v>
      </c>
      <c r="H293" s="58">
        <v>0</v>
      </c>
      <c r="I293" s="58">
        <v>0</v>
      </c>
      <c r="J293" s="44">
        <v>10168</v>
      </c>
      <c r="K293" s="58">
        <v>0</v>
      </c>
      <c r="L293" s="78">
        <f t="shared" si="35"/>
        <v>10168</v>
      </c>
    </row>
    <row r="294" spans="1:12" s="63" customFormat="1" ht="38.25">
      <c r="A294" s="62"/>
      <c r="B294" s="108" t="s">
        <v>369</v>
      </c>
      <c r="C294" s="67" t="s">
        <v>245</v>
      </c>
      <c r="D294" s="58">
        <v>0</v>
      </c>
      <c r="E294" s="58">
        <v>0</v>
      </c>
      <c r="F294" s="58">
        <v>0</v>
      </c>
      <c r="G294" s="58">
        <v>0</v>
      </c>
      <c r="H294" s="58">
        <v>0</v>
      </c>
      <c r="I294" s="58">
        <v>0</v>
      </c>
      <c r="J294" s="44">
        <v>20380</v>
      </c>
      <c r="K294" s="58">
        <v>0</v>
      </c>
      <c r="L294" s="78">
        <f t="shared" si="35"/>
        <v>20380</v>
      </c>
    </row>
    <row r="295" spans="1:12" s="63" customFormat="1" ht="38.25">
      <c r="A295" s="62"/>
      <c r="B295" s="108" t="s">
        <v>370</v>
      </c>
      <c r="C295" s="67" t="s">
        <v>246</v>
      </c>
      <c r="D295" s="58">
        <v>0</v>
      </c>
      <c r="E295" s="58">
        <v>0</v>
      </c>
      <c r="F295" s="58">
        <v>0</v>
      </c>
      <c r="G295" s="58">
        <v>0</v>
      </c>
      <c r="H295" s="58">
        <v>0</v>
      </c>
      <c r="I295" s="58">
        <v>0</v>
      </c>
      <c r="J295" s="44">
        <v>17645</v>
      </c>
      <c r="K295" s="58">
        <v>0</v>
      </c>
      <c r="L295" s="78">
        <f t="shared" si="35"/>
        <v>17645</v>
      </c>
    </row>
    <row r="296" spans="1:12" s="63" customFormat="1" ht="27.95" customHeight="1">
      <c r="A296" s="62"/>
      <c r="B296" s="108" t="s">
        <v>371</v>
      </c>
      <c r="C296" s="122" t="s">
        <v>142</v>
      </c>
      <c r="D296" s="58">
        <v>0</v>
      </c>
      <c r="E296" s="58">
        <v>0</v>
      </c>
      <c r="F296" s="58">
        <v>0</v>
      </c>
      <c r="G296" s="58">
        <v>0</v>
      </c>
      <c r="H296" s="58">
        <v>0</v>
      </c>
      <c r="I296" s="58">
        <v>0</v>
      </c>
      <c r="J296" s="44">
        <v>1820</v>
      </c>
      <c r="K296" s="58">
        <v>0</v>
      </c>
      <c r="L296" s="78">
        <f t="shared" si="35"/>
        <v>1820</v>
      </c>
    </row>
    <row r="297" spans="1:12" s="63" customFormat="1" ht="27.95" customHeight="1">
      <c r="A297" s="62"/>
      <c r="B297" s="108" t="s">
        <v>372</v>
      </c>
      <c r="C297" s="122" t="s">
        <v>143</v>
      </c>
      <c r="D297" s="58">
        <v>0</v>
      </c>
      <c r="E297" s="58">
        <v>0</v>
      </c>
      <c r="F297" s="58">
        <v>0</v>
      </c>
      <c r="G297" s="58">
        <v>0</v>
      </c>
      <c r="H297" s="58">
        <v>0</v>
      </c>
      <c r="I297" s="58">
        <v>0</v>
      </c>
      <c r="J297" s="44">
        <v>15</v>
      </c>
      <c r="K297" s="58">
        <v>0</v>
      </c>
      <c r="L297" s="78">
        <f t="shared" si="35"/>
        <v>15</v>
      </c>
    </row>
    <row r="298" spans="1:12" s="63" customFormat="1" ht="40.5" customHeight="1">
      <c r="A298" s="62"/>
      <c r="B298" s="108" t="s">
        <v>373</v>
      </c>
      <c r="C298" s="67" t="s">
        <v>271</v>
      </c>
      <c r="D298" s="58">
        <v>0</v>
      </c>
      <c r="E298" s="58">
        <v>0</v>
      </c>
      <c r="F298" s="58">
        <v>0</v>
      </c>
      <c r="G298" s="58">
        <v>0</v>
      </c>
      <c r="H298" s="58">
        <v>0</v>
      </c>
      <c r="I298" s="58">
        <v>0</v>
      </c>
      <c r="J298" s="44">
        <v>592</v>
      </c>
      <c r="K298" s="58">
        <v>0</v>
      </c>
      <c r="L298" s="78">
        <f t="shared" si="35"/>
        <v>592</v>
      </c>
    </row>
    <row r="299" spans="1:12" s="63" customFormat="1" ht="51.95" customHeight="1">
      <c r="A299" s="62"/>
      <c r="B299" s="108" t="s">
        <v>374</v>
      </c>
      <c r="C299" s="67" t="s">
        <v>200</v>
      </c>
      <c r="D299" s="58">
        <v>0</v>
      </c>
      <c r="E299" s="58">
        <v>0</v>
      </c>
      <c r="F299" s="58">
        <v>0</v>
      </c>
      <c r="G299" s="58">
        <v>0</v>
      </c>
      <c r="H299" s="58">
        <v>0</v>
      </c>
      <c r="I299" s="58">
        <v>0</v>
      </c>
      <c r="J299" s="44">
        <v>487</v>
      </c>
      <c r="K299" s="58">
        <v>0</v>
      </c>
      <c r="L299" s="78">
        <f t="shared" si="35"/>
        <v>487</v>
      </c>
    </row>
    <row r="300" spans="1:12" s="63" customFormat="1" ht="27.95" customHeight="1">
      <c r="A300" s="62"/>
      <c r="B300" s="108" t="s">
        <v>375</v>
      </c>
      <c r="C300" s="67" t="s">
        <v>144</v>
      </c>
      <c r="D300" s="58">
        <v>0</v>
      </c>
      <c r="E300" s="58">
        <v>0</v>
      </c>
      <c r="F300" s="58">
        <v>0</v>
      </c>
      <c r="G300" s="58">
        <v>0</v>
      </c>
      <c r="H300" s="58">
        <v>0</v>
      </c>
      <c r="I300" s="58">
        <v>0</v>
      </c>
      <c r="J300" s="44">
        <v>768</v>
      </c>
      <c r="K300" s="58">
        <v>0</v>
      </c>
      <c r="L300" s="78">
        <f t="shared" si="35"/>
        <v>768</v>
      </c>
    </row>
    <row r="301" spans="1:12" s="63" customFormat="1" ht="27.95" customHeight="1">
      <c r="A301" s="64"/>
      <c r="B301" s="109" t="s">
        <v>376</v>
      </c>
      <c r="C301" s="92" t="s">
        <v>145</v>
      </c>
      <c r="D301" s="75">
        <v>0</v>
      </c>
      <c r="E301" s="75">
        <v>0</v>
      </c>
      <c r="F301" s="75">
        <v>0</v>
      </c>
      <c r="G301" s="75">
        <v>0</v>
      </c>
      <c r="H301" s="75">
        <v>0</v>
      </c>
      <c r="I301" s="75">
        <v>0</v>
      </c>
      <c r="J301" s="91">
        <v>2565</v>
      </c>
      <c r="K301" s="75">
        <v>0</v>
      </c>
      <c r="L301" s="90">
        <f t="shared" si="35"/>
        <v>2565</v>
      </c>
    </row>
    <row r="302" spans="1:12" s="63" customFormat="1" ht="27.95" customHeight="1">
      <c r="A302" s="62"/>
      <c r="B302" s="108" t="s">
        <v>386</v>
      </c>
      <c r="C302" s="67" t="s">
        <v>146</v>
      </c>
      <c r="D302" s="58">
        <v>0</v>
      </c>
      <c r="E302" s="58">
        <v>0</v>
      </c>
      <c r="F302" s="58">
        <v>0</v>
      </c>
      <c r="G302" s="58">
        <v>0</v>
      </c>
      <c r="H302" s="58">
        <v>0</v>
      </c>
      <c r="I302" s="58">
        <v>0</v>
      </c>
      <c r="J302" s="44">
        <v>10000</v>
      </c>
      <c r="K302" s="58">
        <v>0</v>
      </c>
      <c r="L302" s="78">
        <f t="shared" si="35"/>
        <v>10000</v>
      </c>
    </row>
    <row r="303" spans="1:12" s="63" customFormat="1" ht="38.25" customHeight="1">
      <c r="A303" s="62"/>
      <c r="B303" s="108" t="s">
        <v>387</v>
      </c>
      <c r="C303" s="67" t="s">
        <v>201</v>
      </c>
      <c r="D303" s="58">
        <v>0</v>
      </c>
      <c r="E303" s="58">
        <v>0</v>
      </c>
      <c r="F303" s="58">
        <v>0</v>
      </c>
      <c r="G303" s="58">
        <v>0</v>
      </c>
      <c r="H303" s="58">
        <v>0</v>
      </c>
      <c r="I303" s="58">
        <v>0</v>
      </c>
      <c r="J303" s="44">
        <v>7707</v>
      </c>
      <c r="K303" s="58">
        <v>0</v>
      </c>
      <c r="L303" s="78">
        <f t="shared" si="35"/>
        <v>7707</v>
      </c>
    </row>
    <row r="304" spans="1:12" s="63" customFormat="1" ht="27.95" customHeight="1">
      <c r="A304" s="62"/>
      <c r="B304" s="108" t="s">
        <v>388</v>
      </c>
      <c r="C304" s="67" t="s">
        <v>203</v>
      </c>
      <c r="D304" s="58">
        <v>0</v>
      </c>
      <c r="E304" s="58">
        <v>0</v>
      </c>
      <c r="F304" s="58">
        <v>0</v>
      </c>
      <c r="G304" s="58">
        <v>0</v>
      </c>
      <c r="H304" s="58">
        <v>0</v>
      </c>
      <c r="I304" s="58">
        <v>0</v>
      </c>
      <c r="J304" s="44">
        <v>9433</v>
      </c>
      <c r="K304" s="58">
        <v>0</v>
      </c>
      <c r="L304" s="78">
        <f t="shared" si="35"/>
        <v>9433</v>
      </c>
    </row>
    <row r="305" spans="1:12" s="63" customFormat="1" ht="27.95" customHeight="1">
      <c r="A305" s="62"/>
      <c r="B305" s="108" t="s">
        <v>389</v>
      </c>
      <c r="C305" s="67" t="s">
        <v>202</v>
      </c>
      <c r="D305" s="58">
        <v>0</v>
      </c>
      <c r="E305" s="58">
        <v>0</v>
      </c>
      <c r="F305" s="58">
        <v>0</v>
      </c>
      <c r="G305" s="58">
        <v>0</v>
      </c>
      <c r="H305" s="58">
        <v>0</v>
      </c>
      <c r="I305" s="58">
        <v>0</v>
      </c>
      <c r="J305" s="44">
        <v>15047</v>
      </c>
      <c r="K305" s="58">
        <v>0</v>
      </c>
      <c r="L305" s="78">
        <f t="shared" si="35"/>
        <v>15047</v>
      </c>
    </row>
    <row r="306" spans="1:12" s="63" customFormat="1" ht="41.1" customHeight="1">
      <c r="A306" s="62"/>
      <c r="B306" s="108" t="s">
        <v>390</v>
      </c>
      <c r="C306" s="67" t="s">
        <v>165</v>
      </c>
      <c r="D306" s="58">
        <v>0</v>
      </c>
      <c r="E306" s="58">
        <v>0</v>
      </c>
      <c r="F306" s="58">
        <v>0</v>
      </c>
      <c r="G306" s="58">
        <v>0</v>
      </c>
      <c r="H306" s="58">
        <v>0</v>
      </c>
      <c r="I306" s="58">
        <v>0</v>
      </c>
      <c r="J306" s="44">
        <v>18692</v>
      </c>
      <c r="K306" s="58">
        <v>0</v>
      </c>
      <c r="L306" s="78">
        <f t="shared" si="35"/>
        <v>18692</v>
      </c>
    </row>
    <row r="307" spans="1:12" s="63" customFormat="1" ht="27.95" customHeight="1">
      <c r="A307" s="62"/>
      <c r="B307" s="108" t="s">
        <v>391</v>
      </c>
      <c r="C307" s="67" t="s">
        <v>147</v>
      </c>
      <c r="D307" s="58">
        <v>0</v>
      </c>
      <c r="E307" s="58">
        <v>0</v>
      </c>
      <c r="F307" s="58">
        <v>0</v>
      </c>
      <c r="G307" s="58">
        <v>0</v>
      </c>
      <c r="H307" s="58">
        <v>0</v>
      </c>
      <c r="I307" s="58">
        <v>0</v>
      </c>
      <c r="J307" s="44">
        <v>6139</v>
      </c>
      <c r="K307" s="58">
        <v>0</v>
      </c>
      <c r="L307" s="78">
        <f t="shared" si="35"/>
        <v>6139</v>
      </c>
    </row>
    <row r="308" spans="1:12" s="63" customFormat="1" ht="41.1" customHeight="1">
      <c r="A308" s="62"/>
      <c r="B308" s="108" t="s">
        <v>392</v>
      </c>
      <c r="C308" s="67" t="s">
        <v>204</v>
      </c>
      <c r="D308" s="58">
        <v>0</v>
      </c>
      <c r="E308" s="58">
        <v>0</v>
      </c>
      <c r="F308" s="58">
        <v>0</v>
      </c>
      <c r="G308" s="58">
        <v>0</v>
      </c>
      <c r="H308" s="58">
        <v>0</v>
      </c>
      <c r="I308" s="58">
        <v>0</v>
      </c>
      <c r="J308" s="44">
        <v>18185</v>
      </c>
      <c r="K308" s="58">
        <v>0</v>
      </c>
      <c r="L308" s="78">
        <f t="shared" si="35"/>
        <v>18185</v>
      </c>
    </row>
    <row r="309" spans="1:12" s="63" customFormat="1" ht="41.1" customHeight="1">
      <c r="A309" s="62"/>
      <c r="B309" s="108" t="s">
        <v>393</v>
      </c>
      <c r="C309" s="67" t="s">
        <v>160</v>
      </c>
      <c r="D309" s="58">
        <v>0</v>
      </c>
      <c r="E309" s="58">
        <v>0</v>
      </c>
      <c r="F309" s="58">
        <v>0</v>
      </c>
      <c r="G309" s="58">
        <v>0</v>
      </c>
      <c r="H309" s="58">
        <v>0</v>
      </c>
      <c r="I309" s="58">
        <v>0</v>
      </c>
      <c r="J309" s="44">
        <v>7</v>
      </c>
      <c r="K309" s="58">
        <v>0</v>
      </c>
      <c r="L309" s="78">
        <f t="shared" si="35"/>
        <v>7</v>
      </c>
    </row>
    <row r="310" spans="1:12" s="63" customFormat="1" ht="27.95" customHeight="1">
      <c r="A310" s="62"/>
      <c r="B310" s="108" t="s">
        <v>394</v>
      </c>
      <c r="C310" s="67" t="s">
        <v>161</v>
      </c>
      <c r="D310" s="58">
        <v>0</v>
      </c>
      <c r="E310" s="58">
        <v>0</v>
      </c>
      <c r="F310" s="58">
        <v>0</v>
      </c>
      <c r="G310" s="58">
        <v>0</v>
      </c>
      <c r="H310" s="58">
        <v>0</v>
      </c>
      <c r="I310" s="58">
        <v>0</v>
      </c>
      <c r="J310" s="44">
        <v>8274</v>
      </c>
      <c r="K310" s="58">
        <v>0</v>
      </c>
      <c r="L310" s="78">
        <f t="shared" si="35"/>
        <v>8274</v>
      </c>
    </row>
    <row r="311" spans="1:12" s="63" customFormat="1" ht="41.1" customHeight="1">
      <c r="A311" s="62"/>
      <c r="B311" s="108" t="s">
        <v>395</v>
      </c>
      <c r="C311" s="67" t="s">
        <v>242</v>
      </c>
      <c r="D311" s="58">
        <v>0</v>
      </c>
      <c r="E311" s="58">
        <v>0</v>
      </c>
      <c r="F311" s="58">
        <v>0</v>
      </c>
      <c r="G311" s="58">
        <v>0</v>
      </c>
      <c r="H311" s="58">
        <v>0</v>
      </c>
      <c r="I311" s="58">
        <v>0</v>
      </c>
      <c r="J311" s="44">
        <v>18905</v>
      </c>
      <c r="K311" s="58">
        <v>0</v>
      </c>
      <c r="L311" s="78">
        <f t="shared" si="35"/>
        <v>18905</v>
      </c>
    </row>
    <row r="312" spans="1:12" s="63" customFormat="1" ht="41.1" customHeight="1">
      <c r="A312" s="62"/>
      <c r="B312" s="108" t="s">
        <v>396</v>
      </c>
      <c r="C312" s="67" t="s">
        <v>244</v>
      </c>
      <c r="D312" s="58">
        <v>0</v>
      </c>
      <c r="E312" s="58">
        <v>0</v>
      </c>
      <c r="F312" s="58">
        <v>0</v>
      </c>
      <c r="G312" s="58">
        <v>0</v>
      </c>
      <c r="H312" s="58">
        <v>0</v>
      </c>
      <c r="I312" s="58">
        <v>0</v>
      </c>
      <c r="J312" s="44">
        <v>21805</v>
      </c>
      <c r="K312" s="58">
        <v>0</v>
      </c>
      <c r="L312" s="78">
        <f t="shared" si="35"/>
        <v>21805</v>
      </c>
    </row>
    <row r="313" spans="1:12" s="63" customFormat="1" ht="41.1" customHeight="1">
      <c r="A313" s="64"/>
      <c r="B313" s="109" t="s">
        <v>397</v>
      </c>
      <c r="C313" s="95" t="s">
        <v>232</v>
      </c>
      <c r="D313" s="75">
        <v>0</v>
      </c>
      <c r="E313" s="75">
        <v>0</v>
      </c>
      <c r="F313" s="75">
        <v>0</v>
      </c>
      <c r="G313" s="75">
        <v>0</v>
      </c>
      <c r="H313" s="75">
        <v>0</v>
      </c>
      <c r="I313" s="75">
        <v>0</v>
      </c>
      <c r="J313" s="91">
        <v>34546</v>
      </c>
      <c r="K313" s="75">
        <v>0</v>
      </c>
      <c r="L313" s="90">
        <f t="shared" si="35"/>
        <v>34546</v>
      </c>
    </row>
    <row r="314" spans="1:12" s="63" customFormat="1" ht="38.25">
      <c r="A314" s="62"/>
      <c r="B314" s="108" t="s">
        <v>398</v>
      </c>
      <c r="C314" s="94" t="s">
        <v>233</v>
      </c>
      <c r="D314" s="58">
        <v>0</v>
      </c>
      <c r="E314" s="58">
        <v>0</v>
      </c>
      <c r="F314" s="58">
        <v>0</v>
      </c>
      <c r="G314" s="58">
        <v>0</v>
      </c>
      <c r="H314" s="58">
        <v>0</v>
      </c>
      <c r="I314" s="58">
        <v>0</v>
      </c>
      <c r="J314" s="44">
        <v>20610</v>
      </c>
      <c r="K314" s="58">
        <v>0</v>
      </c>
      <c r="L314" s="78">
        <f t="shared" si="35"/>
        <v>20610</v>
      </c>
    </row>
    <row r="315" spans="1:12" s="63" customFormat="1" ht="39" customHeight="1">
      <c r="A315" s="62"/>
      <c r="B315" s="108" t="s">
        <v>399</v>
      </c>
      <c r="C315" s="94" t="s">
        <v>234</v>
      </c>
      <c r="D315" s="58">
        <v>0</v>
      </c>
      <c r="E315" s="58">
        <v>0</v>
      </c>
      <c r="F315" s="58">
        <v>0</v>
      </c>
      <c r="G315" s="58">
        <v>0</v>
      </c>
      <c r="H315" s="58">
        <v>0</v>
      </c>
      <c r="I315" s="58">
        <v>0</v>
      </c>
      <c r="J315" s="44">
        <v>35148</v>
      </c>
      <c r="K315" s="58">
        <v>0</v>
      </c>
      <c r="L315" s="78">
        <f t="shared" si="35"/>
        <v>35148</v>
      </c>
    </row>
    <row r="316" spans="1:12" s="63" customFormat="1" ht="39" customHeight="1">
      <c r="A316" s="62"/>
      <c r="B316" s="108" t="s">
        <v>400</v>
      </c>
      <c r="C316" s="94" t="s">
        <v>235</v>
      </c>
      <c r="D316" s="58">
        <v>0</v>
      </c>
      <c r="E316" s="58">
        <v>0</v>
      </c>
      <c r="F316" s="58">
        <v>0</v>
      </c>
      <c r="G316" s="58">
        <v>0</v>
      </c>
      <c r="H316" s="58">
        <v>0</v>
      </c>
      <c r="I316" s="58">
        <v>0</v>
      </c>
      <c r="J316" s="44">
        <v>19528</v>
      </c>
      <c r="K316" s="58">
        <v>0</v>
      </c>
      <c r="L316" s="78">
        <f t="shared" si="35"/>
        <v>19528</v>
      </c>
    </row>
    <row r="317" spans="1:12" s="63" customFormat="1" ht="38.25">
      <c r="A317" s="62"/>
      <c r="B317" s="108" t="s">
        <v>401</v>
      </c>
      <c r="C317" s="94" t="s">
        <v>277</v>
      </c>
      <c r="D317" s="58">
        <v>0</v>
      </c>
      <c r="E317" s="58">
        <v>0</v>
      </c>
      <c r="F317" s="58">
        <v>0</v>
      </c>
      <c r="G317" s="58">
        <v>0</v>
      </c>
      <c r="H317" s="58">
        <v>0</v>
      </c>
      <c r="I317" s="58">
        <v>0</v>
      </c>
      <c r="J317" s="44">
        <v>26447</v>
      </c>
      <c r="K317" s="58">
        <v>0</v>
      </c>
      <c r="L317" s="78">
        <f t="shared" si="35"/>
        <v>26447</v>
      </c>
    </row>
    <row r="318" spans="1:12" s="63" customFormat="1" ht="25.5">
      <c r="A318" s="62"/>
      <c r="B318" s="108" t="s">
        <v>402</v>
      </c>
      <c r="C318" s="96" t="s">
        <v>272</v>
      </c>
      <c r="D318" s="58">
        <v>0</v>
      </c>
      <c r="E318" s="58">
        <v>0</v>
      </c>
      <c r="F318" s="58">
        <v>0</v>
      </c>
      <c r="G318" s="58">
        <v>0</v>
      </c>
      <c r="H318" s="58">
        <v>0</v>
      </c>
      <c r="I318" s="58">
        <v>0</v>
      </c>
      <c r="J318" s="44">
        <v>42974</v>
      </c>
      <c r="K318" s="58">
        <v>0</v>
      </c>
      <c r="L318" s="78">
        <f t="shared" si="35"/>
        <v>42974</v>
      </c>
    </row>
    <row r="319" spans="1:12" s="63" customFormat="1">
      <c r="A319" s="62" t="s">
        <v>9</v>
      </c>
      <c r="B319" s="33">
        <v>82</v>
      </c>
      <c r="C319" s="36" t="s">
        <v>181</v>
      </c>
      <c r="D319" s="47">
        <f>SUM(D285:D318)</f>
        <v>0</v>
      </c>
      <c r="E319" s="47">
        <f t="shared" ref="E319:L319" si="36">SUM(E285:E318)</f>
        <v>0</v>
      </c>
      <c r="F319" s="47">
        <f t="shared" si="36"/>
        <v>0</v>
      </c>
      <c r="G319" s="47">
        <f t="shared" si="36"/>
        <v>0</v>
      </c>
      <c r="H319" s="47">
        <f t="shared" si="36"/>
        <v>0</v>
      </c>
      <c r="I319" s="47">
        <f t="shared" si="36"/>
        <v>0</v>
      </c>
      <c r="J319" s="88">
        <f t="shared" si="36"/>
        <v>461348</v>
      </c>
      <c r="K319" s="47">
        <f t="shared" si="36"/>
        <v>0</v>
      </c>
      <c r="L319" s="88">
        <f t="shared" si="36"/>
        <v>461348</v>
      </c>
    </row>
    <row r="320" spans="1:12" s="63" customFormat="1">
      <c r="A320" s="62"/>
      <c r="B320" s="33"/>
      <c r="C320" s="36"/>
      <c r="D320" s="44"/>
      <c r="E320" s="58"/>
      <c r="F320" s="43"/>
      <c r="G320" s="58"/>
      <c r="H320" s="44"/>
      <c r="I320" s="58"/>
      <c r="J320" s="43"/>
      <c r="K320" s="58"/>
      <c r="L320" s="43"/>
    </row>
    <row r="321" spans="1:12" s="63" customFormat="1">
      <c r="A321" s="62"/>
      <c r="B321" s="33">
        <v>83</v>
      </c>
      <c r="C321" s="36" t="s">
        <v>185</v>
      </c>
      <c r="D321" s="44"/>
      <c r="E321" s="58"/>
      <c r="F321" s="43"/>
      <c r="G321" s="58"/>
      <c r="H321" s="44"/>
      <c r="I321" s="58"/>
      <c r="J321" s="43"/>
      <c r="K321" s="58"/>
      <c r="L321" s="43"/>
    </row>
    <row r="322" spans="1:12" s="63" customFormat="1" ht="38.25">
      <c r="A322" s="62"/>
      <c r="B322" s="108" t="s">
        <v>377</v>
      </c>
      <c r="C322" s="67" t="s">
        <v>210</v>
      </c>
      <c r="D322" s="58">
        <v>0</v>
      </c>
      <c r="E322" s="58">
        <v>0</v>
      </c>
      <c r="F322" s="58">
        <v>0</v>
      </c>
      <c r="G322" s="58">
        <v>0</v>
      </c>
      <c r="H322" s="58">
        <v>0</v>
      </c>
      <c r="I322" s="58">
        <v>0</v>
      </c>
      <c r="J322" s="44">
        <v>15674</v>
      </c>
      <c r="K322" s="58">
        <v>0</v>
      </c>
      <c r="L322" s="78">
        <f>SUM(J322:K322)</f>
        <v>15674</v>
      </c>
    </row>
    <row r="323" spans="1:12" s="63" customFormat="1">
      <c r="A323" s="62" t="s">
        <v>9</v>
      </c>
      <c r="B323" s="33">
        <v>83</v>
      </c>
      <c r="C323" s="36" t="s">
        <v>185</v>
      </c>
      <c r="D323" s="47">
        <f>D322</f>
        <v>0</v>
      </c>
      <c r="E323" s="47">
        <f t="shared" ref="E323:L323" si="37">E322</f>
        <v>0</v>
      </c>
      <c r="F323" s="47">
        <f t="shared" si="37"/>
        <v>0</v>
      </c>
      <c r="G323" s="47">
        <f t="shared" si="37"/>
        <v>0</v>
      </c>
      <c r="H323" s="47">
        <f t="shared" si="37"/>
        <v>0</v>
      </c>
      <c r="I323" s="47">
        <f t="shared" si="37"/>
        <v>0</v>
      </c>
      <c r="J323" s="88">
        <f t="shared" si="37"/>
        <v>15674</v>
      </c>
      <c r="K323" s="47">
        <f t="shared" si="37"/>
        <v>0</v>
      </c>
      <c r="L323" s="88">
        <f t="shared" si="37"/>
        <v>15674</v>
      </c>
    </row>
    <row r="324" spans="1:12" s="63" customFormat="1">
      <c r="A324" s="62"/>
      <c r="B324" s="33"/>
      <c r="C324" s="36"/>
      <c r="D324" s="58"/>
      <c r="E324" s="58"/>
      <c r="F324" s="58"/>
      <c r="G324" s="58"/>
      <c r="H324" s="58"/>
      <c r="I324" s="58"/>
      <c r="J324" s="44"/>
      <c r="K324" s="58"/>
      <c r="L324" s="44"/>
    </row>
    <row r="325" spans="1:12" s="63" customFormat="1">
      <c r="A325" s="62"/>
      <c r="B325" s="33">
        <v>84</v>
      </c>
      <c r="C325" s="36" t="s">
        <v>182</v>
      </c>
      <c r="D325" s="44"/>
      <c r="E325" s="44"/>
      <c r="F325" s="43"/>
      <c r="G325" s="43"/>
      <c r="H325" s="43"/>
      <c r="I325" s="43"/>
      <c r="J325" s="43"/>
      <c r="K325" s="43"/>
      <c r="L325" s="43"/>
    </row>
    <row r="326" spans="1:12" s="63" customFormat="1" ht="26.45" customHeight="1">
      <c r="A326" s="62"/>
      <c r="B326" s="108" t="s">
        <v>403</v>
      </c>
      <c r="C326" s="67" t="s">
        <v>186</v>
      </c>
      <c r="D326" s="58">
        <v>0</v>
      </c>
      <c r="E326" s="58">
        <v>0</v>
      </c>
      <c r="F326" s="58">
        <v>0</v>
      </c>
      <c r="G326" s="58">
        <v>0</v>
      </c>
      <c r="H326" s="58">
        <v>0</v>
      </c>
      <c r="I326" s="58">
        <v>0</v>
      </c>
      <c r="J326" s="44">
        <v>1083</v>
      </c>
      <c r="K326" s="58">
        <v>0</v>
      </c>
      <c r="L326" s="78">
        <f t="shared" ref="L326:L335" si="38">SUM(J326:K326)</f>
        <v>1083</v>
      </c>
    </row>
    <row r="327" spans="1:12" s="63" customFormat="1" ht="27.95" customHeight="1">
      <c r="A327" s="62"/>
      <c r="B327" s="108" t="s">
        <v>404</v>
      </c>
      <c r="C327" s="67" t="s">
        <v>208</v>
      </c>
      <c r="D327" s="58">
        <v>0</v>
      </c>
      <c r="E327" s="58">
        <v>0</v>
      </c>
      <c r="F327" s="58">
        <v>0</v>
      </c>
      <c r="G327" s="58">
        <v>0</v>
      </c>
      <c r="H327" s="58">
        <v>0</v>
      </c>
      <c r="I327" s="58">
        <v>0</v>
      </c>
      <c r="J327" s="44">
        <v>992</v>
      </c>
      <c r="K327" s="58">
        <v>0</v>
      </c>
      <c r="L327" s="78">
        <f t="shared" si="38"/>
        <v>992</v>
      </c>
    </row>
    <row r="328" spans="1:12" s="63" customFormat="1" ht="63.75">
      <c r="A328" s="64"/>
      <c r="B328" s="109" t="s">
        <v>405</v>
      </c>
      <c r="C328" s="92" t="s">
        <v>427</v>
      </c>
      <c r="D328" s="75">
        <v>0</v>
      </c>
      <c r="E328" s="75">
        <v>0</v>
      </c>
      <c r="F328" s="75">
        <v>0</v>
      </c>
      <c r="G328" s="75">
        <v>0</v>
      </c>
      <c r="H328" s="75">
        <v>0</v>
      </c>
      <c r="I328" s="75">
        <v>0</v>
      </c>
      <c r="J328" s="91">
        <v>758</v>
      </c>
      <c r="K328" s="75">
        <v>0</v>
      </c>
      <c r="L328" s="90">
        <f t="shared" si="38"/>
        <v>758</v>
      </c>
    </row>
    <row r="329" spans="1:12" s="63" customFormat="1" ht="63.95" customHeight="1">
      <c r="A329" s="62"/>
      <c r="B329" s="108" t="s">
        <v>406</v>
      </c>
      <c r="C329" s="67" t="s">
        <v>426</v>
      </c>
      <c r="D329" s="58">
        <v>0</v>
      </c>
      <c r="E329" s="58">
        <v>0</v>
      </c>
      <c r="F329" s="58">
        <v>0</v>
      </c>
      <c r="G329" s="58">
        <v>0</v>
      </c>
      <c r="H329" s="58">
        <v>0</v>
      </c>
      <c r="I329" s="58">
        <v>0</v>
      </c>
      <c r="J329" s="44">
        <v>346</v>
      </c>
      <c r="K329" s="58">
        <v>0</v>
      </c>
      <c r="L329" s="78">
        <f t="shared" si="38"/>
        <v>346</v>
      </c>
    </row>
    <row r="330" spans="1:12" s="63" customFormat="1" ht="54" customHeight="1">
      <c r="A330" s="62"/>
      <c r="B330" s="108" t="s">
        <v>407</v>
      </c>
      <c r="C330" s="67" t="s">
        <v>425</v>
      </c>
      <c r="D330" s="58">
        <v>0</v>
      </c>
      <c r="E330" s="58">
        <v>0</v>
      </c>
      <c r="F330" s="58">
        <v>0</v>
      </c>
      <c r="G330" s="58">
        <v>0</v>
      </c>
      <c r="H330" s="58">
        <v>0</v>
      </c>
      <c r="I330" s="58">
        <v>0</v>
      </c>
      <c r="J330" s="44">
        <v>340</v>
      </c>
      <c r="K330" s="58">
        <v>0</v>
      </c>
      <c r="L330" s="78">
        <f t="shared" si="38"/>
        <v>340</v>
      </c>
    </row>
    <row r="331" spans="1:12" s="63" customFormat="1" ht="54" customHeight="1">
      <c r="A331" s="62"/>
      <c r="B331" s="108" t="s">
        <v>408</v>
      </c>
      <c r="C331" s="36" t="s">
        <v>215</v>
      </c>
      <c r="D331" s="58">
        <v>0</v>
      </c>
      <c r="E331" s="58">
        <v>0</v>
      </c>
      <c r="F331" s="58">
        <v>0</v>
      </c>
      <c r="G331" s="58">
        <v>0</v>
      </c>
      <c r="H331" s="58">
        <v>0</v>
      </c>
      <c r="I331" s="58">
        <v>0</v>
      </c>
      <c r="J331" s="44">
        <v>439</v>
      </c>
      <c r="K331" s="58">
        <v>0</v>
      </c>
      <c r="L331" s="78">
        <f t="shared" si="38"/>
        <v>439</v>
      </c>
    </row>
    <row r="332" spans="1:12" s="63" customFormat="1" ht="25.5">
      <c r="A332" s="62"/>
      <c r="B332" s="108" t="s">
        <v>409</v>
      </c>
      <c r="C332" s="36" t="s">
        <v>424</v>
      </c>
      <c r="D332" s="58">
        <v>0</v>
      </c>
      <c r="E332" s="58">
        <v>0</v>
      </c>
      <c r="F332" s="58">
        <v>0</v>
      </c>
      <c r="G332" s="58">
        <v>0</v>
      </c>
      <c r="H332" s="58">
        <v>0</v>
      </c>
      <c r="I332" s="58">
        <v>0</v>
      </c>
      <c r="J332" s="44">
        <v>2777</v>
      </c>
      <c r="K332" s="58">
        <v>0</v>
      </c>
      <c r="L332" s="78">
        <f t="shared" si="38"/>
        <v>2777</v>
      </c>
    </row>
    <row r="333" spans="1:12" s="63" customFormat="1" ht="25.5">
      <c r="A333" s="62"/>
      <c r="B333" s="108" t="s">
        <v>410</v>
      </c>
      <c r="C333" s="67" t="s">
        <v>216</v>
      </c>
      <c r="D333" s="58">
        <v>0</v>
      </c>
      <c r="E333" s="58">
        <v>0</v>
      </c>
      <c r="F333" s="58">
        <v>0</v>
      </c>
      <c r="G333" s="58">
        <v>0</v>
      </c>
      <c r="H333" s="58">
        <v>0</v>
      </c>
      <c r="I333" s="58">
        <v>0</v>
      </c>
      <c r="J333" s="44">
        <v>1571</v>
      </c>
      <c r="K333" s="58">
        <v>0</v>
      </c>
      <c r="L333" s="78">
        <f t="shared" si="38"/>
        <v>1571</v>
      </c>
    </row>
    <row r="334" spans="1:12" s="63" customFormat="1" ht="38.25">
      <c r="A334" s="62"/>
      <c r="B334" s="108" t="s">
        <v>411</v>
      </c>
      <c r="C334" s="67" t="s">
        <v>217</v>
      </c>
      <c r="D334" s="58">
        <v>0</v>
      </c>
      <c r="E334" s="58">
        <v>0</v>
      </c>
      <c r="F334" s="58">
        <v>0</v>
      </c>
      <c r="G334" s="58">
        <v>0</v>
      </c>
      <c r="H334" s="58">
        <v>0</v>
      </c>
      <c r="I334" s="58">
        <v>0</v>
      </c>
      <c r="J334" s="44">
        <v>1203</v>
      </c>
      <c r="K334" s="58">
        <v>0</v>
      </c>
      <c r="L334" s="78">
        <f t="shared" si="38"/>
        <v>1203</v>
      </c>
    </row>
    <row r="335" spans="1:12" s="63" customFormat="1" ht="51.95" customHeight="1">
      <c r="A335" s="62"/>
      <c r="B335" s="108" t="s">
        <v>412</v>
      </c>
      <c r="C335" s="67" t="s">
        <v>423</v>
      </c>
      <c r="D335" s="58">
        <v>0</v>
      </c>
      <c r="E335" s="58">
        <v>0</v>
      </c>
      <c r="F335" s="58">
        <v>0</v>
      </c>
      <c r="G335" s="58">
        <v>0</v>
      </c>
      <c r="H335" s="58">
        <v>0</v>
      </c>
      <c r="I335" s="58">
        <v>0</v>
      </c>
      <c r="J335" s="44">
        <v>341</v>
      </c>
      <c r="K335" s="58">
        <v>0</v>
      </c>
      <c r="L335" s="78">
        <f t="shared" si="38"/>
        <v>341</v>
      </c>
    </row>
    <row r="336" spans="1:12" s="63" customFormat="1" ht="14.1" customHeight="1">
      <c r="A336" s="62" t="s">
        <v>9</v>
      </c>
      <c r="B336" s="33">
        <v>84</v>
      </c>
      <c r="C336" s="36" t="s">
        <v>182</v>
      </c>
      <c r="D336" s="47">
        <f t="shared" ref="D336:L336" si="39">SUM(D326:D335)</f>
        <v>0</v>
      </c>
      <c r="E336" s="47">
        <f t="shared" si="39"/>
        <v>0</v>
      </c>
      <c r="F336" s="47">
        <f t="shared" si="39"/>
        <v>0</v>
      </c>
      <c r="G336" s="47">
        <f t="shared" si="39"/>
        <v>0</v>
      </c>
      <c r="H336" s="47">
        <f t="shared" si="39"/>
        <v>0</v>
      </c>
      <c r="I336" s="47">
        <f t="shared" si="39"/>
        <v>0</v>
      </c>
      <c r="J336" s="88">
        <f t="shared" si="39"/>
        <v>9850</v>
      </c>
      <c r="K336" s="47">
        <f t="shared" si="39"/>
        <v>0</v>
      </c>
      <c r="L336" s="88">
        <f t="shared" si="39"/>
        <v>9850</v>
      </c>
    </row>
    <row r="337" spans="1:12" s="63" customFormat="1" ht="25.5">
      <c r="A337" s="62" t="s">
        <v>9</v>
      </c>
      <c r="B337" s="33">
        <v>50</v>
      </c>
      <c r="C337" s="36" t="s">
        <v>319</v>
      </c>
      <c r="D337" s="75">
        <f t="shared" ref="D337:L337" si="40">D323+D319+D282+D336</f>
        <v>0</v>
      </c>
      <c r="E337" s="75">
        <f t="shared" si="40"/>
        <v>0</v>
      </c>
      <c r="F337" s="75">
        <f t="shared" si="40"/>
        <v>0</v>
      </c>
      <c r="G337" s="75">
        <f t="shared" si="40"/>
        <v>0</v>
      </c>
      <c r="H337" s="75">
        <f t="shared" si="40"/>
        <v>0</v>
      </c>
      <c r="I337" s="75">
        <f t="shared" si="40"/>
        <v>0</v>
      </c>
      <c r="J337" s="91">
        <f t="shared" si="40"/>
        <v>819415</v>
      </c>
      <c r="K337" s="75">
        <f t="shared" si="40"/>
        <v>0</v>
      </c>
      <c r="L337" s="91">
        <f t="shared" si="40"/>
        <v>819415</v>
      </c>
    </row>
    <row r="338" spans="1:12" s="63" customFormat="1">
      <c r="A338" s="62" t="s">
        <v>9</v>
      </c>
      <c r="B338" s="35">
        <v>1.101</v>
      </c>
      <c r="C338" s="49" t="s">
        <v>13</v>
      </c>
      <c r="D338" s="107">
        <f t="shared" ref="D338:L338" si="41">D165+D195+D219+D233+D237+D337</f>
        <v>348132</v>
      </c>
      <c r="E338" s="75">
        <f t="shared" si="41"/>
        <v>0</v>
      </c>
      <c r="F338" s="107">
        <f t="shared" si="41"/>
        <v>1420054</v>
      </c>
      <c r="G338" s="75">
        <f t="shared" si="41"/>
        <v>0</v>
      </c>
      <c r="H338" s="107">
        <f t="shared" si="41"/>
        <v>1516745</v>
      </c>
      <c r="I338" s="75">
        <f t="shared" si="41"/>
        <v>0</v>
      </c>
      <c r="J338" s="91">
        <f t="shared" si="41"/>
        <v>3670615</v>
      </c>
      <c r="K338" s="75">
        <f t="shared" si="41"/>
        <v>0</v>
      </c>
      <c r="L338" s="91">
        <f t="shared" si="41"/>
        <v>3670615</v>
      </c>
    </row>
    <row r="339" spans="1:12" s="63" customFormat="1" ht="14.1" customHeight="1">
      <c r="A339" s="62"/>
      <c r="B339" s="68"/>
      <c r="C339" s="49"/>
      <c r="D339" s="43"/>
      <c r="E339" s="43"/>
      <c r="F339" s="43"/>
      <c r="G339" s="43"/>
      <c r="H339" s="43"/>
      <c r="I339" s="43"/>
      <c r="J339" s="43"/>
      <c r="K339" s="43"/>
      <c r="L339" s="45"/>
    </row>
    <row r="340" spans="1:12" s="63" customFormat="1" ht="14.1" customHeight="1">
      <c r="A340" s="62"/>
      <c r="B340" s="35">
        <v>1.1020000000000001</v>
      </c>
      <c r="C340" s="97" t="s">
        <v>38</v>
      </c>
      <c r="D340" s="98"/>
      <c r="E340" s="98"/>
      <c r="F340" s="98"/>
      <c r="G340" s="98"/>
      <c r="H340" s="98"/>
      <c r="I340" s="98"/>
      <c r="J340" s="98"/>
      <c r="K340" s="98"/>
      <c r="L340" s="98"/>
    </row>
    <row r="341" spans="1:12" s="63" customFormat="1" ht="14.1" customHeight="1">
      <c r="A341" s="62"/>
      <c r="B341" s="33">
        <v>61</v>
      </c>
      <c r="C341" s="65" t="s">
        <v>59</v>
      </c>
      <c r="D341" s="98"/>
      <c r="E341" s="98"/>
      <c r="F341" s="98"/>
      <c r="G341" s="98"/>
      <c r="H341" s="98"/>
      <c r="I341" s="98"/>
      <c r="J341" s="98"/>
      <c r="K341" s="98"/>
      <c r="L341" s="98"/>
    </row>
    <row r="342" spans="1:12" s="63" customFormat="1" ht="25.5">
      <c r="A342" s="64"/>
      <c r="B342" s="109" t="s">
        <v>69</v>
      </c>
      <c r="C342" s="99" t="s">
        <v>422</v>
      </c>
      <c r="D342" s="90">
        <v>20000</v>
      </c>
      <c r="E342" s="53">
        <v>0</v>
      </c>
      <c r="F342" s="90">
        <v>10000</v>
      </c>
      <c r="G342" s="53">
        <v>0</v>
      </c>
      <c r="H342" s="90">
        <v>10000</v>
      </c>
      <c r="I342" s="53">
        <v>0</v>
      </c>
      <c r="J342" s="90">
        <v>42000</v>
      </c>
      <c r="K342" s="53">
        <v>0</v>
      </c>
      <c r="L342" s="90">
        <f t="shared" ref="L342:L351" si="42">SUM(J342:K342)</f>
        <v>42000</v>
      </c>
    </row>
    <row r="343" spans="1:12" s="63" customFormat="1" ht="14.1" customHeight="1">
      <c r="A343" s="62"/>
      <c r="B343" s="108" t="s">
        <v>70</v>
      </c>
      <c r="C343" s="65" t="s">
        <v>263</v>
      </c>
      <c r="D343" s="59">
        <v>0</v>
      </c>
      <c r="E343" s="59">
        <v>0</v>
      </c>
      <c r="F343" s="78">
        <v>5000</v>
      </c>
      <c r="G343" s="59">
        <v>0</v>
      </c>
      <c r="H343" s="78">
        <v>5000</v>
      </c>
      <c r="I343" s="59">
        <v>0</v>
      </c>
      <c r="J343" s="78">
        <v>4000</v>
      </c>
      <c r="K343" s="59">
        <v>0</v>
      </c>
      <c r="L343" s="78">
        <f t="shared" si="42"/>
        <v>4000</v>
      </c>
    </row>
    <row r="344" spans="1:12" s="63" customFormat="1" ht="27.95" customHeight="1">
      <c r="A344" s="62"/>
      <c r="B344" s="108" t="s">
        <v>86</v>
      </c>
      <c r="C344" s="65" t="s">
        <v>87</v>
      </c>
      <c r="D344" s="59">
        <v>0</v>
      </c>
      <c r="E344" s="59">
        <v>0</v>
      </c>
      <c r="F344" s="78">
        <v>6500</v>
      </c>
      <c r="G344" s="59">
        <v>0</v>
      </c>
      <c r="H344" s="78">
        <v>6500</v>
      </c>
      <c r="I344" s="59">
        <v>0</v>
      </c>
      <c r="J344" s="78">
        <v>5000</v>
      </c>
      <c r="K344" s="59">
        <v>0</v>
      </c>
      <c r="L344" s="78">
        <f t="shared" si="42"/>
        <v>5000</v>
      </c>
    </row>
    <row r="345" spans="1:12" s="63" customFormat="1" ht="27.95" customHeight="1">
      <c r="A345" s="62"/>
      <c r="B345" s="108" t="s">
        <v>111</v>
      </c>
      <c r="C345" s="36" t="s">
        <v>126</v>
      </c>
      <c r="D345" s="78">
        <v>14256</v>
      </c>
      <c r="E345" s="59">
        <v>0</v>
      </c>
      <c r="F345" s="100">
        <v>263</v>
      </c>
      <c r="G345" s="59">
        <v>0</v>
      </c>
      <c r="H345" s="100">
        <v>263</v>
      </c>
      <c r="I345" s="59">
        <v>0</v>
      </c>
      <c r="J345" s="59">
        <v>0</v>
      </c>
      <c r="K345" s="59">
        <v>0</v>
      </c>
      <c r="L345" s="59">
        <f t="shared" si="42"/>
        <v>0</v>
      </c>
    </row>
    <row r="346" spans="1:12" s="63" customFormat="1" ht="27.95" customHeight="1">
      <c r="A346" s="62"/>
      <c r="B346" s="108" t="s">
        <v>130</v>
      </c>
      <c r="C346" s="65" t="s">
        <v>162</v>
      </c>
      <c r="D346" s="46">
        <v>3359</v>
      </c>
      <c r="E346" s="51">
        <v>0</v>
      </c>
      <c r="F346" s="110">
        <v>3203</v>
      </c>
      <c r="G346" s="51">
        <v>0</v>
      </c>
      <c r="H346" s="110">
        <v>6213</v>
      </c>
      <c r="I346" s="51">
        <v>0</v>
      </c>
      <c r="J346" s="51">
        <v>0</v>
      </c>
      <c r="K346" s="51">
        <v>0</v>
      </c>
      <c r="L346" s="51">
        <f t="shared" si="42"/>
        <v>0</v>
      </c>
    </row>
    <row r="347" spans="1:12" s="63" customFormat="1" ht="27.95" customHeight="1">
      <c r="A347" s="62"/>
      <c r="B347" s="108" t="s">
        <v>132</v>
      </c>
      <c r="C347" s="36" t="s">
        <v>131</v>
      </c>
      <c r="D347" s="78">
        <v>75530</v>
      </c>
      <c r="E347" s="59">
        <v>0</v>
      </c>
      <c r="F347" s="100">
        <v>51721</v>
      </c>
      <c r="G347" s="59">
        <v>0</v>
      </c>
      <c r="H347" s="100">
        <v>51721</v>
      </c>
      <c r="I347" s="59">
        <v>0</v>
      </c>
      <c r="J347" s="59">
        <v>0</v>
      </c>
      <c r="K347" s="59">
        <v>0</v>
      </c>
      <c r="L347" s="59">
        <f t="shared" si="42"/>
        <v>0</v>
      </c>
    </row>
    <row r="348" spans="1:12" s="63" customFormat="1" ht="41.1" customHeight="1">
      <c r="A348" s="62"/>
      <c r="B348" s="108" t="s">
        <v>219</v>
      </c>
      <c r="C348" s="36" t="s">
        <v>220</v>
      </c>
      <c r="D348" s="78">
        <v>13896</v>
      </c>
      <c r="E348" s="59">
        <v>0</v>
      </c>
      <c r="F348" s="100">
        <v>8359</v>
      </c>
      <c r="G348" s="59">
        <v>0</v>
      </c>
      <c r="H348" s="78">
        <v>8359</v>
      </c>
      <c r="I348" s="59">
        <v>0</v>
      </c>
      <c r="J348" s="59">
        <v>0</v>
      </c>
      <c r="K348" s="59">
        <v>0</v>
      </c>
      <c r="L348" s="59">
        <f t="shared" si="42"/>
        <v>0</v>
      </c>
    </row>
    <row r="349" spans="1:12" s="63" customFormat="1">
      <c r="A349" s="62"/>
      <c r="B349" s="108" t="s">
        <v>238</v>
      </c>
      <c r="C349" s="36" t="s">
        <v>262</v>
      </c>
      <c r="D349" s="78">
        <v>9800</v>
      </c>
      <c r="E349" s="59">
        <v>0</v>
      </c>
      <c r="F349" s="78">
        <v>10000</v>
      </c>
      <c r="G349" s="59">
        <v>0</v>
      </c>
      <c r="H349" s="78">
        <v>10000</v>
      </c>
      <c r="I349" s="59">
        <v>0</v>
      </c>
      <c r="J349" s="59">
        <v>0</v>
      </c>
      <c r="K349" s="59">
        <v>0</v>
      </c>
      <c r="L349" s="59">
        <f t="shared" si="42"/>
        <v>0</v>
      </c>
    </row>
    <row r="350" spans="1:12" s="63" customFormat="1" ht="25.5">
      <c r="A350" s="62"/>
      <c r="B350" s="108" t="s">
        <v>237</v>
      </c>
      <c r="C350" s="124" t="s">
        <v>274</v>
      </c>
      <c r="D350" s="59">
        <v>0</v>
      </c>
      <c r="E350" s="59">
        <v>0</v>
      </c>
      <c r="F350" s="78">
        <v>64000</v>
      </c>
      <c r="G350" s="59">
        <v>0</v>
      </c>
      <c r="H350" s="78">
        <v>64000</v>
      </c>
      <c r="I350" s="59">
        <v>0</v>
      </c>
      <c r="J350" s="59">
        <v>0</v>
      </c>
      <c r="K350" s="59">
        <v>0</v>
      </c>
      <c r="L350" s="59">
        <f t="shared" si="42"/>
        <v>0</v>
      </c>
    </row>
    <row r="351" spans="1:12" s="63" customFormat="1" ht="38.25">
      <c r="A351" s="62"/>
      <c r="B351" s="108" t="s">
        <v>236</v>
      </c>
      <c r="C351" s="124" t="s">
        <v>421</v>
      </c>
      <c r="D351" s="59">
        <v>0</v>
      </c>
      <c r="E351" s="59">
        <v>0</v>
      </c>
      <c r="F351" s="78">
        <v>34775</v>
      </c>
      <c r="G351" s="59">
        <v>0</v>
      </c>
      <c r="H351" s="78">
        <v>34775</v>
      </c>
      <c r="I351" s="59">
        <v>0</v>
      </c>
      <c r="J351" s="59">
        <v>0</v>
      </c>
      <c r="K351" s="59">
        <v>0</v>
      </c>
      <c r="L351" s="59">
        <f t="shared" si="42"/>
        <v>0</v>
      </c>
    </row>
    <row r="352" spans="1:12" s="63" customFormat="1" ht="14.1" customHeight="1">
      <c r="A352" s="62" t="s">
        <v>9</v>
      </c>
      <c r="B352" s="33">
        <v>61</v>
      </c>
      <c r="C352" s="65" t="s">
        <v>59</v>
      </c>
      <c r="D352" s="113">
        <f t="shared" ref="D352:L352" si="43">SUM(D342:D351)</f>
        <v>136841</v>
      </c>
      <c r="E352" s="54">
        <f t="shared" si="43"/>
        <v>0</v>
      </c>
      <c r="F352" s="113">
        <f t="shared" si="43"/>
        <v>193821</v>
      </c>
      <c r="G352" s="54">
        <f t="shared" si="43"/>
        <v>0</v>
      </c>
      <c r="H352" s="113">
        <f t="shared" si="43"/>
        <v>196831</v>
      </c>
      <c r="I352" s="54">
        <f t="shared" si="43"/>
        <v>0</v>
      </c>
      <c r="J352" s="89">
        <f t="shared" si="43"/>
        <v>51000</v>
      </c>
      <c r="K352" s="54">
        <f>SUM(K342:K351)</f>
        <v>0</v>
      </c>
      <c r="L352" s="89">
        <f t="shared" si="43"/>
        <v>51000</v>
      </c>
    </row>
    <row r="353" spans="1:12" s="63" customFormat="1">
      <c r="A353" s="62"/>
      <c r="B353" s="33"/>
      <c r="C353" s="65"/>
      <c r="D353" s="100"/>
      <c r="E353" s="59"/>
      <c r="F353" s="100"/>
      <c r="G353" s="59"/>
      <c r="H353" s="100"/>
      <c r="I353" s="59"/>
      <c r="J353" s="100"/>
      <c r="K353" s="59"/>
      <c r="L353" s="100"/>
    </row>
    <row r="354" spans="1:12" s="63" customFormat="1" ht="14.1" customHeight="1">
      <c r="A354" s="62"/>
      <c r="B354" s="35">
        <v>1.1020000000000001</v>
      </c>
      <c r="C354" s="97" t="s">
        <v>38</v>
      </c>
      <c r="D354" s="101"/>
      <c r="E354" s="101"/>
      <c r="F354" s="101"/>
      <c r="G354" s="101"/>
      <c r="H354" s="101"/>
      <c r="I354" s="101"/>
      <c r="J354" s="101"/>
      <c r="K354" s="101"/>
      <c r="L354" s="101"/>
    </row>
    <row r="355" spans="1:12" s="63" customFormat="1" ht="25.5">
      <c r="A355" s="62"/>
      <c r="B355" s="33">
        <v>50</v>
      </c>
      <c r="C355" s="36" t="s">
        <v>319</v>
      </c>
      <c r="D355" s="98"/>
      <c r="E355" s="98"/>
      <c r="F355" s="98"/>
      <c r="G355" s="98"/>
      <c r="H355" s="98"/>
      <c r="I355" s="98"/>
      <c r="J355" s="98"/>
      <c r="K355" s="98"/>
      <c r="L355" s="98"/>
    </row>
    <row r="356" spans="1:12" s="63" customFormat="1" ht="27.95" customHeight="1">
      <c r="A356" s="62"/>
      <c r="B356" s="108" t="s">
        <v>379</v>
      </c>
      <c r="C356" s="36" t="s">
        <v>126</v>
      </c>
      <c r="D356" s="59">
        <v>0</v>
      </c>
      <c r="E356" s="59">
        <v>0</v>
      </c>
      <c r="F356" s="59">
        <v>0</v>
      </c>
      <c r="G356" s="59">
        <v>0</v>
      </c>
      <c r="H356" s="59">
        <v>0</v>
      </c>
      <c r="I356" s="59">
        <v>0</v>
      </c>
      <c r="J356" s="78">
        <v>7</v>
      </c>
      <c r="K356" s="59">
        <v>0</v>
      </c>
      <c r="L356" s="78">
        <f t="shared" ref="L356:L361" si="44">SUM(J356:K356)</f>
        <v>7</v>
      </c>
    </row>
    <row r="357" spans="1:12" s="63" customFormat="1" ht="27.95" customHeight="1">
      <c r="A357" s="62"/>
      <c r="B357" s="108" t="s">
        <v>380</v>
      </c>
      <c r="C357" s="65" t="s">
        <v>162</v>
      </c>
      <c r="D357" s="51">
        <v>0</v>
      </c>
      <c r="E357" s="51">
        <v>0</v>
      </c>
      <c r="F357" s="51">
        <v>0</v>
      </c>
      <c r="G357" s="51">
        <v>0</v>
      </c>
      <c r="H357" s="51">
        <v>0</v>
      </c>
      <c r="I357" s="51">
        <v>0</v>
      </c>
      <c r="J357" s="46">
        <v>8368</v>
      </c>
      <c r="K357" s="51">
        <v>0</v>
      </c>
      <c r="L357" s="46">
        <f t="shared" si="44"/>
        <v>8368</v>
      </c>
    </row>
    <row r="358" spans="1:12" s="63" customFormat="1" ht="27.95" customHeight="1">
      <c r="A358" s="62"/>
      <c r="B358" s="108" t="s">
        <v>381</v>
      </c>
      <c r="C358" s="36" t="s">
        <v>131</v>
      </c>
      <c r="D358" s="59">
        <v>0</v>
      </c>
      <c r="E358" s="59">
        <v>0</v>
      </c>
      <c r="F358" s="59">
        <v>0</v>
      </c>
      <c r="G358" s="59">
        <v>0</v>
      </c>
      <c r="H358" s="59">
        <v>0</v>
      </c>
      <c r="I358" s="59">
        <v>0</v>
      </c>
      <c r="J358" s="78">
        <v>17527</v>
      </c>
      <c r="K358" s="59">
        <v>0</v>
      </c>
      <c r="L358" s="78">
        <f t="shared" si="44"/>
        <v>17527</v>
      </c>
    </row>
    <row r="359" spans="1:12" s="63" customFormat="1" ht="41.1" customHeight="1">
      <c r="A359" s="64"/>
      <c r="B359" s="109" t="s">
        <v>382</v>
      </c>
      <c r="C359" s="42" t="s">
        <v>220</v>
      </c>
      <c r="D359" s="53">
        <v>0</v>
      </c>
      <c r="E359" s="53">
        <v>0</v>
      </c>
      <c r="F359" s="53">
        <v>0</v>
      </c>
      <c r="G359" s="53">
        <v>0</v>
      </c>
      <c r="H359" s="53">
        <v>0</v>
      </c>
      <c r="I359" s="53">
        <v>0</v>
      </c>
      <c r="J359" s="90">
        <v>16189</v>
      </c>
      <c r="K359" s="53">
        <v>0</v>
      </c>
      <c r="L359" s="90">
        <f t="shared" si="44"/>
        <v>16189</v>
      </c>
    </row>
    <row r="360" spans="1:12" s="63" customFormat="1" ht="25.5">
      <c r="A360" s="62"/>
      <c r="B360" s="108" t="s">
        <v>383</v>
      </c>
      <c r="C360" s="124" t="s">
        <v>274</v>
      </c>
      <c r="D360" s="59">
        <v>0</v>
      </c>
      <c r="E360" s="59">
        <v>0</v>
      </c>
      <c r="F360" s="59">
        <v>0</v>
      </c>
      <c r="G360" s="59">
        <v>0</v>
      </c>
      <c r="H360" s="59">
        <v>0</v>
      </c>
      <c r="I360" s="59">
        <v>0</v>
      </c>
      <c r="J360" s="78">
        <v>24931</v>
      </c>
      <c r="K360" s="59">
        <v>0</v>
      </c>
      <c r="L360" s="78">
        <f t="shared" si="44"/>
        <v>24931</v>
      </c>
    </row>
    <row r="361" spans="1:12" s="63" customFormat="1" ht="38.25">
      <c r="A361" s="62"/>
      <c r="B361" s="108" t="s">
        <v>384</v>
      </c>
      <c r="C361" s="124" t="s">
        <v>275</v>
      </c>
      <c r="D361" s="59">
        <v>0</v>
      </c>
      <c r="E361" s="59">
        <v>0</v>
      </c>
      <c r="F361" s="59">
        <v>0</v>
      </c>
      <c r="G361" s="59">
        <v>0</v>
      </c>
      <c r="H361" s="59">
        <v>0</v>
      </c>
      <c r="I361" s="59">
        <v>0</v>
      </c>
      <c r="J361" s="78">
        <v>19632</v>
      </c>
      <c r="K361" s="59">
        <v>0</v>
      </c>
      <c r="L361" s="78">
        <f t="shared" si="44"/>
        <v>19632</v>
      </c>
    </row>
    <row r="362" spans="1:12" s="63" customFormat="1" ht="25.5">
      <c r="A362" s="62" t="s">
        <v>9</v>
      </c>
      <c r="B362" s="33">
        <v>50</v>
      </c>
      <c r="C362" s="36" t="s">
        <v>319</v>
      </c>
      <c r="D362" s="54">
        <f t="shared" ref="D362:L362" si="45">SUM(D356:D361)</f>
        <v>0</v>
      </c>
      <c r="E362" s="54">
        <f t="shared" si="45"/>
        <v>0</v>
      </c>
      <c r="F362" s="54">
        <f t="shared" si="45"/>
        <v>0</v>
      </c>
      <c r="G362" s="54">
        <f t="shared" si="45"/>
        <v>0</v>
      </c>
      <c r="H362" s="54">
        <f t="shared" si="45"/>
        <v>0</v>
      </c>
      <c r="I362" s="54">
        <f t="shared" si="45"/>
        <v>0</v>
      </c>
      <c r="J362" s="89">
        <f t="shared" si="45"/>
        <v>86654</v>
      </c>
      <c r="K362" s="54">
        <f t="shared" si="45"/>
        <v>0</v>
      </c>
      <c r="L362" s="89">
        <f t="shared" si="45"/>
        <v>86654</v>
      </c>
    </row>
    <row r="363" spans="1:12" s="63" customFormat="1" ht="14.1" customHeight="1">
      <c r="A363" s="62" t="s">
        <v>9</v>
      </c>
      <c r="B363" s="35">
        <v>1.1020000000000001</v>
      </c>
      <c r="C363" s="97" t="s">
        <v>38</v>
      </c>
      <c r="D363" s="113">
        <f>D352+D362</f>
        <v>136841</v>
      </c>
      <c r="E363" s="54">
        <f t="shared" ref="E363:L363" si="46">E352+E362</f>
        <v>0</v>
      </c>
      <c r="F363" s="113">
        <f t="shared" si="46"/>
        <v>193821</v>
      </c>
      <c r="G363" s="54">
        <f t="shared" si="46"/>
        <v>0</v>
      </c>
      <c r="H363" s="113">
        <f t="shared" si="46"/>
        <v>196831</v>
      </c>
      <c r="I363" s="54">
        <f t="shared" si="46"/>
        <v>0</v>
      </c>
      <c r="J363" s="89">
        <f t="shared" si="46"/>
        <v>137654</v>
      </c>
      <c r="K363" s="54">
        <f t="shared" si="46"/>
        <v>0</v>
      </c>
      <c r="L363" s="89">
        <f t="shared" si="46"/>
        <v>137654</v>
      </c>
    </row>
    <row r="364" spans="1:12">
      <c r="A364" s="17" t="s">
        <v>9</v>
      </c>
      <c r="B364" s="69">
        <v>1</v>
      </c>
      <c r="C364" s="70" t="s">
        <v>12</v>
      </c>
      <c r="D364" s="110">
        <f t="shared" ref="D364:L364" si="47">D363+D338</f>
        <v>484973</v>
      </c>
      <c r="E364" s="51">
        <f t="shared" si="47"/>
        <v>0</v>
      </c>
      <c r="F364" s="110">
        <f t="shared" si="47"/>
        <v>1613875</v>
      </c>
      <c r="G364" s="51">
        <f t="shared" si="47"/>
        <v>0</v>
      </c>
      <c r="H364" s="110">
        <f t="shared" si="47"/>
        <v>1713576</v>
      </c>
      <c r="I364" s="51">
        <f t="shared" si="47"/>
        <v>0</v>
      </c>
      <c r="J364" s="46">
        <f t="shared" si="47"/>
        <v>3808269</v>
      </c>
      <c r="K364" s="51">
        <f t="shared" si="47"/>
        <v>0</v>
      </c>
      <c r="L364" s="46">
        <f t="shared" si="47"/>
        <v>3808269</v>
      </c>
    </row>
    <row r="365" spans="1:12" s="63" customFormat="1">
      <c r="A365" s="71" t="s">
        <v>9</v>
      </c>
      <c r="B365" s="72">
        <v>5452</v>
      </c>
      <c r="C365" s="29" t="s">
        <v>1</v>
      </c>
      <c r="D365" s="113">
        <f t="shared" ref="D365:I366" si="48">D364</f>
        <v>484973</v>
      </c>
      <c r="E365" s="54">
        <f t="shared" si="48"/>
        <v>0</v>
      </c>
      <c r="F365" s="113">
        <f t="shared" si="48"/>
        <v>1613875</v>
      </c>
      <c r="G365" s="54">
        <f t="shared" si="48"/>
        <v>0</v>
      </c>
      <c r="H365" s="113">
        <f t="shared" si="48"/>
        <v>1713576</v>
      </c>
      <c r="I365" s="54">
        <f t="shared" si="48"/>
        <v>0</v>
      </c>
      <c r="J365" s="89">
        <f t="shared" ref="J365:L366" si="49">J364</f>
        <v>3808269</v>
      </c>
      <c r="K365" s="54">
        <f t="shared" si="49"/>
        <v>0</v>
      </c>
      <c r="L365" s="89">
        <f t="shared" si="49"/>
        <v>3808269</v>
      </c>
    </row>
    <row r="366" spans="1:12" s="63" customFormat="1">
      <c r="A366" s="60" t="s">
        <v>9</v>
      </c>
      <c r="B366" s="60"/>
      <c r="C366" s="61" t="s">
        <v>54</v>
      </c>
      <c r="D366" s="38">
        <f t="shared" si="48"/>
        <v>484973</v>
      </c>
      <c r="E366" s="51">
        <f t="shared" si="48"/>
        <v>0</v>
      </c>
      <c r="F366" s="38">
        <f t="shared" si="48"/>
        <v>1613875</v>
      </c>
      <c r="G366" s="51">
        <f t="shared" si="48"/>
        <v>0</v>
      </c>
      <c r="H366" s="38">
        <f t="shared" si="48"/>
        <v>1713576</v>
      </c>
      <c r="I366" s="51">
        <f t="shared" si="48"/>
        <v>0</v>
      </c>
      <c r="J366" s="46">
        <f t="shared" si="49"/>
        <v>3808269</v>
      </c>
      <c r="K366" s="51">
        <f t="shared" si="49"/>
        <v>0</v>
      </c>
      <c r="L366" s="46">
        <f t="shared" si="49"/>
        <v>3808269</v>
      </c>
    </row>
    <row r="367" spans="1:12">
      <c r="A367" s="60" t="s">
        <v>9</v>
      </c>
      <c r="B367" s="60"/>
      <c r="C367" s="61" t="s">
        <v>2</v>
      </c>
      <c r="D367" s="48">
        <f t="shared" ref="D367:L367" si="50">D366+D108</f>
        <v>600941</v>
      </c>
      <c r="E367" s="48">
        <f t="shared" si="50"/>
        <v>42586</v>
      </c>
      <c r="F367" s="48">
        <f t="shared" si="50"/>
        <v>1682755</v>
      </c>
      <c r="G367" s="48">
        <f t="shared" si="50"/>
        <v>50796</v>
      </c>
      <c r="H367" s="48">
        <f t="shared" si="50"/>
        <v>1783156</v>
      </c>
      <c r="I367" s="48">
        <f t="shared" si="50"/>
        <v>50796</v>
      </c>
      <c r="J367" s="89">
        <f t="shared" si="50"/>
        <v>3970869</v>
      </c>
      <c r="K367" s="48">
        <f t="shared" si="50"/>
        <v>55619</v>
      </c>
      <c r="L367" s="48">
        <f t="shared" si="50"/>
        <v>4026488</v>
      </c>
    </row>
    <row r="368" spans="1:12">
      <c r="A368" s="1"/>
      <c r="B368" s="1"/>
      <c r="C368" s="82"/>
      <c r="D368" s="43"/>
      <c r="E368" s="43"/>
      <c r="F368" s="43"/>
      <c r="G368" s="43"/>
      <c r="H368" s="43"/>
      <c r="I368" s="43"/>
      <c r="J368" s="43"/>
      <c r="K368" s="43"/>
      <c r="L368" s="43"/>
    </row>
    <row r="369" spans="1:12">
      <c r="A369" s="1"/>
      <c r="B369" s="50"/>
      <c r="C369" s="49"/>
      <c r="D369" s="73"/>
      <c r="E369" s="73"/>
      <c r="F369" s="73"/>
      <c r="G369" s="73"/>
      <c r="H369" s="73"/>
      <c r="I369" s="73"/>
      <c r="J369" s="73"/>
      <c r="K369" s="73"/>
      <c r="L369" s="73"/>
    </row>
  </sheetData>
  <autoFilter ref="A14:L369">
    <filterColumn colId="9"/>
  </autoFilter>
  <mergeCells count="8">
    <mergeCell ref="H13:I13"/>
    <mergeCell ref="J13:L13"/>
    <mergeCell ref="D13:E13"/>
    <mergeCell ref="F13:G13"/>
    <mergeCell ref="H12:I12"/>
    <mergeCell ref="J12:L12"/>
    <mergeCell ref="D12:E12"/>
    <mergeCell ref="F12:G12"/>
  </mergeCells>
  <phoneticPr fontId="2" type="noConversion"/>
  <printOptions horizontalCentered="1"/>
  <pageMargins left="0.74803149606299202" right="0.39370078740157499" top="0.74803149606299202" bottom="0.90551181102362199" header="0.511811023622047" footer="0.59055118110236204"/>
  <pageSetup paperSize="9" firstPageNumber="33" orientation="landscape" blackAndWhite="1" useFirstPageNumber="1" r:id="rId1"/>
  <headerFooter alignWithMargins="0">
    <oddHeader xml:space="preserve">&amp;C   </oddHeader>
    <oddFooter>&amp;C&amp;"Times New Roman,Bold"   Vol-IV     -   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7</vt:i4>
      </vt:variant>
    </vt:vector>
  </HeadingPairs>
  <TitlesOfParts>
    <vt:vector size="8" baseType="lpstr">
      <vt:lpstr>dem40</vt:lpstr>
      <vt:lpstr>'dem40'!np</vt:lpstr>
      <vt:lpstr>'dem40'!Print_Area</vt:lpstr>
      <vt:lpstr>'dem40'!Print_Titles</vt:lpstr>
      <vt:lpstr>'dem40'!Tourism</vt:lpstr>
      <vt:lpstr>'dem40'!tourismcap</vt:lpstr>
      <vt:lpstr>'dem40'!tourismRevenue</vt:lpstr>
      <vt:lpstr>'dem40'!Voted</vt:lpstr>
    </vt:vector>
  </TitlesOfParts>
  <Company>Government of Sikkim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Secretary Finance</dc:creator>
  <cp:lastModifiedBy>lenovo</cp:lastModifiedBy>
  <cp:lastPrinted>2014-06-16T06:31:05Z</cp:lastPrinted>
  <dcterms:created xsi:type="dcterms:W3CDTF">2004-06-02T16:27:26Z</dcterms:created>
  <dcterms:modified xsi:type="dcterms:W3CDTF">2014-06-16T06:31:06Z</dcterms:modified>
</cp:coreProperties>
</file>