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680" yWindow="-45" windowWidth="9720" windowHeight="7320"/>
  </bookViews>
  <sheets>
    <sheet name="dem43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'dem43'!$A$18:$L$232</definedName>
    <definedName name="_Regression_Int" localSheetId="0" hidden="1">1</definedName>
    <definedName name="ah" localSheetId="0">'dem43'!#REF!</definedName>
    <definedName name="are" localSheetId="0">'dem43'!#REF!</definedName>
    <definedName name="cad" localSheetId="0">'dem43'!#REF!</definedName>
    <definedName name="CH" localSheetId="0">'dem43'!#REF!</definedName>
    <definedName name="compen" localSheetId="0">'dem43'!$D$230:$L$230</definedName>
    <definedName name="coop" localSheetId="0">'dem43'!#REF!</definedName>
    <definedName name="dd" localSheetId="0">'dem43'!#REF!</definedName>
    <definedName name="edu" localSheetId="0">'dem43'!$D$115:$L$115</definedName>
    <definedName name="election" localSheetId="0">'dem43'!$D$48:$L$48</definedName>
    <definedName name="fish" localSheetId="0">'dem43'!#REF!</definedName>
    <definedName name="flood" localSheetId="0">'dem43'!#REF!</definedName>
    <definedName name="forest" localSheetId="0">'dem43'!#REF!</definedName>
    <definedName name="housing" localSheetId="0">'dem43'!#REF!</definedName>
    <definedName name="housingcap" localSheetId="0">'dem43'!#REF!</definedName>
    <definedName name="ind" localSheetId="0">'dem43'!#REF!</definedName>
    <definedName name="labour" localSheetId="0">'dem43'!#REF!</definedName>
    <definedName name="lr" localSheetId="0">'dem43'!#REF!</definedName>
    <definedName name="med" localSheetId="0">'dem43'!#REF!</definedName>
    <definedName name="mi" localSheetId="0">'dem43'!#REF!</definedName>
    <definedName name="ncse" localSheetId="0">'dem43'!#REF!</definedName>
    <definedName name="np" localSheetId="0">'dem43'!#REF!</definedName>
    <definedName name="nutrition" localSheetId="0">'dem43'!#REF!</definedName>
    <definedName name="oap" localSheetId="0">'dem43'!#REF!</definedName>
    <definedName name="ordp" localSheetId="0">'dem43'!$D$192:$L$192</definedName>
    <definedName name="ordpcap" localSheetId="0">'dem43'!#REF!</definedName>
    <definedName name="ordprec" localSheetId="0">'dem43'!#REF!</definedName>
    <definedName name="power" localSheetId="0">'dem43'!#REF!</definedName>
    <definedName name="_xlnm.Print_Area" localSheetId="0">'dem43'!$A$1:$L$232</definedName>
    <definedName name="_xlnm.Print_Titles" localSheetId="0">'dem43'!$14:$17</definedName>
    <definedName name="rb" localSheetId="0">'dem43'!#REF!</definedName>
    <definedName name="rbcap" localSheetId="0">'dem43'!#REF!</definedName>
    <definedName name="rbrec" localSheetId="0">'dem43'!#REF!</definedName>
    <definedName name="re" localSheetId="0">'dem43'!#REF!</definedName>
    <definedName name="revise" localSheetId="0">'dem43'!#REF!</definedName>
    <definedName name="roads" localSheetId="0">'dem43'!#REF!</definedName>
    <definedName name="ruralEmp" localSheetId="0">'dem43'!#REF!</definedName>
    <definedName name="sc" localSheetId="0">'dem43'!#REF!</definedName>
    <definedName name="scst" localSheetId="0">'dem43'!#REF!</definedName>
    <definedName name="spfrd" localSheetId="0">'dem43'!#REF!</definedName>
    <definedName name="sports" localSheetId="0">'dem43'!#REF!</definedName>
    <definedName name="spprg" localSheetId="0">'dem43'!#REF!</definedName>
    <definedName name="spProg" localSheetId="0">'dem43'!#REF!</definedName>
    <definedName name="sss" localSheetId="0">'dem43'!#REF!</definedName>
    <definedName name="ssw" localSheetId="0">'dem43'!#REF!</definedName>
    <definedName name="summary" localSheetId="0">'dem43'!#REF!</definedName>
    <definedName name="swc" localSheetId="0">'dem43'!#REF!</definedName>
    <definedName name="tourism" localSheetId="0">'dem43'!#REF!</definedName>
    <definedName name="Voted" localSheetId="0">'dem43'!$E$12:$G$12</definedName>
    <definedName name="vsi" localSheetId="0">'dem43'!#REF!</definedName>
    <definedName name="water" localSheetId="0">'dem43'!#REF!</definedName>
    <definedName name="Z_239EE218_578E_4317_BEED_14D5D7089E27_.wvu.Cols" localSheetId="0" hidden="1">'dem43'!#REF!</definedName>
    <definedName name="Z_239EE218_578E_4317_BEED_14D5D7089E27_.wvu.FilterData" localSheetId="0" hidden="1">'dem43'!$A$1:$L$19</definedName>
    <definedName name="Z_239EE218_578E_4317_BEED_14D5D7089E27_.wvu.PrintArea" localSheetId="0" hidden="1">'dem43'!$A$1:$L$19</definedName>
    <definedName name="Z_239EE218_578E_4317_BEED_14D5D7089E27_.wvu.PrintTitles" localSheetId="0" hidden="1">'dem43'!$14:$17</definedName>
    <definedName name="Z_302A3EA3_AE96_11D5_A646_0050BA3D7AFD_.wvu.Cols" localSheetId="0" hidden="1">'dem43'!#REF!</definedName>
    <definedName name="Z_302A3EA3_AE96_11D5_A646_0050BA3D7AFD_.wvu.FilterData" localSheetId="0" hidden="1">'dem43'!$A$1:$L$19</definedName>
    <definedName name="Z_302A3EA3_AE96_11D5_A646_0050BA3D7AFD_.wvu.PrintArea" localSheetId="0" hidden="1">'dem43'!$A$1:$L$19</definedName>
    <definedName name="Z_302A3EA3_AE96_11D5_A646_0050BA3D7AFD_.wvu.PrintTitles" localSheetId="0" hidden="1">'dem43'!$14:$17</definedName>
    <definedName name="Z_36DBA021_0ECB_11D4_8064_004005726899_.wvu.Cols" localSheetId="0" hidden="1">'dem43'!#REF!</definedName>
    <definedName name="Z_36DBA021_0ECB_11D4_8064_004005726899_.wvu.FilterData" localSheetId="0" hidden="1">'dem43'!$C$19:$C$19</definedName>
    <definedName name="Z_36DBA021_0ECB_11D4_8064_004005726899_.wvu.PrintTitles" localSheetId="0" hidden="1">'dem43'!$14:$17</definedName>
    <definedName name="Z_93EBE921_AE91_11D5_8685_004005726899_.wvu.Cols" localSheetId="0" hidden="1">'dem43'!#REF!</definedName>
    <definedName name="Z_93EBE921_AE91_11D5_8685_004005726899_.wvu.FilterData" localSheetId="0" hidden="1">'dem43'!$C$19:$C$19</definedName>
    <definedName name="Z_93EBE921_AE91_11D5_8685_004005726899_.wvu.PrintArea" localSheetId="0" hidden="1">'dem43'!$A$1:$L$19</definedName>
    <definedName name="Z_93EBE921_AE91_11D5_8685_004005726899_.wvu.PrintTitles" localSheetId="0" hidden="1">'dem43'!$14:$17</definedName>
    <definedName name="Z_94DA79C1_0FDE_11D5_9579_000021DAEEA2_.wvu.Cols" localSheetId="0" hidden="1">'dem43'!#REF!</definedName>
    <definedName name="Z_94DA79C1_0FDE_11D5_9579_000021DAEEA2_.wvu.FilterData" localSheetId="0" hidden="1">'dem43'!$C$19:$C$19</definedName>
    <definedName name="Z_94DA79C1_0FDE_11D5_9579_000021DAEEA2_.wvu.PrintArea" localSheetId="0" hidden="1">'dem43'!$A$1:$L$19</definedName>
    <definedName name="Z_94DA79C1_0FDE_11D5_9579_000021DAEEA2_.wvu.PrintTitles" localSheetId="0" hidden="1">'dem43'!$14:$17</definedName>
    <definedName name="Z_B4CB0970_161F_11D5_8064_004005726899_.wvu.FilterData" localSheetId="0" hidden="1">'dem43'!$C$19:$C$19</definedName>
    <definedName name="Z_B4CB0976_161F_11D5_8064_004005726899_.wvu.FilterData" localSheetId="0" hidden="1">'dem43'!$C$19:$C$19</definedName>
    <definedName name="Z_B4CB0978_161F_11D5_8064_004005726899_.wvu.FilterData" localSheetId="0" hidden="1">'dem43'!$C$19:$C$19</definedName>
    <definedName name="Z_B4CB099E_161F_11D5_8064_004005726899_.wvu.FilterData" localSheetId="0" hidden="1">'dem43'!$C$19:$C$19</definedName>
    <definedName name="Z_C868F8C3_16D7_11D5_A68D_81D6213F5331_.wvu.Cols" localSheetId="0" hidden="1">'dem43'!#REF!</definedName>
    <definedName name="Z_C868F8C3_16D7_11D5_A68D_81D6213F5331_.wvu.FilterData" localSheetId="0" hidden="1">'dem43'!$C$19:$C$19</definedName>
    <definedName name="Z_C868F8C3_16D7_11D5_A68D_81D6213F5331_.wvu.PrintTitles" localSheetId="0" hidden="1">'dem43'!$14:$17</definedName>
    <definedName name="Z_E5DF37BD_125C_11D5_8DC4_D0F5D88B3549_.wvu.Cols" localSheetId="0" hidden="1">'dem43'!#REF!</definedName>
    <definedName name="Z_E5DF37BD_125C_11D5_8DC4_D0F5D88B3549_.wvu.FilterData" localSheetId="0" hidden="1">'dem43'!$C$19:$C$19</definedName>
    <definedName name="Z_E5DF37BD_125C_11D5_8DC4_D0F5D88B3549_.wvu.PrintArea" localSheetId="0" hidden="1">'dem43'!$A$1:$L$19</definedName>
    <definedName name="Z_E5DF37BD_125C_11D5_8DC4_D0F5D88B3549_.wvu.PrintTitles" localSheetId="0" hidden="1">'dem43'!$14:$17</definedName>
    <definedName name="Z_ED6647A4_1622_11D5_96DF_000021E43CDF_.wvu.PrintArea" localSheetId="0" hidden="1">'dem43'!$A$1:$L$19</definedName>
    <definedName name="Z_F8ADACC1_164E_11D6_B603_000021DAEEA2_.wvu.Cols" localSheetId="0" hidden="1">'dem43'!#REF!</definedName>
    <definedName name="Z_F8ADACC1_164E_11D6_B603_000021DAEEA2_.wvu.FilterData" localSheetId="0" hidden="1">'dem43'!$C$19:$C$19</definedName>
    <definedName name="Z_F8ADACC1_164E_11D6_B603_000021DAEEA2_.wvu.PrintArea" localSheetId="0" hidden="1">'dem43'!$A$1:$L$19</definedName>
    <definedName name="Z_F8ADACC1_164E_11D6_B603_000021DAEEA2_.wvu.PrintTitles" localSheetId="0" hidden="1">'dem43'!$14:$17</definedName>
  </definedNames>
  <calcPr calcId="125725"/>
</workbook>
</file>

<file path=xl/calcChain.xml><?xml version="1.0" encoding="utf-8"?>
<calcChain xmlns="http://schemas.openxmlformats.org/spreadsheetml/2006/main">
  <c r="L217" i="4"/>
  <c r="L216"/>
  <c r="L211"/>
  <c r="L210"/>
  <c r="L204"/>
  <c r="L203"/>
  <c r="L198"/>
  <c r="L197"/>
  <c r="L189"/>
  <c r="L188"/>
  <c r="L182"/>
  <c r="L181"/>
  <c r="L175"/>
  <c r="L174"/>
  <c r="L173"/>
  <c r="L169"/>
  <c r="L168"/>
  <c r="L167"/>
  <c r="L163"/>
  <c r="L162"/>
  <c r="L161"/>
  <c r="L157"/>
  <c r="L156"/>
  <c r="L155"/>
  <c r="L151"/>
  <c r="L150"/>
  <c r="L149"/>
  <c r="L145"/>
  <c r="L144"/>
  <c r="L143"/>
  <c r="L139"/>
  <c r="L138"/>
  <c r="L137"/>
  <c r="L133"/>
  <c r="L132"/>
  <c r="L131"/>
  <c r="L127"/>
  <c r="L126"/>
  <c r="L125"/>
  <c r="L124"/>
  <c r="L123"/>
  <c r="L121"/>
  <c r="L120"/>
  <c r="L111"/>
  <c r="L110"/>
  <c r="L106"/>
  <c r="L105"/>
  <c r="L101"/>
  <c r="L100"/>
  <c r="L96"/>
  <c r="L95"/>
  <c r="L89"/>
  <c r="L88"/>
  <c r="L84"/>
  <c r="L83"/>
  <c r="L79"/>
  <c r="L78"/>
  <c r="L74"/>
  <c r="L73"/>
  <c r="L67"/>
  <c r="L63"/>
  <c r="L59"/>
  <c r="L58"/>
  <c r="L54"/>
  <c r="L45"/>
  <c r="L44"/>
  <c r="L40"/>
  <c r="L39"/>
  <c r="L33"/>
  <c r="L32"/>
  <c r="L31"/>
  <c r="L25"/>
  <c r="L24"/>
  <c r="L23"/>
  <c r="L122" l="1"/>
  <c r="L164" l="1"/>
  <c r="K176"/>
  <c r="J176"/>
  <c r="I176"/>
  <c r="H176"/>
  <c r="G176"/>
  <c r="F176"/>
  <c r="E176"/>
  <c r="D176"/>
  <c r="L170"/>
  <c r="K170"/>
  <c r="J170"/>
  <c r="I170"/>
  <c r="H170"/>
  <c r="G170"/>
  <c r="F170"/>
  <c r="E170"/>
  <c r="D170"/>
  <c r="K164"/>
  <c r="J164"/>
  <c r="I164"/>
  <c r="H164"/>
  <c r="G164"/>
  <c r="F164"/>
  <c r="E164"/>
  <c r="D164"/>
  <c r="E158"/>
  <c r="F158"/>
  <c r="G158"/>
  <c r="H158"/>
  <c r="I158"/>
  <c r="J158"/>
  <c r="K158"/>
  <c r="L158"/>
  <c r="D158"/>
  <c r="L212"/>
  <c r="L213" s="1"/>
  <c r="L199"/>
  <c r="L68"/>
  <c r="L64"/>
  <c r="K205"/>
  <c r="K218"/>
  <c r="K212"/>
  <c r="K213" s="1"/>
  <c r="K152"/>
  <c r="K146"/>
  <c r="K140"/>
  <c r="K134"/>
  <c r="K128"/>
  <c r="K190"/>
  <c r="K191" s="1"/>
  <c r="K183"/>
  <c r="K184" s="1"/>
  <c r="K46"/>
  <c r="K41"/>
  <c r="K34"/>
  <c r="K35" s="1"/>
  <c r="K26"/>
  <c r="K27" s="1"/>
  <c r="K90"/>
  <c r="K85"/>
  <c r="K80"/>
  <c r="K75"/>
  <c r="K68"/>
  <c r="K64"/>
  <c r="K60"/>
  <c r="K55"/>
  <c r="K112"/>
  <c r="K107"/>
  <c r="K102"/>
  <c r="K97"/>
  <c r="J152"/>
  <c r="J146"/>
  <c r="J140"/>
  <c r="J134"/>
  <c r="J128"/>
  <c r="J190"/>
  <c r="J191" s="1"/>
  <c r="J183"/>
  <c r="J184" s="1"/>
  <c r="J46"/>
  <c r="J41"/>
  <c r="J34"/>
  <c r="J35" s="1"/>
  <c r="J26"/>
  <c r="J27" s="1"/>
  <c r="J90"/>
  <c r="J85"/>
  <c r="J80"/>
  <c r="J75"/>
  <c r="J68"/>
  <c r="J64"/>
  <c r="J60"/>
  <c r="J55"/>
  <c r="J112"/>
  <c r="J107"/>
  <c r="J102"/>
  <c r="J97"/>
  <c r="J218"/>
  <c r="J212"/>
  <c r="J213" s="1"/>
  <c r="J223"/>
  <c r="J228"/>
  <c r="J205"/>
  <c r="J199"/>
  <c r="L226"/>
  <c r="I228"/>
  <c r="H228"/>
  <c r="G228"/>
  <c r="F228"/>
  <c r="E228"/>
  <c r="D228"/>
  <c r="I223"/>
  <c r="H223"/>
  <c r="G223"/>
  <c r="F223"/>
  <c r="E223"/>
  <c r="D223"/>
  <c r="I218"/>
  <c r="H218"/>
  <c r="G218"/>
  <c r="F218"/>
  <c r="E218"/>
  <c r="D218"/>
  <c r="I212"/>
  <c r="I213" s="1"/>
  <c r="H212"/>
  <c r="H213" s="1"/>
  <c r="G212"/>
  <c r="G213" s="1"/>
  <c r="F212"/>
  <c r="F213" s="1"/>
  <c r="E212"/>
  <c r="E213" s="1"/>
  <c r="E205"/>
  <c r="E199"/>
  <c r="D212"/>
  <c r="D213" s="1"/>
  <c r="I205"/>
  <c r="I199"/>
  <c r="H205"/>
  <c r="H199"/>
  <c r="G205"/>
  <c r="G199"/>
  <c r="F205"/>
  <c r="F199"/>
  <c r="D205"/>
  <c r="D199"/>
  <c r="I190"/>
  <c r="I191" s="1"/>
  <c r="H190"/>
  <c r="H191" s="1"/>
  <c r="G190"/>
  <c r="G191" s="1"/>
  <c r="F190"/>
  <c r="F191" s="1"/>
  <c r="E190"/>
  <c r="E191" s="1"/>
  <c r="D190"/>
  <c r="D191" s="1"/>
  <c r="I183"/>
  <c r="I184" s="1"/>
  <c r="H183"/>
  <c r="H184" s="1"/>
  <c r="G183"/>
  <c r="G184" s="1"/>
  <c r="F183"/>
  <c r="F184" s="1"/>
  <c r="E183"/>
  <c r="E184" s="1"/>
  <c r="D183"/>
  <c r="D184" s="1"/>
  <c r="I152"/>
  <c r="I146"/>
  <c r="I140"/>
  <c r="I134"/>
  <c r="I128"/>
  <c r="H152"/>
  <c r="H146"/>
  <c r="H140"/>
  <c r="H134"/>
  <c r="H128"/>
  <c r="G152"/>
  <c r="G146"/>
  <c r="G140"/>
  <c r="G134"/>
  <c r="G128"/>
  <c r="F152"/>
  <c r="F146"/>
  <c r="F140"/>
  <c r="F134"/>
  <c r="F128"/>
  <c r="E152"/>
  <c r="D152"/>
  <c r="E146"/>
  <c r="D146"/>
  <c r="E140"/>
  <c r="D140"/>
  <c r="D134"/>
  <c r="D128"/>
  <c r="D46"/>
  <c r="D41"/>
  <c r="D34"/>
  <c r="D35" s="1"/>
  <c r="D26"/>
  <c r="D27" s="1"/>
  <c r="D90"/>
  <c r="D85"/>
  <c r="D80"/>
  <c r="D75"/>
  <c r="D68"/>
  <c r="D64"/>
  <c r="D60"/>
  <c r="D55"/>
  <c r="D112"/>
  <c r="D107"/>
  <c r="D102"/>
  <c r="D97"/>
  <c r="E134"/>
  <c r="E128"/>
  <c r="I112"/>
  <c r="I107"/>
  <c r="I102"/>
  <c r="I97"/>
  <c r="H112"/>
  <c r="G112"/>
  <c r="G107"/>
  <c r="G102"/>
  <c r="G97"/>
  <c r="F112"/>
  <c r="E112"/>
  <c r="H107"/>
  <c r="H102"/>
  <c r="H97"/>
  <c r="F107"/>
  <c r="F102"/>
  <c r="F97"/>
  <c r="E107"/>
  <c r="E102"/>
  <c r="E97"/>
  <c r="I90"/>
  <c r="H90"/>
  <c r="H85"/>
  <c r="H80"/>
  <c r="H75"/>
  <c r="G90"/>
  <c r="G85"/>
  <c r="G80"/>
  <c r="G75"/>
  <c r="F90"/>
  <c r="F85"/>
  <c r="F80"/>
  <c r="F75"/>
  <c r="E90"/>
  <c r="I85"/>
  <c r="I80"/>
  <c r="I75"/>
  <c r="I68"/>
  <c r="I64"/>
  <c r="I60"/>
  <c r="I55"/>
  <c r="E85"/>
  <c r="E80"/>
  <c r="E75"/>
  <c r="H68"/>
  <c r="G68"/>
  <c r="G64"/>
  <c r="G60"/>
  <c r="G55"/>
  <c r="F68"/>
  <c r="E68"/>
  <c r="H64"/>
  <c r="F64"/>
  <c r="F60"/>
  <c r="F55"/>
  <c r="E64"/>
  <c r="H60"/>
  <c r="H55"/>
  <c r="E60"/>
  <c r="E55"/>
  <c r="I46"/>
  <c r="H46"/>
  <c r="H41"/>
  <c r="G46"/>
  <c r="F46"/>
  <c r="F41"/>
  <c r="E46"/>
  <c r="I41"/>
  <c r="G41"/>
  <c r="E41"/>
  <c r="E34"/>
  <c r="E35" s="1"/>
  <c r="E26"/>
  <c r="E27" s="1"/>
  <c r="I34"/>
  <c r="I35" s="1"/>
  <c r="H34"/>
  <c r="H35" s="1"/>
  <c r="G34"/>
  <c r="G35" s="1"/>
  <c r="F34"/>
  <c r="F35" s="1"/>
  <c r="I26"/>
  <c r="I27" s="1"/>
  <c r="H26"/>
  <c r="H27" s="1"/>
  <c r="G26"/>
  <c r="G27" s="1"/>
  <c r="F26"/>
  <c r="F27" s="1"/>
  <c r="L55"/>
  <c r="L60"/>
  <c r="L107"/>
  <c r="L75"/>
  <c r="L205"/>
  <c r="K199"/>
  <c r="L140" l="1"/>
  <c r="E113"/>
  <c r="F177"/>
  <c r="F192" s="1"/>
  <c r="H177"/>
  <c r="H192" s="1"/>
  <c r="L190"/>
  <c r="L191" s="1"/>
  <c r="L34"/>
  <c r="L152"/>
  <c r="K177"/>
  <c r="K192" s="1"/>
  <c r="L176"/>
  <c r="D177"/>
  <c r="D192" s="1"/>
  <c r="L146"/>
  <c r="J177"/>
  <c r="J192" s="1"/>
  <c r="E177"/>
  <c r="E192" s="1"/>
  <c r="I177"/>
  <c r="I192" s="1"/>
  <c r="G177"/>
  <c r="G192" s="1"/>
  <c r="L97"/>
  <c r="L85"/>
  <c r="L46"/>
  <c r="K47"/>
  <c r="K48" s="1"/>
  <c r="L80"/>
  <c r="L102"/>
  <c r="L112"/>
  <c r="L134"/>
  <c r="L183"/>
  <c r="L218"/>
  <c r="L26"/>
  <c r="L128"/>
  <c r="G229"/>
  <c r="G230" s="1"/>
  <c r="L227"/>
  <c r="G47"/>
  <c r="G48" s="1"/>
  <c r="L35"/>
  <c r="L41"/>
  <c r="L27"/>
  <c r="H229"/>
  <c r="H230" s="1"/>
  <c r="F229"/>
  <c r="F230" s="1"/>
  <c r="D229"/>
  <c r="D230" s="1"/>
  <c r="J229"/>
  <c r="J230" s="1"/>
  <c r="F113"/>
  <c r="K113"/>
  <c r="J113"/>
  <c r="L90"/>
  <c r="J47"/>
  <c r="H47"/>
  <c r="H48" s="1"/>
  <c r="D47"/>
  <c r="D48" s="1"/>
  <c r="F47"/>
  <c r="F48" s="1"/>
  <c r="E69"/>
  <c r="G113"/>
  <c r="J91"/>
  <c r="G91"/>
  <c r="K91"/>
  <c r="L69"/>
  <c r="E91"/>
  <c r="E47"/>
  <c r="E48" s="1"/>
  <c r="I47"/>
  <c r="I48" s="1"/>
  <c r="F69"/>
  <c r="G69"/>
  <c r="F91"/>
  <c r="I113"/>
  <c r="D113"/>
  <c r="D69"/>
  <c r="D91"/>
  <c r="E229"/>
  <c r="E230" s="1"/>
  <c r="J69"/>
  <c r="K69"/>
  <c r="L184"/>
  <c r="I229"/>
  <c r="I230" s="1"/>
  <c r="H113"/>
  <c r="I91"/>
  <c r="H91"/>
  <c r="H69"/>
  <c r="I69"/>
  <c r="L222"/>
  <c r="L221"/>
  <c r="K228" l="1"/>
  <c r="L228" s="1"/>
  <c r="L91"/>
  <c r="L177"/>
  <c r="L192" s="1"/>
  <c r="E114"/>
  <c r="E115" s="1"/>
  <c r="E231" s="1"/>
  <c r="L113"/>
  <c r="K223"/>
  <c r="K229" s="1"/>
  <c r="K230" s="1"/>
  <c r="L223"/>
  <c r="G114"/>
  <c r="G115" s="1"/>
  <c r="G231" s="1"/>
  <c r="L47"/>
  <c r="L48" s="1"/>
  <c r="K114"/>
  <c r="K115" s="1"/>
  <c r="D114"/>
  <c r="D115" s="1"/>
  <c r="D231" s="1"/>
  <c r="J48"/>
  <c r="J114"/>
  <c r="J115" s="1"/>
  <c r="F114"/>
  <c r="F115" s="1"/>
  <c r="F231" s="1"/>
  <c r="I114"/>
  <c r="I115" s="1"/>
  <c r="I231" s="1"/>
  <c r="H114"/>
  <c r="H115" s="1"/>
  <c r="H231" s="1"/>
  <c r="L114" l="1"/>
  <c r="L115" s="1"/>
  <c r="J231"/>
  <c r="J232" s="1"/>
  <c r="L229"/>
  <c r="L230" s="1"/>
  <c r="F232"/>
  <c r="D232"/>
  <c r="I232"/>
  <c r="G232"/>
  <c r="H232"/>
  <c r="E232"/>
  <c r="K231"/>
  <c r="L231" l="1"/>
  <c r="L232" s="1"/>
  <c r="K232"/>
  <c r="E12" l="1"/>
  <c r="G12" s="1"/>
</calcChain>
</file>

<file path=xl/sharedStrings.xml><?xml version="1.0" encoding="utf-8"?>
<sst xmlns="http://schemas.openxmlformats.org/spreadsheetml/2006/main" count="352" uniqueCount="152">
  <si>
    <t>Other Rural Development Programme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</si>
  <si>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</si>
  <si>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</si>
  <si>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</si>
  <si>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</si>
  <si>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</si>
  <si>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</si>
  <si>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</si>
  <si>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</si>
  <si>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</si>
  <si>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</si>
  <si>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Assistance to Gram Panchayats</t>
  </si>
  <si>
    <t>II. Details of the estimates and the heads under which this grant will be accounted for:</t>
  </si>
  <si>
    <t>Revenue</t>
  </si>
  <si>
    <t>Capital</t>
  </si>
  <si>
    <t>A -General Services (a) Organs of State</t>
  </si>
  <si>
    <t>Election</t>
  </si>
  <si>
    <t>General Education</t>
  </si>
  <si>
    <t>Lower Primary Schools</t>
  </si>
  <si>
    <t>East District</t>
  </si>
  <si>
    <t>61.45.31</t>
  </si>
  <si>
    <t>West District</t>
  </si>
  <si>
    <t>61.46.31</t>
  </si>
  <si>
    <t>North District</t>
  </si>
  <si>
    <t>61.47.31</t>
  </si>
  <si>
    <t>South District</t>
  </si>
  <si>
    <t>61.48.31</t>
  </si>
  <si>
    <t>Primary Schools</t>
  </si>
  <si>
    <t>62.45.31</t>
  </si>
  <si>
    <t>62.46.31</t>
  </si>
  <si>
    <t>62.47.31</t>
  </si>
  <si>
    <t>62.48.31</t>
  </si>
  <si>
    <t>Junior High Schools</t>
  </si>
  <si>
    <t>63.45.31</t>
  </si>
  <si>
    <t>63.46.31</t>
  </si>
  <si>
    <t>63.47.31</t>
  </si>
  <si>
    <t>63.48.31</t>
  </si>
  <si>
    <t>Other Charges</t>
  </si>
  <si>
    <t>Election Commission</t>
  </si>
  <si>
    <t>State Election Commission</t>
  </si>
  <si>
    <t>60.00.01</t>
  </si>
  <si>
    <t>Salaries</t>
  </si>
  <si>
    <t>60.00.11</t>
  </si>
  <si>
    <t>Travel Expenses</t>
  </si>
  <si>
    <t>60.00.13</t>
  </si>
  <si>
    <t>Office Expenses</t>
  </si>
  <si>
    <t>60.00.16</t>
  </si>
  <si>
    <t>Publications</t>
  </si>
  <si>
    <t>60.00.50</t>
  </si>
  <si>
    <t>Charges for Conduct of Election to Panchayats/ Local Bodies</t>
  </si>
  <si>
    <t>Conduct of Election to Panchayat</t>
  </si>
  <si>
    <t>61.00.11</t>
  </si>
  <si>
    <t>61.00.50</t>
  </si>
  <si>
    <t>62.00.11</t>
  </si>
  <si>
    <t>62.00.50</t>
  </si>
  <si>
    <t>Head Office Establishment</t>
  </si>
  <si>
    <t>Panchayati Raj</t>
  </si>
  <si>
    <t>00.44.01</t>
  </si>
  <si>
    <t>00.44.11</t>
  </si>
  <si>
    <t>00.44.13</t>
  </si>
  <si>
    <t>00.44.50</t>
  </si>
  <si>
    <t>00.44.72</t>
  </si>
  <si>
    <t xml:space="preserve">Preparation of Village Development Action Plan </t>
  </si>
  <si>
    <t>00.44.73</t>
  </si>
  <si>
    <t>Universal Financial Inclusion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</si>
  <si>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</si>
  <si>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</si>
  <si>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</si>
  <si>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</si>
  <si>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</si>
  <si>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</si>
  <si>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</si>
  <si>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</si>
  <si>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</si>
  <si>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</si>
  <si>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</si>
  <si>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</si>
  <si>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Assistance  to   Zilla   Parishads / District   Level   Panchayats</t>
  </si>
  <si>
    <t>Grants to Zilla Parishads for Administrative Expenses</t>
  </si>
  <si>
    <t>61.00.31</t>
  </si>
  <si>
    <t>Grants to Gram  Panchayats for Administrative Expenses</t>
  </si>
  <si>
    <t>Grants to Gram Panchayats for Administrative Expenses</t>
  </si>
  <si>
    <t>Other Rural Development 
Programme</t>
  </si>
  <si>
    <t>Tourism</t>
  </si>
  <si>
    <t>B-Social Services, (a) Education, Sports Art and Culture</t>
  </si>
  <si>
    <t>Compensation and Assignments to Local Bodies and Panchayati Raj Institutions</t>
  </si>
  <si>
    <t>Stamp Duty</t>
  </si>
  <si>
    <t>Taxes on Professions, Trade, Callings and Employment</t>
  </si>
  <si>
    <t>Zilla Panchayat</t>
  </si>
  <si>
    <t>Gram Panchayat</t>
  </si>
  <si>
    <t>Other Miscellaneous Compensations and Assignments</t>
  </si>
  <si>
    <t>Share of Net proceeds recommended by the 3rd State Finance Commission</t>
  </si>
  <si>
    <t>Special Incentive Grant recommended by the 3rd State Finance Commission</t>
  </si>
  <si>
    <t>General Basic Grant recommended by the 13th Finance Commission</t>
  </si>
  <si>
    <t>D. Grants-In-Aid and Contributions</t>
  </si>
  <si>
    <t>91.00.71</t>
  </si>
  <si>
    <t>91.00.72</t>
  </si>
  <si>
    <t>92.00.72</t>
  </si>
  <si>
    <t>92.00.71</t>
  </si>
  <si>
    <t>93.00.71</t>
  </si>
  <si>
    <t>93.00.72</t>
  </si>
  <si>
    <t>DEMAND NO. 43</t>
  </si>
  <si>
    <t>PANCHAYATI RAJ INSTITUTIONS</t>
  </si>
  <si>
    <t>94.00.71</t>
  </si>
  <si>
    <t>94.00.72</t>
  </si>
  <si>
    <t>General Performance Grant recommended by the 13th Finance Commission</t>
  </si>
  <si>
    <t>91.03.71</t>
  </si>
  <si>
    <t>91.03.72</t>
  </si>
  <si>
    <t>00.44.75</t>
  </si>
  <si>
    <t>00.44.76</t>
  </si>
  <si>
    <t>Panchayat Mahila Evam Yuva Shakti Sangathan</t>
  </si>
  <si>
    <t>(In Thousands of Rupees)</t>
  </si>
  <si>
    <t>2012-13</t>
  </si>
  <si>
    <t xml:space="preserve">Compensation and Assignments to Local Bodies and Panchayati Raj </t>
  </si>
  <si>
    <t>Institutions</t>
  </si>
  <si>
    <t>61.00.72</t>
  </si>
  <si>
    <t>Discretionary Grant to Zilla Panchayats</t>
  </si>
  <si>
    <t>Mission Poverty Free Scheme/ Kacha House Free</t>
  </si>
  <si>
    <t>Conduct of Election to Municipal Bodies</t>
  </si>
  <si>
    <t>2013-14</t>
  </si>
  <si>
    <t>61.46.36</t>
  </si>
  <si>
    <t>62.45.36</t>
  </si>
  <si>
    <t>62.46.36</t>
  </si>
  <si>
    <t>62.47.36</t>
  </si>
  <si>
    <t>62.48.36</t>
  </si>
  <si>
    <t>63.45.36</t>
  </si>
  <si>
    <t>63.46.36</t>
  </si>
  <si>
    <t>63.47.36</t>
  </si>
  <si>
    <t>63.48.36</t>
  </si>
  <si>
    <t>Discretionary Grant to Gram 
Panchayats</t>
  </si>
  <si>
    <t>C. Economic services, (b) Rural Development</t>
  </si>
  <si>
    <t>Preparation &amp; Printing Electoral 
Rolls</t>
  </si>
  <si>
    <t>2014-15</t>
  </si>
  <si>
    <t>I. Estimate of the amount required in the year ending 31st March, 2015 to defray the charges in respect of Panchayati Raj Institutions.</t>
  </si>
  <si>
    <t>00.69.01</t>
  </si>
  <si>
    <t>00.69.11</t>
  </si>
  <si>
    <t>00.69.13</t>
  </si>
  <si>
    <t>00.70.01</t>
  </si>
  <si>
    <t>00.70.11</t>
  </si>
  <si>
    <t>00.70.13</t>
  </si>
  <si>
    <t>00.71.01</t>
  </si>
  <si>
    <t>00.71.11</t>
  </si>
  <si>
    <t>00.71.13</t>
  </si>
  <si>
    <t>00.72.01</t>
  </si>
  <si>
    <t>00.72.11</t>
  </si>
  <si>
    <t>00.72.13</t>
  </si>
  <si>
    <t>ADC (Development) Soreng</t>
  </si>
  <si>
    <t>ADC (Development) Ravangla</t>
  </si>
  <si>
    <t>ADC (Development) Pakyong</t>
  </si>
  <si>
    <t>ADC (Development) Chungthang</t>
  </si>
  <si>
    <t>Grant-in-Aid</t>
  </si>
  <si>
    <t>Grant-in-Aid - Salaries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</si>
</sst>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_)"/>
    <numFmt numFmtId="165" formatCode="0#"/>
    <numFmt numFmtId="166" formatCode="0000##"/>
    <numFmt numFmtId="167" formatCode="00000#"/>
    <numFmt numFmtId="168" formatCode="00.###"/>
    <numFmt numFmtId="169" formatCode="00.000"/>
    <numFmt numFmtId="170" formatCode="00.00"/>
    <numFmt numFmtId="172" formatCode="00.#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/>
    <xf numFmtId="0" fontId="4" fillId="0" borderId="0" xfId="7" applyFont="1" applyFill="1" applyBorder="1" applyAlignment="1" applyProtection="1">
      <alignment horizontal="center" vertical="top" wrapText="1"/>
    </xf>
    <xf numFmtId="0" fontId="4" fillId="0" borderId="0" xfId="7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Font="1" applyFill="1" applyAlignment="1">
      <alignment vertical="top" wrapText="1"/>
    </xf>
    <xf numFmtId="0" fontId="3" fillId="0" borderId="0" xfId="7" applyNumberFormat="1" applyFont="1" applyFill="1"/>
    <xf numFmtId="0" fontId="3" fillId="0" borderId="0" xfId="5" applyFont="1" applyFill="1" applyAlignment="1" applyProtection="1">
      <alignment horizontal="left"/>
    </xf>
    <xf numFmtId="0" fontId="3" fillId="0" borderId="0" xfId="5" applyNumberFormat="1" applyFont="1" applyFill="1" applyAlignment="1" applyProtection="1">
      <alignment horizontal="left"/>
    </xf>
    <xf numFmtId="0" fontId="4" fillId="0" borderId="0" xfId="7" applyNumberFormat="1" applyFont="1" applyFill="1" applyBorder="1"/>
    <xf numFmtId="0" fontId="4" fillId="0" borderId="0" xfId="6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right"/>
    </xf>
    <xf numFmtId="0" fontId="3" fillId="0" borderId="1" xfId="8" applyFont="1" applyFill="1" applyBorder="1" applyAlignment="1">
      <alignment vertical="top" wrapText="1"/>
    </xf>
    <xf numFmtId="0" fontId="3" fillId="0" borderId="1" xfId="8" applyNumberFormat="1" applyFont="1" applyFill="1" applyBorder="1"/>
    <xf numFmtId="0" fontId="3" fillId="0" borderId="1" xfId="8" applyNumberFormat="1" applyFont="1" applyFill="1" applyBorder="1" applyAlignment="1" applyProtection="1">
      <alignment horizontal="left"/>
    </xf>
    <xf numFmtId="0" fontId="5" fillId="0" borderId="1" xfId="8" applyNumberFormat="1" applyFont="1" applyFill="1" applyBorder="1" applyAlignment="1" applyProtection="1">
      <alignment horizontal="left"/>
    </xf>
    <xf numFmtId="0" fontId="5" fillId="0" borderId="1" xfId="8" applyNumberFormat="1" applyFont="1" applyFill="1" applyBorder="1"/>
    <xf numFmtId="0" fontId="6" fillId="0" borderId="1" xfId="8" applyNumberFormat="1" applyFont="1" applyFill="1" applyBorder="1" applyAlignment="1" applyProtection="1">
      <alignment horizontal="right"/>
    </xf>
    <xf numFmtId="0" fontId="3" fillId="0" borderId="0" xfId="8" applyFont="1" applyFill="1" applyBorder="1" applyAlignment="1" applyProtection="1">
      <alignment vertical="top" wrapText="1"/>
    </xf>
    <xf numFmtId="0" fontId="3" fillId="0" borderId="0" xfId="9" applyFont="1" applyFill="1" applyProtection="1"/>
    <xf numFmtId="0" fontId="3" fillId="0" borderId="0" xfId="9" applyFont="1" applyFill="1" applyBorder="1" applyAlignment="1" applyProtection="1">
      <alignment horizontal="right" vertical="top"/>
    </xf>
    <xf numFmtId="0" fontId="3" fillId="0" borderId="1" xfId="8" applyNumberFormat="1" applyFont="1" applyFill="1" applyBorder="1" applyAlignment="1" applyProtection="1">
      <alignment horizontal="right"/>
    </xf>
    <xf numFmtId="0" fontId="3" fillId="0" borderId="0" xfId="8" applyNumberFormat="1" applyFont="1" applyFill="1" applyBorder="1" applyAlignment="1" applyProtection="1">
      <alignment horizontal="right"/>
    </xf>
    <xf numFmtId="0" fontId="3" fillId="0" borderId="0" xfId="7" applyFont="1" applyFill="1" applyAlignment="1">
      <alignment horizontal="left" vertical="top" wrapText="1"/>
    </xf>
    <xf numFmtId="0" fontId="3" fillId="0" borderId="0" xfId="7" applyFont="1" applyFill="1" applyAlignment="1">
      <alignment horizontal="right" vertical="top" wrapText="1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/>
    </xf>
    <xf numFmtId="0" fontId="3" fillId="0" borderId="0" xfId="7" applyNumberFormat="1" applyFont="1" applyFill="1" applyBorder="1"/>
    <xf numFmtId="0" fontId="3" fillId="0" borderId="0" xfId="9" applyFont="1" applyFill="1" applyBorder="1" applyAlignment="1" applyProtection="1">
      <alignment horizontal="left" vertical="top" wrapText="1"/>
    </xf>
    <xf numFmtId="165" fontId="3" fillId="0" borderId="0" xfId="9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>
      <alignment horizontal="left" vertical="top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68" fontId="4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NumberFormat="1" applyFont="1" applyFill="1" applyAlignment="1">
      <alignment horizontal="right"/>
    </xf>
    <xf numFmtId="167" fontId="3" fillId="0" borderId="0" xfId="7" applyNumberFormat="1" applyFont="1" applyFill="1" applyBorder="1" applyAlignment="1">
      <alignment horizontal="right" vertical="top" wrapText="1"/>
    </xf>
    <xf numFmtId="0" fontId="3" fillId="0" borderId="1" xfId="7" applyFont="1" applyFill="1" applyBorder="1" applyAlignment="1">
      <alignment horizontal="left" vertical="top"/>
    </xf>
    <xf numFmtId="0" fontId="3" fillId="0" borderId="1" xfId="7" applyFont="1" applyFill="1" applyBorder="1" applyAlignment="1">
      <alignment horizontal="right" vertical="top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2" xfId="7" applyNumberFormat="1" applyFont="1" applyFill="1" applyBorder="1" applyAlignment="1" applyProtection="1">
      <alignment horizontal="right"/>
    </xf>
    <xf numFmtId="0" fontId="3" fillId="0" borderId="0" xfId="7" applyFont="1" applyFill="1" applyBorder="1" applyAlignment="1">
      <alignment vertical="top" wrapText="1"/>
    </xf>
    <xf numFmtId="0" fontId="3" fillId="0" borderId="3" xfId="7" applyNumberFormat="1" applyFont="1" applyFill="1" applyBorder="1" applyAlignment="1" applyProtection="1">
      <alignment horizontal="right"/>
    </xf>
    <xf numFmtId="165" fontId="3" fillId="0" borderId="0" xfId="7" applyNumberFormat="1" applyFont="1" applyFill="1" applyBorder="1" applyAlignment="1">
      <alignment horizontal="right" vertical="top" wrapText="1"/>
    </xf>
    <xf numFmtId="0" fontId="3" fillId="0" borderId="1" xfId="7" applyFont="1" applyFill="1" applyBorder="1" applyAlignment="1">
      <alignment vertical="top" wrapText="1"/>
    </xf>
    <xf numFmtId="0" fontId="3" fillId="0" borderId="0" xfId="7" applyFont="1" applyFill="1" applyBorder="1" applyAlignment="1">
      <alignment horizontal="left" vertical="top" wrapText="1"/>
    </xf>
    <xf numFmtId="0" fontId="3" fillId="0" borderId="0" xfId="7" applyNumberFormat="1" applyFont="1" applyFill="1" applyBorder="1" applyAlignment="1">
      <alignment horizontal="right"/>
    </xf>
    <xf numFmtId="0" fontId="3" fillId="0" borderId="1" xfId="7" applyFont="1" applyFill="1" applyBorder="1" applyAlignment="1">
      <alignment horizontal="left" vertical="top" wrapText="1"/>
    </xf>
    <xf numFmtId="169" fontId="4" fillId="0" borderId="0" xfId="7" applyNumberFormat="1" applyFont="1" applyFill="1" applyBorder="1" applyAlignment="1">
      <alignment horizontal="right" vertical="top" wrapText="1"/>
    </xf>
    <xf numFmtId="170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Alignment="1">
      <alignment horizontal="right" vertical="top"/>
    </xf>
    <xf numFmtId="0" fontId="3" fillId="0" borderId="0" xfId="5" applyFont="1" applyFill="1" applyAlignment="1" applyProtection="1">
      <alignment horizontal="left" vertical="top"/>
    </xf>
    <xf numFmtId="0" fontId="3" fillId="0" borderId="0" xfId="7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right" vertical="top"/>
    </xf>
    <xf numFmtId="0" fontId="3" fillId="0" borderId="3" xfId="7" applyNumberFormat="1" applyFont="1" applyFill="1" applyBorder="1"/>
    <xf numFmtId="0" fontId="3" fillId="0" borderId="2" xfId="7" applyNumberFormat="1" applyFont="1" applyFill="1" applyBorder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7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3" xfId="1" applyNumberFormat="1" applyFont="1" applyFill="1" applyBorder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>
      <alignment horizontal="right"/>
    </xf>
    <xf numFmtId="0" fontId="3" fillId="0" borderId="1" xfId="7" applyNumberFormat="1" applyFont="1" applyFill="1" applyBorder="1" applyAlignment="1">
      <alignment horizontal="right"/>
    </xf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/>
    <xf numFmtId="0" fontId="3" fillId="0" borderId="0" xfId="1" applyNumberFormat="1" applyFont="1" applyFill="1" applyBorder="1"/>
    <xf numFmtId="0" fontId="3" fillId="0" borderId="0" xfId="1" applyNumberFormat="1" applyFont="1" applyFill="1" applyBorder="1" applyAlignment="1">
      <alignment horizontal="right" wrapText="1"/>
    </xf>
    <xf numFmtId="0" fontId="4" fillId="0" borderId="0" xfId="7" applyNumberFormat="1" applyFont="1" applyFill="1" applyBorder="1" applyAlignment="1">
      <alignment horizontal="center"/>
    </xf>
    <xf numFmtId="0" fontId="3" fillId="0" borderId="1" xfId="7" applyNumberFormat="1" applyFont="1" applyFill="1" applyBorder="1"/>
    <xf numFmtId="0" fontId="3" fillId="0" borderId="0" xfId="1" applyNumberFormat="1" applyFont="1" applyFill="1" applyBorder="1" applyAlignment="1">
      <alignment horizontal="right"/>
    </xf>
    <xf numFmtId="172" fontId="4" fillId="0" borderId="0" xfId="7" applyNumberFormat="1" applyFont="1" applyFill="1" applyBorder="1" applyAlignment="1">
      <alignment horizontal="right" vertical="top"/>
    </xf>
    <xf numFmtId="0" fontId="4" fillId="0" borderId="0" xfId="7" applyFont="1" applyFill="1" applyBorder="1" applyAlignment="1">
      <alignment vertical="top" wrapText="1"/>
    </xf>
    <xf numFmtId="0" fontId="4" fillId="0" borderId="0" xfId="7" applyFont="1" applyFill="1" applyBorder="1" applyAlignment="1">
      <alignment horizontal="right" vertical="top"/>
    </xf>
    <xf numFmtId="168" fontId="4" fillId="0" borderId="0" xfId="7" applyNumberFormat="1" applyFont="1" applyFill="1" applyBorder="1" applyAlignment="1">
      <alignment horizontal="right" vertical="top"/>
    </xf>
    <xf numFmtId="0" fontId="4" fillId="0" borderId="3" xfId="7" applyFont="1" applyFill="1" applyBorder="1" applyAlignment="1">
      <alignment horizontal="right" vertical="top"/>
    </xf>
    <xf numFmtId="0" fontId="4" fillId="0" borderId="3" xfId="7" applyFont="1" applyFill="1" applyBorder="1" applyAlignment="1">
      <alignment vertical="top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Alignment="1">
      <alignment vertical="top"/>
    </xf>
    <xf numFmtId="43" fontId="4" fillId="0" borderId="0" xfId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>
      <alignment horizontal="center" vertical="top" wrapText="1"/>
    </xf>
    <xf numFmtId="0" fontId="4" fillId="0" borderId="0" xfId="7" applyNumberFormat="1" applyFont="1" applyFill="1" applyAlignment="1">
      <alignment horizontal="center" vertical="top"/>
    </xf>
    <xf numFmtId="0" fontId="3" fillId="0" borderId="0" xfId="9" applyFont="1" applyFill="1" applyBorder="1" applyAlignment="1" applyProtection="1">
      <alignment horizontal="right" vertical="top" wrapText="1"/>
    </xf>
    <xf numFmtId="169" fontId="4" fillId="0" borderId="1" xfId="7" applyNumberFormat="1" applyFont="1" applyFill="1" applyBorder="1" applyAlignment="1">
      <alignment horizontal="righ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3" fillId="0" borderId="2" xfId="9" applyFont="1" applyFill="1" applyBorder="1" applyAlignment="1" applyProtection="1">
      <alignment horizontal="left" vertical="top" wrapText="1"/>
    </xf>
    <xf numFmtId="0" fontId="3" fillId="0" borderId="2" xfId="9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/>
    </xf>
    <xf numFmtId="0" fontId="3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/>
    </xf>
    <xf numFmtId="0" fontId="3" fillId="0" borderId="0" xfId="7" applyFont="1" applyFill="1" applyAlignment="1">
      <alignment horizontal="left" vertical="top"/>
    </xf>
    <xf numFmtId="0" fontId="3" fillId="0" borderId="0" xfId="9" applyFont="1" applyFill="1" applyBorder="1" applyAlignment="1" applyProtection="1">
      <alignment horizontal="left" vertical="top"/>
    </xf>
    <xf numFmtId="0" fontId="3" fillId="0" borderId="3" xfId="7" applyFont="1" applyFill="1" applyBorder="1" applyAlignment="1">
      <alignment horizontal="left" vertical="top"/>
    </xf>
    <xf numFmtId="0" fontId="3" fillId="0" borderId="2" xfId="7" applyFont="1" applyFill="1" applyBorder="1" applyAlignment="1">
      <alignment horizontal="left" vertical="top"/>
    </xf>
    <xf numFmtId="0" fontId="3" fillId="0" borderId="2" xfId="7" applyFont="1" applyFill="1" applyBorder="1" applyAlignment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170" fontId="3" fillId="0" borderId="1" xfId="7" applyNumberFormat="1" applyFont="1" applyFill="1" applyBorder="1" applyAlignment="1">
      <alignment horizontal="right" vertical="top" wrapText="1"/>
    </xf>
    <xf numFmtId="0" fontId="3" fillId="0" borderId="1" xfId="7" applyFont="1" applyFill="1" applyBorder="1" applyAlignment="1">
      <alignment horizontal="right" vertical="top"/>
    </xf>
    <xf numFmtId="0" fontId="3" fillId="0" borderId="1" xfId="1" applyNumberFormat="1" applyFont="1" applyFill="1" applyBorder="1" applyAlignment="1">
      <alignment horizontal="right" wrapText="1"/>
    </xf>
    <xf numFmtId="0" fontId="3" fillId="0" borderId="3" xfId="5" applyFont="1" applyFill="1" applyBorder="1"/>
    <xf numFmtId="0" fontId="4" fillId="0" borderId="3" xfId="5" applyFont="1" applyFill="1" applyBorder="1" applyAlignment="1"/>
    <xf numFmtId="0" fontId="4" fillId="0" borderId="3" xfId="5" applyFont="1" applyFill="1" applyBorder="1" applyAlignment="1" applyProtection="1">
      <alignment horizontal="left"/>
    </xf>
    <xf numFmtId="0" fontId="3" fillId="0" borderId="3" xfId="5" applyNumberFormat="1" applyFont="1" applyFill="1" applyBorder="1" applyAlignment="1" applyProtection="1">
      <alignment horizontal="right" wrapText="1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right"/>
    </xf>
    <xf numFmtId="167" fontId="3" fillId="0" borderId="1" xfId="7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66" fontId="3" fillId="0" borderId="0" xfId="7" applyNumberFormat="1" applyFont="1" applyFill="1" applyBorder="1" applyAlignment="1">
      <alignment horizontal="right" vertical="top" wrapText="1"/>
    </xf>
    <xf numFmtId="0" fontId="3" fillId="0" borderId="0" xfId="8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0" applyFont="1" applyFill="1" applyAlignment="1"/>
    <xf numFmtId="0" fontId="3" fillId="0" borderId="2" xfId="8" applyNumberFormat="1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right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budget 2004-05_2.6.04" xfId="5"/>
    <cellStyle name="Normal_BUDGET FOR  03-04" xfId="6"/>
    <cellStyle name="Normal_budget for 03-04" xfId="7"/>
    <cellStyle name="Normal_BUDGET-2000" xfId="8"/>
    <cellStyle name="Normal_budgetDocNIC02-0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17" transitionEvaluation="1" codeName="Sheet3"/>
  <dimension ref="A1:L232"/>
  <sheetViews>
    <sheetView tabSelected="1" view="pageBreakPreview" topLeftCell="A117" zoomScaleSheetLayoutView="100" workbookViewId="0">
      <selection activeCell="C128" sqref="C128"/>
    </sheetView>
  </sheetViews>
  <sheetFormatPr defaultColWidth="11" defaultRowHeight="12.75"/>
  <cols>
    <col min="1" max="1" width="6.42578125" style="107" customWidth="1"/>
    <col min="2" max="2" width="8.140625" style="53" customWidth="1"/>
    <col min="3" max="3" width="34.5703125" style="7" customWidth="1"/>
    <col min="4" max="4" width="8.5703125" style="8" customWidth="1"/>
    <col min="5" max="5" width="9.42578125" style="8" customWidth="1"/>
    <col min="6" max="6" width="8.42578125" style="8" customWidth="1"/>
    <col min="7" max="7" width="8.5703125" style="8" customWidth="1"/>
    <col min="8" max="8" width="8.5703125" style="2" customWidth="1"/>
    <col min="9" max="9" width="8.42578125" style="8" customWidth="1"/>
    <col min="10" max="10" width="8.5703125" style="8" customWidth="1"/>
    <col min="11" max="11" width="9.140625" style="8" customWidth="1"/>
    <col min="12" max="12" width="8.42578125" style="8" customWidth="1"/>
    <col min="13" max="16384" width="11" style="2"/>
  </cols>
  <sheetData>
    <row r="1" spans="1:12">
      <c r="A1" s="126" t="s">
        <v>101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>
      <c r="A2" s="128" t="s">
        <v>102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>
      <c r="A3" s="33"/>
      <c r="B3" s="55"/>
      <c r="C3" s="3"/>
      <c r="D3" s="120"/>
      <c r="E3" s="120"/>
      <c r="F3" s="120"/>
      <c r="G3" s="120"/>
      <c r="H3" s="4"/>
      <c r="I3" s="120"/>
      <c r="J3" s="120"/>
      <c r="K3" s="120"/>
      <c r="L3" s="120"/>
    </row>
    <row r="4" spans="1:12">
      <c r="A4" s="131" t="s">
        <v>15</v>
      </c>
      <c r="B4" s="131"/>
      <c r="C4" s="131"/>
      <c r="D4" s="131"/>
      <c r="E4" s="83">
        <v>2015</v>
      </c>
      <c r="F4" s="29" t="s">
        <v>16</v>
      </c>
      <c r="G4" s="92"/>
      <c r="H4" s="4"/>
      <c r="I4" s="120"/>
      <c r="J4" s="120"/>
      <c r="K4" s="120"/>
      <c r="L4" s="120"/>
    </row>
    <row r="5" spans="1:12">
      <c r="A5" s="56"/>
      <c r="B5" s="56"/>
      <c r="D5" s="28" t="s">
        <v>84</v>
      </c>
      <c r="E5" s="96">
        <v>2202</v>
      </c>
      <c r="F5" s="93" t="s">
        <v>17</v>
      </c>
      <c r="G5" s="92"/>
      <c r="H5" s="4"/>
      <c r="I5" s="120"/>
      <c r="J5" s="120"/>
      <c r="K5" s="120"/>
      <c r="L5" s="120"/>
    </row>
    <row r="6" spans="1:12">
      <c r="A6" s="56"/>
      <c r="B6" s="56"/>
      <c r="C6" s="121"/>
      <c r="D6" s="28" t="s">
        <v>130</v>
      </c>
      <c r="E6" s="96">
        <v>2515</v>
      </c>
      <c r="F6" s="93" t="s">
        <v>0</v>
      </c>
      <c r="H6" s="4"/>
      <c r="I6" s="120"/>
      <c r="J6" s="120"/>
      <c r="K6" s="120"/>
      <c r="L6" s="120"/>
    </row>
    <row r="7" spans="1:12">
      <c r="A7" s="56"/>
      <c r="B7" s="56"/>
      <c r="C7" s="121"/>
      <c r="D7" s="28" t="s">
        <v>94</v>
      </c>
      <c r="E7" s="97">
        <v>3604</v>
      </c>
      <c r="F7" s="94" t="s">
        <v>113</v>
      </c>
      <c r="G7" s="92"/>
      <c r="H7" s="4"/>
      <c r="I7" s="120"/>
      <c r="J7" s="120"/>
      <c r="K7" s="120"/>
      <c r="L7" s="120"/>
    </row>
    <row r="8" spans="1:12">
      <c r="A8" s="56"/>
      <c r="B8" s="56"/>
      <c r="C8" s="121"/>
      <c r="D8" s="28"/>
      <c r="E8" s="97"/>
      <c r="F8" s="94" t="s">
        <v>114</v>
      </c>
      <c r="G8" s="92"/>
      <c r="H8" s="4"/>
      <c r="I8" s="120"/>
      <c r="J8" s="120"/>
      <c r="K8" s="120"/>
      <c r="L8" s="120"/>
    </row>
    <row r="9" spans="1:12">
      <c r="A9" s="56"/>
      <c r="B9" s="56"/>
      <c r="C9" s="121"/>
      <c r="D9" s="28"/>
      <c r="E9" s="97"/>
      <c r="F9" s="94"/>
      <c r="G9" s="92"/>
      <c r="H9" s="4"/>
      <c r="I9" s="120"/>
      <c r="J9" s="120"/>
      <c r="K9" s="120"/>
      <c r="L9" s="120"/>
    </row>
    <row r="10" spans="1:12">
      <c r="A10" s="54" t="s">
        <v>133</v>
      </c>
      <c r="B10" s="54"/>
      <c r="C10" s="9"/>
      <c r="D10" s="10"/>
      <c r="E10" s="10"/>
      <c r="F10" s="10"/>
      <c r="G10" s="10"/>
      <c r="H10" s="10"/>
      <c r="I10" s="10"/>
      <c r="J10" s="10"/>
      <c r="K10" s="10"/>
      <c r="L10" s="6"/>
    </row>
    <row r="11" spans="1:12">
      <c r="A11" s="7"/>
      <c r="D11" s="11"/>
      <c r="E11" s="12" t="s">
        <v>13</v>
      </c>
      <c r="F11" s="12" t="s">
        <v>14</v>
      </c>
      <c r="G11" s="12" t="s">
        <v>8</v>
      </c>
      <c r="H11" s="8"/>
    </row>
    <row r="12" spans="1:12">
      <c r="A12" s="7"/>
      <c r="D12" s="13" t="s">
        <v>1</v>
      </c>
      <c r="E12" s="120">
        <f>L231</f>
        <v>4084357</v>
      </c>
      <c r="F12" s="95">
        <v>0</v>
      </c>
      <c r="G12" s="120">
        <f>F12+E12</f>
        <v>4084357</v>
      </c>
      <c r="H12" s="8"/>
    </row>
    <row r="13" spans="1:12">
      <c r="A13" s="54" t="s">
        <v>12</v>
      </c>
      <c r="B13" s="54"/>
      <c r="C13" s="9"/>
      <c r="D13" s="10"/>
      <c r="H13" s="8"/>
    </row>
    <row r="14" spans="1:12" ht="13.5">
      <c r="C14" s="14"/>
      <c r="D14" s="15"/>
      <c r="E14" s="15"/>
      <c r="F14" s="15"/>
      <c r="G14" s="15"/>
      <c r="H14" s="15"/>
      <c r="I14" s="16"/>
      <c r="J14" s="17"/>
      <c r="K14" s="18"/>
      <c r="L14" s="19" t="s">
        <v>111</v>
      </c>
    </row>
    <row r="15" spans="1:12" s="21" customFormat="1">
      <c r="A15" s="101"/>
      <c r="B15" s="102"/>
      <c r="C15" s="103"/>
      <c r="D15" s="130" t="s">
        <v>2</v>
      </c>
      <c r="E15" s="130"/>
      <c r="F15" s="125" t="s">
        <v>3</v>
      </c>
      <c r="G15" s="125"/>
      <c r="H15" s="125" t="s">
        <v>4</v>
      </c>
      <c r="I15" s="125"/>
      <c r="J15" s="125" t="s">
        <v>3</v>
      </c>
      <c r="K15" s="125"/>
      <c r="L15" s="125"/>
    </row>
    <row r="16" spans="1:12" s="21" customFormat="1">
      <c r="A16" s="31"/>
      <c r="B16" s="98"/>
      <c r="C16" s="103" t="s">
        <v>5</v>
      </c>
      <c r="D16" s="125" t="s">
        <v>112</v>
      </c>
      <c r="E16" s="125"/>
      <c r="F16" s="125" t="s">
        <v>119</v>
      </c>
      <c r="G16" s="125"/>
      <c r="H16" s="125" t="s">
        <v>119</v>
      </c>
      <c r="I16" s="125"/>
      <c r="J16" s="125" t="s">
        <v>132</v>
      </c>
      <c r="K16" s="125"/>
      <c r="L16" s="125"/>
    </row>
    <row r="17" spans="1:12" s="21" customFormat="1">
      <c r="A17" s="104"/>
      <c r="B17" s="105"/>
      <c r="C17" s="106"/>
      <c r="D17" s="23" t="s">
        <v>6</v>
      </c>
      <c r="E17" s="23" t="s">
        <v>7</v>
      </c>
      <c r="F17" s="23" t="s">
        <v>6</v>
      </c>
      <c r="G17" s="23" t="s">
        <v>7</v>
      </c>
      <c r="H17" s="23" t="s">
        <v>6</v>
      </c>
      <c r="I17" s="23" t="s">
        <v>7</v>
      </c>
      <c r="J17" s="23" t="s">
        <v>6</v>
      </c>
      <c r="K17" s="23" t="s">
        <v>7</v>
      </c>
      <c r="L17" s="23" t="s">
        <v>8</v>
      </c>
    </row>
    <row r="18" spans="1:12" s="21" customFormat="1" ht="13.35" customHeight="1">
      <c r="A18" s="108"/>
      <c r="B18" s="22"/>
      <c r="C18" s="20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3.35" customHeight="1">
      <c r="A19" s="25"/>
      <c r="B19" s="26"/>
      <c r="C19" s="27" t="s">
        <v>9</v>
      </c>
      <c r="D19" s="28"/>
      <c r="E19" s="28"/>
      <c r="F19" s="28"/>
      <c r="G19" s="29"/>
      <c r="H19" s="28"/>
      <c r="I19" s="28"/>
      <c r="J19" s="28"/>
      <c r="K19" s="28"/>
      <c r="L19" s="28"/>
    </row>
    <row r="20" spans="1:12" ht="13.35" customHeight="1">
      <c r="A20" s="48" t="s">
        <v>10</v>
      </c>
      <c r="B20" s="34">
        <v>2015</v>
      </c>
      <c r="C20" s="35" t="s">
        <v>16</v>
      </c>
      <c r="D20" s="28"/>
      <c r="E20" s="28"/>
      <c r="F20" s="28"/>
      <c r="G20" s="29"/>
      <c r="H20" s="28"/>
      <c r="I20" s="28"/>
      <c r="J20" s="28"/>
      <c r="K20" s="28"/>
      <c r="L20" s="28"/>
    </row>
    <row r="21" spans="1:12" ht="13.35" customHeight="1">
      <c r="A21" s="48"/>
      <c r="B21" s="51">
        <v>0.10100000000000001</v>
      </c>
      <c r="C21" s="35" t="s">
        <v>38</v>
      </c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13.35" customHeight="1">
      <c r="A22" s="48"/>
      <c r="B22" s="46">
        <v>60</v>
      </c>
      <c r="C22" s="1" t="s">
        <v>39</v>
      </c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13.35" customHeight="1">
      <c r="A23" s="48"/>
      <c r="B23" s="39" t="s">
        <v>40</v>
      </c>
      <c r="C23" s="1" t="s">
        <v>41</v>
      </c>
      <c r="D23" s="63">
        <v>0</v>
      </c>
      <c r="E23" s="59">
        <v>6879</v>
      </c>
      <c r="F23" s="63">
        <v>0</v>
      </c>
      <c r="G23" s="28">
        <v>7026</v>
      </c>
      <c r="H23" s="63">
        <v>0</v>
      </c>
      <c r="I23" s="59">
        <v>7026</v>
      </c>
      <c r="J23" s="63">
        <v>0</v>
      </c>
      <c r="K23" s="28">
        <v>8767</v>
      </c>
      <c r="L23" s="28">
        <f>SUM(J23:K23)</f>
        <v>8767</v>
      </c>
    </row>
    <row r="24" spans="1:12" ht="13.35" customHeight="1">
      <c r="A24" s="48"/>
      <c r="B24" s="39" t="s">
        <v>42</v>
      </c>
      <c r="C24" s="1" t="s">
        <v>43</v>
      </c>
      <c r="D24" s="63">
        <v>0</v>
      </c>
      <c r="E24" s="59">
        <v>205</v>
      </c>
      <c r="F24" s="63">
        <v>0</v>
      </c>
      <c r="G24" s="28">
        <v>220</v>
      </c>
      <c r="H24" s="63">
        <v>0</v>
      </c>
      <c r="I24" s="59">
        <v>220</v>
      </c>
      <c r="J24" s="63">
        <v>0</v>
      </c>
      <c r="K24" s="28">
        <v>220</v>
      </c>
      <c r="L24" s="28">
        <f>SUM(J24:K24)</f>
        <v>220</v>
      </c>
    </row>
    <row r="25" spans="1:12" ht="13.35" customHeight="1">
      <c r="A25" s="48"/>
      <c r="B25" s="39" t="s">
        <v>44</v>
      </c>
      <c r="C25" s="1" t="s">
        <v>45</v>
      </c>
      <c r="D25" s="73">
        <v>0</v>
      </c>
      <c r="E25" s="65">
        <v>1120</v>
      </c>
      <c r="F25" s="73">
        <v>0</v>
      </c>
      <c r="G25" s="5">
        <v>1130</v>
      </c>
      <c r="H25" s="73">
        <v>0</v>
      </c>
      <c r="I25" s="65">
        <v>1130</v>
      </c>
      <c r="J25" s="73">
        <v>0</v>
      </c>
      <c r="K25" s="5">
        <v>1130</v>
      </c>
      <c r="L25" s="5">
        <f>SUM(J25:K25)</f>
        <v>1130</v>
      </c>
    </row>
    <row r="26" spans="1:12" ht="13.35" customHeight="1">
      <c r="A26" s="48" t="s">
        <v>8</v>
      </c>
      <c r="B26" s="46">
        <v>60</v>
      </c>
      <c r="C26" s="1" t="s">
        <v>39</v>
      </c>
      <c r="D26" s="70">
        <f t="shared" ref="D26:L26" si="0">SUM(D23:D25)</f>
        <v>0</v>
      </c>
      <c r="E26" s="60">
        <f t="shared" si="0"/>
        <v>8204</v>
      </c>
      <c r="F26" s="70">
        <f t="shared" si="0"/>
        <v>0</v>
      </c>
      <c r="G26" s="45">
        <f t="shared" si="0"/>
        <v>8376</v>
      </c>
      <c r="H26" s="70">
        <f t="shared" si="0"/>
        <v>0</v>
      </c>
      <c r="I26" s="60">
        <f t="shared" si="0"/>
        <v>8376</v>
      </c>
      <c r="J26" s="70">
        <f t="shared" si="0"/>
        <v>0</v>
      </c>
      <c r="K26" s="45">
        <f>SUM(K23:K25)</f>
        <v>10117</v>
      </c>
      <c r="L26" s="45">
        <f t="shared" si="0"/>
        <v>10117</v>
      </c>
    </row>
    <row r="27" spans="1:12" ht="13.35" customHeight="1">
      <c r="A27" s="48" t="s">
        <v>8</v>
      </c>
      <c r="B27" s="51">
        <v>0.10100000000000001</v>
      </c>
      <c r="C27" s="35" t="s">
        <v>38</v>
      </c>
      <c r="D27" s="70">
        <f t="shared" ref="D27:J27" si="1">D26</f>
        <v>0</v>
      </c>
      <c r="E27" s="60">
        <f t="shared" si="1"/>
        <v>8204</v>
      </c>
      <c r="F27" s="70">
        <f t="shared" si="1"/>
        <v>0</v>
      </c>
      <c r="G27" s="45">
        <f t="shared" si="1"/>
        <v>8376</v>
      </c>
      <c r="H27" s="70">
        <f t="shared" si="1"/>
        <v>0</v>
      </c>
      <c r="I27" s="60">
        <f t="shared" si="1"/>
        <v>8376</v>
      </c>
      <c r="J27" s="70">
        <f t="shared" si="1"/>
        <v>0</v>
      </c>
      <c r="K27" s="45">
        <f>K26</f>
        <v>10117</v>
      </c>
      <c r="L27" s="45">
        <f>SUM(J27:K27)</f>
        <v>10117</v>
      </c>
    </row>
    <row r="28" spans="1:12" ht="13.35" customHeight="1">
      <c r="A28" s="48"/>
      <c r="B28" s="51"/>
      <c r="C28" s="35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25.5">
      <c r="A29" s="48"/>
      <c r="B29" s="51">
        <v>0.10299999999999999</v>
      </c>
      <c r="C29" s="35" t="s">
        <v>131</v>
      </c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3.35" customHeight="1">
      <c r="A30" s="48"/>
      <c r="B30" s="46">
        <v>60</v>
      </c>
      <c r="C30" s="1" t="s">
        <v>39</v>
      </c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3.35" customHeight="1">
      <c r="A31" s="48"/>
      <c r="B31" s="46" t="s">
        <v>42</v>
      </c>
      <c r="C31" s="1" t="s">
        <v>43</v>
      </c>
      <c r="D31" s="63">
        <v>0</v>
      </c>
      <c r="E31" s="59">
        <v>1607</v>
      </c>
      <c r="F31" s="63">
        <v>0</v>
      </c>
      <c r="G31" s="28">
        <v>2000</v>
      </c>
      <c r="H31" s="63">
        <v>0</v>
      </c>
      <c r="I31" s="59">
        <v>2000</v>
      </c>
      <c r="J31" s="63">
        <v>0</v>
      </c>
      <c r="K31" s="28">
        <v>500</v>
      </c>
      <c r="L31" s="28">
        <f>SUM(J31:K31)</f>
        <v>500</v>
      </c>
    </row>
    <row r="32" spans="1:12" ht="13.35" customHeight="1">
      <c r="A32" s="48"/>
      <c r="B32" s="46" t="s">
        <v>46</v>
      </c>
      <c r="C32" s="1" t="s">
        <v>47</v>
      </c>
      <c r="D32" s="63">
        <v>0</v>
      </c>
      <c r="E32" s="59">
        <v>1986</v>
      </c>
      <c r="F32" s="63">
        <v>0</v>
      </c>
      <c r="G32" s="28">
        <v>1000</v>
      </c>
      <c r="H32" s="63">
        <v>0</v>
      </c>
      <c r="I32" s="59">
        <v>1000</v>
      </c>
      <c r="J32" s="63">
        <v>0</v>
      </c>
      <c r="K32" s="28">
        <v>1000</v>
      </c>
      <c r="L32" s="28">
        <f>SUM(J32:K32)</f>
        <v>1000</v>
      </c>
    </row>
    <row r="33" spans="1:12" ht="13.35" customHeight="1">
      <c r="A33" s="48"/>
      <c r="B33" s="39" t="s">
        <v>48</v>
      </c>
      <c r="C33" s="1" t="s">
        <v>37</v>
      </c>
      <c r="D33" s="64">
        <v>0</v>
      </c>
      <c r="E33" s="61">
        <v>3921</v>
      </c>
      <c r="F33" s="64">
        <v>0</v>
      </c>
      <c r="G33" s="62">
        <v>3000</v>
      </c>
      <c r="H33" s="64">
        <v>0</v>
      </c>
      <c r="I33" s="61">
        <v>3000</v>
      </c>
      <c r="J33" s="64">
        <v>0</v>
      </c>
      <c r="K33" s="62">
        <v>2500</v>
      </c>
      <c r="L33" s="62">
        <f>SUM(J33:K33)</f>
        <v>2500</v>
      </c>
    </row>
    <row r="34" spans="1:12" ht="13.35" customHeight="1">
      <c r="A34" s="48" t="s">
        <v>8</v>
      </c>
      <c r="B34" s="46">
        <v>60</v>
      </c>
      <c r="C34" s="1" t="s">
        <v>39</v>
      </c>
      <c r="D34" s="64">
        <f t="shared" ref="D34:J34" si="2">SUM(D31:D33)</f>
        <v>0</v>
      </c>
      <c r="E34" s="61">
        <f t="shared" si="2"/>
        <v>7514</v>
      </c>
      <c r="F34" s="64">
        <f t="shared" si="2"/>
        <v>0</v>
      </c>
      <c r="G34" s="62">
        <f t="shared" si="2"/>
        <v>6000</v>
      </c>
      <c r="H34" s="64">
        <f t="shared" si="2"/>
        <v>0</v>
      </c>
      <c r="I34" s="61">
        <f t="shared" si="2"/>
        <v>6000</v>
      </c>
      <c r="J34" s="64">
        <f t="shared" si="2"/>
        <v>0</v>
      </c>
      <c r="K34" s="62">
        <f>SUM(K31:K33)</f>
        <v>4000</v>
      </c>
      <c r="L34" s="62">
        <f>SUM(J34:K34)</f>
        <v>4000</v>
      </c>
    </row>
    <row r="35" spans="1:12" ht="25.5">
      <c r="A35" s="50" t="s">
        <v>8</v>
      </c>
      <c r="B35" s="99">
        <v>0.10299999999999999</v>
      </c>
      <c r="C35" s="100" t="s">
        <v>131</v>
      </c>
      <c r="D35" s="70">
        <f t="shared" ref="D35:J35" si="3">D34</f>
        <v>0</v>
      </c>
      <c r="E35" s="60">
        <f t="shared" si="3"/>
        <v>7514</v>
      </c>
      <c r="F35" s="70">
        <f t="shared" si="3"/>
        <v>0</v>
      </c>
      <c r="G35" s="45">
        <f t="shared" si="3"/>
        <v>6000</v>
      </c>
      <c r="H35" s="70">
        <f t="shared" si="3"/>
        <v>0</v>
      </c>
      <c r="I35" s="60">
        <f t="shared" si="3"/>
        <v>6000</v>
      </c>
      <c r="J35" s="70">
        <f t="shared" si="3"/>
        <v>0</v>
      </c>
      <c r="K35" s="45">
        <f>K34</f>
        <v>4000</v>
      </c>
      <c r="L35" s="45">
        <f>SUM(J35:K35)</f>
        <v>4000</v>
      </c>
    </row>
    <row r="36" spans="1:12" ht="1.5" customHeight="1">
      <c r="A36" s="48"/>
      <c r="B36" s="39"/>
      <c r="C36" s="1"/>
      <c r="D36" s="5"/>
      <c r="E36" s="5"/>
      <c r="F36" s="5"/>
      <c r="G36" s="5"/>
      <c r="H36" s="5"/>
      <c r="I36" s="5"/>
      <c r="J36" s="5"/>
      <c r="K36" s="5"/>
      <c r="L36" s="5"/>
    </row>
    <row r="37" spans="1:12" ht="25.5">
      <c r="A37" s="48"/>
      <c r="B37" s="51">
        <v>0.109</v>
      </c>
      <c r="C37" s="35" t="s">
        <v>49</v>
      </c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48"/>
      <c r="B38" s="46">
        <v>61</v>
      </c>
      <c r="C38" s="1" t="s">
        <v>50</v>
      </c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48"/>
      <c r="B39" s="46" t="s">
        <v>51</v>
      </c>
      <c r="C39" s="1" t="s">
        <v>43</v>
      </c>
      <c r="D39" s="73">
        <v>0</v>
      </c>
      <c r="E39" s="65">
        <v>2000</v>
      </c>
      <c r="F39" s="73">
        <v>0</v>
      </c>
      <c r="G39" s="5">
        <v>1000</v>
      </c>
      <c r="H39" s="73">
        <v>0</v>
      </c>
      <c r="I39" s="65">
        <v>1000</v>
      </c>
      <c r="J39" s="73">
        <v>0</v>
      </c>
      <c r="K39" s="5">
        <v>500</v>
      </c>
      <c r="L39" s="5">
        <f>SUM(J39:K39)</f>
        <v>500</v>
      </c>
    </row>
    <row r="40" spans="1:12">
      <c r="A40" s="48"/>
      <c r="B40" s="39" t="s">
        <v>52</v>
      </c>
      <c r="C40" s="1" t="s">
        <v>37</v>
      </c>
      <c r="D40" s="73">
        <v>0</v>
      </c>
      <c r="E40" s="65">
        <v>5486</v>
      </c>
      <c r="F40" s="73">
        <v>0</v>
      </c>
      <c r="G40" s="5">
        <v>22500</v>
      </c>
      <c r="H40" s="73">
        <v>0</v>
      </c>
      <c r="I40" s="65">
        <v>22500</v>
      </c>
      <c r="J40" s="73">
        <v>0</v>
      </c>
      <c r="K40" s="5">
        <v>4500</v>
      </c>
      <c r="L40" s="5">
        <f>SUM(J40:K40)</f>
        <v>4500</v>
      </c>
    </row>
    <row r="41" spans="1:12">
      <c r="A41" s="48" t="s">
        <v>8</v>
      </c>
      <c r="B41" s="46">
        <v>61</v>
      </c>
      <c r="C41" s="1" t="s">
        <v>50</v>
      </c>
      <c r="D41" s="70">
        <f t="shared" ref="D41:J41" si="4">SUM(D39:D40)</f>
        <v>0</v>
      </c>
      <c r="E41" s="60">
        <f t="shared" si="4"/>
        <v>7486</v>
      </c>
      <c r="F41" s="70">
        <f t="shared" si="4"/>
        <v>0</v>
      </c>
      <c r="G41" s="45">
        <f t="shared" si="4"/>
        <v>23500</v>
      </c>
      <c r="H41" s="70">
        <f t="shared" si="4"/>
        <v>0</v>
      </c>
      <c r="I41" s="60">
        <f t="shared" si="4"/>
        <v>23500</v>
      </c>
      <c r="J41" s="70">
        <f t="shared" si="4"/>
        <v>0</v>
      </c>
      <c r="K41" s="45">
        <f>SUM(K39:K40)</f>
        <v>5000</v>
      </c>
      <c r="L41" s="45">
        <f>SUM(J41:K41)</f>
        <v>5000</v>
      </c>
    </row>
    <row r="42" spans="1:12">
      <c r="A42" s="48"/>
      <c r="B42" s="39"/>
      <c r="C42" s="1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48"/>
      <c r="B43" s="46">
        <v>62</v>
      </c>
      <c r="C43" s="1" t="s">
        <v>118</v>
      </c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48"/>
      <c r="B44" s="46" t="s">
        <v>53</v>
      </c>
      <c r="C44" s="1" t="s">
        <v>43</v>
      </c>
      <c r="D44" s="73">
        <v>0</v>
      </c>
      <c r="E44" s="73">
        <v>0</v>
      </c>
      <c r="F44" s="73">
        <v>0</v>
      </c>
      <c r="G44" s="5">
        <v>1</v>
      </c>
      <c r="H44" s="73">
        <v>0</v>
      </c>
      <c r="I44" s="65">
        <v>1</v>
      </c>
      <c r="J44" s="73">
        <v>0</v>
      </c>
      <c r="K44" s="5">
        <v>1000</v>
      </c>
      <c r="L44" s="5">
        <f>SUM(J44:K44)</f>
        <v>1000</v>
      </c>
    </row>
    <row r="45" spans="1:12">
      <c r="A45" s="48"/>
      <c r="B45" s="39" t="s">
        <v>54</v>
      </c>
      <c r="C45" s="1" t="s">
        <v>37</v>
      </c>
      <c r="D45" s="73">
        <v>0</v>
      </c>
      <c r="E45" s="73">
        <v>0</v>
      </c>
      <c r="F45" s="73">
        <v>0</v>
      </c>
      <c r="G45" s="5">
        <v>3000</v>
      </c>
      <c r="H45" s="73">
        <v>0</v>
      </c>
      <c r="I45" s="65">
        <v>3000</v>
      </c>
      <c r="J45" s="73">
        <v>0</v>
      </c>
      <c r="K45" s="5">
        <v>5000</v>
      </c>
      <c r="L45" s="5">
        <f>SUM(J45:K45)</f>
        <v>5000</v>
      </c>
    </row>
    <row r="46" spans="1:12">
      <c r="A46" s="48" t="s">
        <v>8</v>
      </c>
      <c r="B46" s="46">
        <v>62</v>
      </c>
      <c r="C46" s="1" t="s">
        <v>118</v>
      </c>
      <c r="D46" s="70">
        <f t="shared" ref="D46:J46" si="5">SUM(D44:D45)</f>
        <v>0</v>
      </c>
      <c r="E46" s="70">
        <f t="shared" si="5"/>
        <v>0</v>
      </c>
      <c r="F46" s="70">
        <f t="shared" si="5"/>
        <v>0</v>
      </c>
      <c r="G46" s="45">
        <f t="shared" si="5"/>
        <v>3001</v>
      </c>
      <c r="H46" s="70">
        <f t="shared" si="5"/>
        <v>0</v>
      </c>
      <c r="I46" s="60">
        <f t="shared" si="5"/>
        <v>3001</v>
      </c>
      <c r="J46" s="70">
        <f t="shared" si="5"/>
        <v>0</v>
      </c>
      <c r="K46" s="45">
        <f>SUM(K44:K45)</f>
        <v>6000</v>
      </c>
      <c r="L46" s="45">
        <f>SUM(J46:K46)</f>
        <v>6000</v>
      </c>
    </row>
    <row r="47" spans="1:12" ht="25.5">
      <c r="A47" s="48" t="s">
        <v>8</v>
      </c>
      <c r="B47" s="51">
        <v>0.109</v>
      </c>
      <c r="C47" s="35" t="s">
        <v>49</v>
      </c>
      <c r="D47" s="73">
        <f t="shared" ref="D47:J47" si="6">D46+D41</f>
        <v>0</v>
      </c>
      <c r="E47" s="65">
        <f t="shared" si="6"/>
        <v>7486</v>
      </c>
      <c r="F47" s="73">
        <f t="shared" si="6"/>
        <v>0</v>
      </c>
      <c r="G47" s="5">
        <f t="shared" si="6"/>
        <v>26501</v>
      </c>
      <c r="H47" s="73">
        <f t="shared" si="6"/>
        <v>0</v>
      </c>
      <c r="I47" s="65">
        <f t="shared" si="6"/>
        <v>26501</v>
      </c>
      <c r="J47" s="73">
        <f t="shared" si="6"/>
        <v>0</v>
      </c>
      <c r="K47" s="5">
        <f>K46+K41</f>
        <v>11000</v>
      </c>
      <c r="L47" s="5">
        <f>SUM(J47:K47)</f>
        <v>11000</v>
      </c>
    </row>
    <row r="48" spans="1:12">
      <c r="A48" s="48" t="s">
        <v>8</v>
      </c>
      <c r="B48" s="34">
        <v>2015</v>
      </c>
      <c r="C48" s="35" t="s">
        <v>16</v>
      </c>
      <c r="D48" s="70">
        <f t="shared" ref="D48:L48" si="7">D47+D35+D27</f>
        <v>0</v>
      </c>
      <c r="E48" s="60">
        <f t="shared" si="7"/>
        <v>23204</v>
      </c>
      <c r="F48" s="70">
        <f t="shared" si="7"/>
        <v>0</v>
      </c>
      <c r="G48" s="45">
        <f t="shared" si="7"/>
        <v>40877</v>
      </c>
      <c r="H48" s="70">
        <f t="shared" si="7"/>
        <v>0</v>
      </c>
      <c r="I48" s="60">
        <f t="shared" si="7"/>
        <v>40877</v>
      </c>
      <c r="J48" s="70">
        <f t="shared" si="7"/>
        <v>0</v>
      </c>
      <c r="K48" s="45">
        <f>K47+K35+K27</f>
        <v>25117</v>
      </c>
      <c r="L48" s="45">
        <f t="shared" si="7"/>
        <v>25117</v>
      </c>
    </row>
    <row r="49" spans="1:12">
      <c r="A49" s="25"/>
      <c r="B49" s="26"/>
      <c r="C49" s="27"/>
      <c r="D49" s="28"/>
      <c r="E49" s="28"/>
      <c r="F49" s="28"/>
      <c r="G49" s="28"/>
      <c r="H49" s="28"/>
      <c r="I49" s="28"/>
      <c r="J49" s="28"/>
      <c r="K49" s="28"/>
      <c r="L49" s="28"/>
    </row>
    <row r="50" spans="1:12">
      <c r="A50" s="33" t="s">
        <v>10</v>
      </c>
      <c r="B50" s="34">
        <v>2202</v>
      </c>
      <c r="C50" s="35" t="s">
        <v>17</v>
      </c>
      <c r="H50" s="8"/>
    </row>
    <row r="51" spans="1:12">
      <c r="A51" s="33"/>
      <c r="B51" s="36">
        <v>1.198</v>
      </c>
      <c r="C51" s="35" t="s">
        <v>11</v>
      </c>
      <c r="D51" s="66"/>
      <c r="E51" s="28"/>
      <c r="F51" s="66"/>
      <c r="G51" s="66"/>
      <c r="H51" s="66"/>
      <c r="I51" s="66"/>
      <c r="J51" s="66"/>
      <c r="K51" s="66"/>
      <c r="L51" s="67"/>
    </row>
    <row r="52" spans="1:12">
      <c r="A52" s="33"/>
      <c r="B52" s="37">
        <v>61</v>
      </c>
      <c r="C52" s="1" t="s">
        <v>18</v>
      </c>
      <c r="D52" s="66"/>
      <c r="E52" s="66"/>
      <c r="F52" s="28"/>
      <c r="G52" s="28"/>
      <c r="H52" s="28"/>
      <c r="I52" s="28"/>
      <c r="J52" s="28"/>
      <c r="K52" s="28"/>
      <c r="L52" s="5"/>
    </row>
    <row r="53" spans="1:12">
      <c r="A53" s="33"/>
      <c r="B53" s="37">
        <v>45</v>
      </c>
      <c r="C53" s="1" t="s">
        <v>19</v>
      </c>
      <c r="D53" s="74"/>
      <c r="E53" s="74"/>
      <c r="F53" s="38"/>
      <c r="G53" s="38"/>
      <c r="H53" s="38"/>
      <c r="I53" s="38"/>
      <c r="J53" s="38"/>
      <c r="K53" s="38"/>
      <c r="L53" s="38"/>
    </row>
    <row r="54" spans="1:12" ht="12.75" customHeight="1">
      <c r="A54" s="33"/>
      <c r="B54" s="39" t="s">
        <v>20</v>
      </c>
      <c r="C54" s="1" t="s">
        <v>150</v>
      </c>
      <c r="D54" s="59">
        <v>23470</v>
      </c>
      <c r="E54" s="59">
        <v>8870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f>SUM(J54:K54)</f>
        <v>0</v>
      </c>
    </row>
    <row r="55" spans="1:12">
      <c r="A55" s="33" t="s">
        <v>8</v>
      </c>
      <c r="B55" s="37">
        <v>45</v>
      </c>
      <c r="C55" s="1" t="s">
        <v>19</v>
      </c>
      <c r="D55" s="60">
        <f t="shared" ref="D55:L55" si="8">SUM(D54:D54)</f>
        <v>23470</v>
      </c>
      <c r="E55" s="60">
        <f t="shared" si="8"/>
        <v>8870</v>
      </c>
      <c r="F55" s="70">
        <f t="shared" si="8"/>
        <v>0</v>
      </c>
      <c r="G55" s="70">
        <f t="shared" si="8"/>
        <v>0</v>
      </c>
      <c r="H55" s="70">
        <f t="shared" si="8"/>
        <v>0</v>
      </c>
      <c r="I55" s="70">
        <f t="shared" si="8"/>
        <v>0</v>
      </c>
      <c r="J55" s="70">
        <f t="shared" si="8"/>
        <v>0</v>
      </c>
      <c r="K55" s="70">
        <f>SUM(K54:K54)</f>
        <v>0</v>
      </c>
      <c r="L55" s="70">
        <f t="shared" si="8"/>
        <v>0</v>
      </c>
    </row>
    <row r="56" spans="1:12">
      <c r="A56" s="33"/>
      <c r="B56" s="37"/>
      <c r="C56" s="1"/>
      <c r="D56" s="66"/>
      <c r="E56" s="66"/>
      <c r="F56" s="28"/>
      <c r="G56" s="28"/>
      <c r="H56" s="28"/>
      <c r="I56" s="28"/>
      <c r="J56" s="28"/>
      <c r="K56" s="28"/>
      <c r="L56" s="28"/>
    </row>
    <row r="57" spans="1:12">
      <c r="A57" s="33"/>
      <c r="B57" s="37">
        <v>46</v>
      </c>
      <c r="C57" s="1" t="s">
        <v>21</v>
      </c>
      <c r="D57" s="85"/>
      <c r="E57" s="85"/>
      <c r="F57" s="49"/>
      <c r="G57" s="49"/>
      <c r="H57" s="49"/>
      <c r="I57" s="49"/>
      <c r="J57" s="49"/>
      <c r="K57" s="49"/>
      <c r="L57" s="49"/>
    </row>
    <row r="58" spans="1:12" ht="12.75" customHeight="1">
      <c r="A58" s="33"/>
      <c r="B58" s="39" t="s">
        <v>22</v>
      </c>
      <c r="C58" s="1" t="s">
        <v>150</v>
      </c>
      <c r="D58" s="59">
        <v>25197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f>SUM(J58:K58)</f>
        <v>0</v>
      </c>
    </row>
    <row r="59" spans="1:12" ht="12.75" customHeight="1">
      <c r="A59" s="33"/>
      <c r="B59" s="39" t="s">
        <v>120</v>
      </c>
      <c r="C59" s="1" t="s">
        <v>151</v>
      </c>
      <c r="D59" s="63">
        <v>0</v>
      </c>
      <c r="E59" s="63">
        <v>0</v>
      </c>
      <c r="F59" s="63">
        <v>0</v>
      </c>
      <c r="G59" s="59">
        <v>10280</v>
      </c>
      <c r="H59" s="63">
        <v>0</v>
      </c>
      <c r="I59" s="59">
        <v>10280</v>
      </c>
      <c r="J59" s="59">
        <v>5140</v>
      </c>
      <c r="K59" s="59">
        <v>19233</v>
      </c>
      <c r="L59" s="59">
        <f>SUM(J59:K59)</f>
        <v>24373</v>
      </c>
    </row>
    <row r="60" spans="1:12">
      <c r="A60" s="33" t="s">
        <v>8</v>
      </c>
      <c r="B60" s="37">
        <v>46</v>
      </c>
      <c r="C60" s="1" t="s">
        <v>21</v>
      </c>
      <c r="D60" s="60">
        <f t="shared" ref="D60:L60" si="9">SUM(D58:D59)</f>
        <v>25197</v>
      </c>
      <c r="E60" s="70">
        <f t="shared" si="9"/>
        <v>0</v>
      </c>
      <c r="F60" s="70">
        <f t="shared" si="9"/>
        <v>0</v>
      </c>
      <c r="G60" s="60">
        <f t="shared" si="9"/>
        <v>10280</v>
      </c>
      <c r="H60" s="70">
        <f t="shared" si="9"/>
        <v>0</v>
      </c>
      <c r="I60" s="60">
        <f t="shared" si="9"/>
        <v>10280</v>
      </c>
      <c r="J60" s="60">
        <f t="shared" si="9"/>
        <v>5140</v>
      </c>
      <c r="K60" s="60">
        <f>SUM(K58:K59)</f>
        <v>19233</v>
      </c>
      <c r="L60" s="60">
        <f t="shared" si="9"/>
        <v>24373</v>
      </c>
    </row>
    <row r="61" spans="1:12">
      <c r="A61" s="33"/>
      <c r="B61" s="37"/>
      <c r="C61" s="1"/>
      <c r="D61" s="28"/>
      <c r="E61" s="28"/>
      <c r="F61" s="28"/>
      <c r="G61" s="28"/>
      <c r="H61" s="28"/>
      <c r="I61" s="28"/>
      <c r="J61" s="28"/>
      <c r="K61" s="28"/>
      <c r="L61" s="28"/>
    </row>
    <row r="62" spans="1:12">
      <c r="A62" s="33"/>
      <c r="B62" s="37">
        <v>47</v>
      </c>
      <c r="C62" s="1" t="s">
        <v>23</v>
      </c>
      <c r="D62" s="49"/>
      <c r="E62" s="49"/>
      <c r="F62" s="49"/>
      <c r="G62" s="49"/>
      <c r="H62" s="49"/>
      <c r="I62" s="49"/>
      <c r="J62" s="49"/>
      <c r="K62" s="49"/>
      <c r="L62" s="49"/>
    </row>
    <row r="63" spans="1:12">
      <c r="A63" s="33"/>
      <c r="B63" s="39" t="s">
        <v>24</v>
      </c>
      <c r="C63" s="1" t="s">
        <v>150</v>
      </c>
      <c r="D63" s="59">
        <v>4322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f>SUM(J63:K63)</f>
        <v>0</v>
      </c>
    </row>
    <row r="64" spans="1:12" ht="13.35" customHeight="1">
      <c r="A64" s="33" t="s">
        <v>8</v>
      </c>
      <c r="B64" s="37">
        <v>47</v>
      </c>
      <c r="C64" s="1" t="s">
        <v>23</v>
      </c>
      <c r="D64" s="60">
        <f t="shared" ref="D64:L64" si="10">SUM(D63:D63)</f>
        <v>4322</v>
      </c>
      <c r="E64" s="70">
        <f t="shared" si="10"/>
        <v>0</v>
      </c>
      <c r="F64" s="70">
        <f t="shared" si="10"/>
        <v>0</v>
      </c>
      <c r="G64" s="70">
        <f t="shared" si="10"/>
        <v>0</v>
      </c>
      <c r="H64" s="70">
        <f t="shared" si="10"/>
        <v>0</v>
      </c>
      <c r="I64" s="70">
        <f t="shared" si="10"/>
        <v>0</v>
      </c>
      <c r="J64" s="70">
        <f t="shared" si="10"/>
        <v>0</v>
      </c>
      <c r="K64" s="70">
        <f>SUM(K63:K63)</f>
        <v>0</v>
      </c>
      <c r="L64" s="70">
        <f t="shared" si="10"/>
        <v>0</v>
      </c>
    </row>
    <row r="65" spans="1:12" ht="13.35" customHeight="1">
      <c r="A65" s="33"/>
      <c r="B65" s="37"/>
      <c r="C65" s="1"/>
      <c r="D65" s="66"/>
      <c r="E65" s="66"/>
      <c r="F65" s="28"/>
      <c r="G65" s="28"/>
      <c r="H65" s="28"/>
      <c r="I65" s="28"/>
      <c r="J65" s="28"/>
      <c r="K65" s="28"/>
      <c r="L65" s="28"/>
    </row>
    <row r="66" spans="1:12" ht="13.35" customHeight="1">
      <c r="A66" s="33"/>
      <c r="B66" s="37">
        <v>48</v>
      </c>
      <c r="C66" s="1" t="s">
        <v>25</v>
      </c>
      <c r="D66" s="85"/>
      <c r="E66" s="85"/>
      <c r="F66" s="49"/>
      <c r="G66" s="49"/>
      <c r="H66" s="49"/>
      <c r="I66" s="49"/>
      <c r="J66" s="49"/>
      <c r="K66" s="49"/>
      <c r="L66" s="49"/>
    </row>
    <row r="67" spans="1:12" ht="13.35" customHeight="1">
      <c r="A67" s="33"/>
      <c r="B67" s="39" t="s">
        <v>26</v>
      </c>
      <c r="C67" s="1" t="s">
        <v>150</v>
      </c>
      <c r="D67" s="59">
        <v>13336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f>SUM(J67:K67)</f>
        <v>0</v>
      </c>
    </row>
    <row r="68" spans="1:12" ht="13.35" customHeight="1">
      <c r="A68" s="40" t="s">
        <v>8</v>
      </c>
      <c r="B68" s="41">
        <v>48</v>
      </c>
      <c r="C68" s="42" t="s">
        <v>25</v>
      </c>
      <c r="D68" s="60">
        <f t="shared" ref="D68:L68" si="11">SUM(D67:D67)</f>
        <v>13336</v>
      </c>
      <c r="E68" s="70">
        <f t="shared" si="11"/>
        <v>0</v>
      </c>
      <c r="F68" s="70">
        <f t="shared" si="11"/>
        <v>0</v>
      </c>
      <c r="G68" s="70">
        <f t="shared" si="11"/>
        <v>0</v>
      </c>
      <c r="H68" s="70">
        <f t="shared" si="11"/>
        <v>0</v>
      </c>
      <c r="I68" s="70">
        <f t="shared" si="11"/>
        <v>0</v>
      </c>
      <c r="J68" s="70">
        <f t="shared" si="11"/>
        <v>0</v>
      </c>
      <c r="K68" s="70">
        <f>SUM(K67:K67)</f>
        <v>0</v>
      </c>
      <c r="L68" s="70">
        <f t="shared" si="11"/>
        <v>0</v>
      </c>
    </row>
    <row r="69" spans="1:12" ht="13.35" customHeight="1">
      <c r="A69" s="33" t="s">
        <v>8</v>
      </c>
      <c r="B69" s="37">
        <v>61</v>
      </c>
      <c r="C69" s="1" t="s">
        <v>18</v>
      </c>
      <c r="D69" s="61">
        <f t="shared" ref="D69:L69" si="12">D68+D64+D60+D55</f>
        <v>66325</v>
      </c>
      <c r="E69" s="61">
        <f t="shared" si="12"/>
        <v>8870</v>
      </c>
      <c r="F69" s="64">
        <f t="shared" si="12"/>
        <v>0</v>
      </c>
      <c r="G69" s="61">
        <f t="shared" si="12"/>
        <v>10280</v>
      </c>
      <c r="H69" s="64">
        <f t="shared" si="12"/>
        <v>0</v>
      </c>
      <c r="I69" s="61">
        <f t="shared" si="12"/>
        <v>10280</v>
      </c>
      <c r="J69" s="61">
        <f t="shared" si="12"/>
        <v>5140</v>
      </c>
      <c r="K69" s="61">
        <f>K68+K64+K60+K55</f>
        <v>19233</v>
      </c>
      <c r="L69" s="61">
        <f t="shared" si="12"/>
        <v>24373</v>
      </c>
    </row>
    <row r="70" spans="1:12" ht="13.35" customHeight="1">
      <c r="A70" s="33"/>
      <c r="B70" s="37"/>
      <c r="C70" s="1"/>
      <c r="D70" s="59"/>
      <c r="E70" s="59"/>
      <c r="F70" s="59"/>
      <c r="G70" s="28"/>
      <c r="H70" s="28"/>
      <c r="I70" s="28"/>
      <c r="J70" s="59"/>
      <c r="K70" s="28"/>
      <c r="L70" s="28"/>
    </row>
    <row r="71" spans="1:12" ht="13.35" customHeight="1">
      <c r="A71" s="33"/>
      <c r="B71" s="37">
        <v>62</v>
      </c>
      <c r="C71" s="1" t="s">
        <v>27</v>
      </c>
      <c r="D71" s="66"/>
      <c r="E71" s="66"/>
      <c r="F71" s="38"/>
      <c r="G71" s="38"/>
      <c r="H71" s="38"/>
      <c r="I71" s="38"/>
      <c r="J71" s="38"/>
      <c r="K71" s="38"/>
      <c r="L71" s="38"/>
    </row>
    <row r="72" spans="1:12" ht="13.35" customHeight="1">
      <c r="A72" s="33"/>
      <c r="B72" s="37">
        <v>45</v>
      </c>
      <c r="C72" s="1" t="s">
        <v>19</v>
      </c>
      <c r="D72" s="74"/>
      <c r="E72" s="74"/>
      <c r="F72" s="38"/>
      <c r="G72" s="38"/>
      <c r="H72" s="38"/>
      <c r="I72" s="38"/>
      <c r="J72" s="38"/>
      <c r="K72" s="38"/>
      <c r="L72" s="38"/>
    </row>
    <row r="73" spans="1:12" ht="13.35" customHeight="1">
      <c r="A73" s="33"/>
      <c r="B73" s="39" t="s">
        <v>28</v>
      </c>
      <c r="C73" s="1" t="s">
        <v>150</v>
      </c>
      <c r="D73" s="59">
        <v>90606</v>
      </c>
      <c r="E73" s="59">
        <v>246435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f>SUM(J73:K73)</f>
        <v>0</v>
      </c>
    </row>
    <row r="74" spans="1:12" ht="13.35" customHeight="1">
      <c r="A74" s="33"/>
      <c r="B74" s="39" t="s">
        <v>121</v>
      </c>
      <c r="C74" s="1" t="s">
        <v>151</v>
      </c>
      <c r="D74" s="63">
        <v>0</v>
      </c>
      <c r="E74" s="63">
        <v>0</v>
      </c>
      <c r="F74" s="65">
        <v>171841</v>
      </c>
      <c r="G74" s="65">
        <v>278660</v>
      </c>
      <c r="H74" s="65">
        <v>171841</v>
      </c>
      <c r="I74" s="65">
        <v>278660</v>
      </c>
      <c r="J74" s="65">
        <v>191842</v>
      </c>
      <c r="K74" s="65">
        <v>256796</v>
      </c>
      <c r="L74" s="65">
        <f>SUM(J74:K74)</f>
        <v>448638</v>
      </c>
    </row>
    <row r="75" spans="1:12" ht="13.35" customHeight="1">
      <c r="A75" s="33" t="s">
        <v>8</v>
      </c>
      <c r="B75" s="37">
        <v>45</v>
      </c>
      <c r="C75" s="1" t="s">
        <v>19</v>
      </c>
      <c r="D75" s="60">
        <f t="shared" ref="D75:L75" si="13">SUM(D73:D74)</f>
        <v>90606</v>
      </c>
      <c r="E75" s="60">
        <f t="shared" si="13"/>
        <v>246435</v>
      </c>
      <c r="F75" s="60">
        <f t="shared" si="13"/>
        <v>171841</v>
      </c>
      <c r="G75" s="60">
        <f t="shared" si="13"/>
        <v>278660</v>
      </c>
      <c r="H75" s="60">
        <f t="shared" si="13"/>
        <v>171841</v>
      </c>
      <c r="I75" s="60">
        <f t="shared" si="13"/>
        <v>278660</v>
      </c>
      <c r="J75" s="60">
        <f t="shared" si="13"/>
        <v>191842</v>
      </c>
      <c r="K75" s="60">
        <f>SUM(K73:K74)</f>
        <v>256796</v>
      </c>
      <c r="L75" s="60">
        <f t="shared" si="13"/>
        <v>448638</v>
      </c>
    </row>
    <row r="76" spans="1:12" ht="13.35" customHeight="1">
      <c r="A76" s="33"/>
      <c r="B76" s="37"/>
      <c r="C76" s="1"/>
      <c r="D76" s="66"/>
      <c r="E76" s="66"/>
      <c r="F76" s="28"/>
      <c r="G76" s="28"/>
      <c r="H76" s="28"/>
      <c r="I76" s="28"/>
      <c r="J76" s="28"/>
      <c r="K76" s="28"/>
      <c r="L76" s="28"/>
    </row>
    <row r="77" spans="1:12" ht="13.35" customHeight="1">
      <c r="A77" s="33"/>
      <c r="B77" s="37">
        <v>46</v>
      </c>
      <c r="C77" s="1" t="s">
        <v>21</v>
      </c>
      <c r="D77" s="74"/>
      <c r="E77" s="74"/>
      <c r="F77" s="38"/>
      <c r="G77" s="38"/>
      <c r="H77" s="38"/>
      <c r="I77" s="38"/>
      <c r="J77" s="38"/>
      <c r="K77" s="38"/>
      <c r="L77" s="38"/>
    </row>
    <row r="78" spans="1:12" ht="13.35" customHeight="1">
      <c r="A78" s="33"/>
      <c r="B78" s="39" t="s">
        <v>29</v>
      </c>
      <c r="C78" s="1" t="s">
        <v>150</v>
      </c>
      <c r="D78" s="59">
        <v>72936</v>
      </c>
      <c r="E78" s="59">
        <v>206822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f>SUM(J78:K78)</f>
        <v>0</v>
      </c>
    </row>
    <row r="79" spans="1:12" ht="13.35" customHeight="1">
      <c r="A79" s="33"/>
      <c r="B79" s="39" t="s">
        <v>122</v>
      </c>
      <c r="C79" s="1" t="s">
        <v>151</v>
      </c>
      <c r="D79" s="63">
        <v>0</v>
      </c>
      <c r="E79" s="63">
        <v>0</v>
      </c>
      <c r="F79" s="65">
        <v>43266</v>
      </c>
      <c r="G79" s="65">
        <v>271100</v>
      </c>
      <c r="H79" s="65">
        <v>43266</v>
      </c>
      <c r="I79" s="65">
        <v>271100</v>
      </c>
      <c r="J79" s="65">
        <v>48266</v>
      </c>
      <c r="K79" s="65">
        <v>311110</v>
      </c>
      <c r="L79" s="65">
        <f>SUM(J79:K79)</f>
        <v>359376</v>
      </c>
    </row>
    <row r="80" spans="1:12" ht="13.35" customHeight="1">
      <c r="A80" s="33" t="s">
        <v>8</v>
      </c>
      <c r="B80" s="37">
        <v>46</v>
      </c>
      <c r="C80" s="1" t="s">
        <v>21</v>
      </c>
      <c r="D80" s="60">
        <f t="shared" ref="D80:L80" si="14">SUM(D78:D79)</f>
        <v>72936</v>
      </c>
      <c r="E80" s="60">
        <f t="shared" si="14"/>
        <v>206822</v>
      </c>
      <c r="F80" s="60">
        <f t="shared" si="14"/>
        <v>43266</v>
      </c>
      <c r="G80" s="60">
        <f t="shared" si="14"/>
        <v>271100</v>
      </c>
      <c r="H80" s="60">
        <f t="shared" si="14"/>
        <v>43266</v>
      </c>
      <c r="I80" s="60">
        <f t="shared" si="14"/>
        <v>271100</v>
      </c>
      <c r="J80" s="60">
        <f t="shared" si="14"/>
        <v>48266</v>
      </c>
      <c r="K80" s="60">
        <f>SUM(K78:K79)</f>
        <v>311110</v>
      </c>
      <c r="L80" s="60">
        <f t="shared" si="14"/>
        <v>359376</v>
      </c>
    </row>
    <row r="81" spans="1:12" ht="13.35" customHeight="1">
      <c r="A81" s="33"/>
      <c r="B81" s="37"/>
      <c r="C81" s="1"/>
      <c r="D81" s="66"/>
      <c r="E81" s="66"/>
      <c r="F81" s="28"/>
      <c r="G81" s="28"/>
      <c r="H81" s="28"/>
      <c r="I81" s="28"/>
      <c r="J81" s="28"/>
      <c r="K81" s="28"/>
      <c r="L81" s="28"/>
    </row>
    <row r="82" spans="1:12" ht="13.35" customHeight="1">
      <c r="A82" s="33"/>
      <c r="B82" s="37">
        <v>47</v>
      </c>
      <c r="C82" s="1" t="s">
        <v>23</v>
      </c>
      <c r="D82" s="85"/>
      <c r="E82" s="85"/>
      <c r="F82" s="49"/>
      <c r="G82" s="49"/>
      <c r="H82" s="49"/>
      <c r="I82" s="49"/>
      <c r="J82" s="49"/>
      <c r="K82" s="49"/>
      <c r="L82" s="49"/>
    </row>
    <row r="83" spans="1:12" ht="13.35" customHeight="1">
      <c r="A83" s="33"/>
      <c r="B83" s="39" t="s">
        <v>30</v>
      </c>
      <c r="C83" s="1" t="s">
        <v>150</v>
      </c>
      <c r="D83" s="59">
        <v>25603</v>
      </c>
      <c r="E83" s="59">
        <v>66996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f>SUM(J83:K83)</f>
        <v>0</v>
      </c>
    </row>
    <row r="84" spans="1:12" ht="13.35" customHeight="1">
      <c r="A84" s="33"/>
      <c r="B84" s="39" t="s">
        <v>123</v>
      </c>
      <c r="C84" s="1" t="s">
        <v>151</v>
      </c>
      <c r="D84" s="63">
        <v>0</v>
      </c>
      <c r="E84" s="63">
        <v>0</v>
      </c>
      <c r="F84" s="59">
        <v>14612</v>
      </c>
      <c r="G84" s="59">
        <v>95533</v>
      </c>
      <c r="H84" s="59">
        <v>14612</v>
      </c>
      <c r="I84" s="59">
        <v>95533</v>
      </c>
      <c r="J84" s="59">
        <v>19612</v>
      </c>
      <c r="K84" s="59">
        <v>103133</v>
      </c>
      <c r="L84" s="59">
        <f>SUM(J84:K84)</f>
        <v>122745</v>
      </c>
    </row>
    <row r="85" spans="1:12" ht="13.35" customHeight="1">
      <c r="A85" s="33" t="s">
        <v>8</v>
      </c>
      <c r="B85" s="37">
        <v>47</v>
      </c>
      <c r="C85" s="1" t="s">
        <v>23</v>
      </c>
      <c r="D85" s="60">
        <f t="shared" ref="D85:L85" si="15">SUM(D83:D84)</f>
        <v>25603</v>
      </c>
      <c r="E85" s="60">
        <f t="shared" si="15"/>
        <v>66996</v>
      </c>
      <c r="F85" s="60">
        <f t="shared" si="15"/>
        <v>14612</v>
      </c>
      <c r="G85" s="60">
        <f t="shared" si="15"/>
        <v>95533</v>
      </c>
      <c r="H85" s="60">
        <f t="shared" si="15"/>
        <v>14612</v>
      </c>
      <c r="I85" s="60">
        <f t="shared" si="15"/>
        <v>95533</v>
      </c>
      <c r="J85" s="60">
        <f t="shared" si="15"/>
        <v>19612</v>
      </c>
      <c r="K85" s="60">
        <f>SUM(K83:K84)</f>
        <v>103133</v>
      </c>
      <c r="L85" s="60">
        <f t="shared" si="15"/>
        <v>122745</v>
      </c>
    </row>
    <row r="86" spans="1:12" ht="13.35" customHeight="1">
      <c r="A86" s="33"/>
      <c r="B86" s="37"/>
      <c r="C86" s="1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3.35" customHeight="1">
      <c r="A87" s="33"/>
      <c r="B87" s="37">
        <v>48</v>
      </c>
      <c r="C87" s="1" t="s">
        <v>25</v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13.35" customHeight="1">
      <c r="A88" s="33"/>
      <c r="B88" s="39" t="s">
        <v>31</v>
      </c>
      <c r="C88" s="1" t="s">
        <v>150</v>
      </c>
      <c r="D88" s="59">
        <v>47280</v>
      </c>
      <c r="E88" s="59">
        <v>238925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f>SUM(J88:K88)</f>
        <v>0</v>
      </c>
    </row>
    <row r="89" spans="1:12" ht="13.35" customHeight="1">
      <c r="A89" s="33"/>
      <c r="B89" s="39" t="s">
        <v>124</v>
      </c>
      <c r="C89" s="1" t="s">
        <v>151</v>
      </c>
      <c r="D89" s="63">
        <v>0</v>
      </c>
      <c r="E89" s="63">
        <v>0</v>
      </c>
      <c r="F89" s="65">
        <v>46077</v>
      </c>
      <c r="G89" s="65">
        <v>295155</v>
      </c>
      <c r="H89" s="65">
        <v>46077</v>
      </c>
      <c r="I89" s="65">
        <v>295155</v>
      </c>
      <c r="J89" s="65">
        <v>51078</v>
      </c>
      <c r="K89" s="65">
        <v>332691</v>
      </c>
      <c r="L89" s="65">
        <f>SUM(J89:K89)</f>
        <v>383769</v>
      </c>
    </row>
    <row r="90" spans="1:12" ht="13.35" customHeight="1">
      <c r="A90" s="33" t="s">
        <v>8</v>
      </c>
      <c r="B90" s="37">
        <v>48</v>
      </c>
      <c r="C90" s="1" t="s">
        <v>25</v>
      </c>
      <c r="D90" s="60">
        <f t="shared" ref="D90:L90" si="16">SUM(D88:D89)</f>
        <v>47280</v>
      </c>
      <c r="E90" s="60">
        <f t="shared" si="16"/>
        <v>238925</v>
      </c>
      <c r="F90" s="60">
        <f t="shared" si="16"/>
        <v>46077</v>
      </c>
      <c r="G90" s="60">
        <f t="shared" si="16"/>
        <v>295155</v>
      </c>
      <c r="H90" s="60">
        <f t="shared" si="16"/>
        <v>46077</v>
      </c>
      <c r="I90" s="60">
        <f t="shared" si="16"/>
        <v>295155</v>
      </c>
      <c r="J90" s="60">
        <f t="shared" si="16"/>
        <v>51078</v>
      </c>
      <c r="K90" s="60">
        <f>SUM(K88:K89)</f>
        <v>332691</v>
      </c>
      <c r="L90" s="60">
        <f t="shared" si="16"/>
        <v>383769</v>
      </c>
    </row>
    <row r="91" spans="1:12" ht="13.35" customHeight="1">
      <c r="A91" s="33" t="s">
        <v>8</v>
      </c>
      <c r="B91" s="37">
        <v>62</v>
      </c>
      <c r="C91" s="1" t="s">
        <v>27</v>
      </c>
      <c r="D91" s="60">
        <f t="shared" ref="D91:L91" si="17">D90+D85+D80+D75</f>
        <v>236425</v>
      </c>
      <c r="E91" s="60">
        <f t="shared" si="17"/>
        <v>759178</v>
      </c>
      <c r="F91" s="60">
        <f t="shared" si="17"/>
        <v>275796</v>
      </c>
      <c r="G91" s="60">
        <f t="shared" si="17"/>
        <v>940448</v>
      </c>
      <c r="H91" s="60">
        <f t="shared" si="17"/>
        <v>275796</v>
      </c>
      <c r="I91" s="60">
        <f t="shared" si="17"/>
        <v>940448</v>
      </c>
      <c r="J91" s="60">
        <f t="shared" si="17"/>
        <v>310798</v>
      </c>
      <c r="K91" s="60">
        <f>K90+K85+K80+K75</f>
        <v>1003730</v>
      </c>
      <c r="L91" s="60">
        <f t="shared" si="17"/>
        <v>1314528</v>
      </c>
    </row>
    <row r="92" spans="1:12" ht="13.35" customHeight="1">
      <c r="A92" s="33"/>
      <c r="B92" s="37"/>
      <c r="C92" s="1"/>
      <c r="D92" s="38"/>
      <c r="E92" s="38"/>
      <c r="F92" s="43"/>
      <c r="G92" s="43"/>
      <c r="H92" s="43"/>
      <c r="I92" s="43"/>
      <c r="J92" s="43"/>
      <c r="K92" s="43"/>
      <c r="L92" s="43"/>
    </row>
    <row r="93" spans="1:12" ht="13.35" customHeight="1">
      <c r="A93" s="33"/>
      <c r="B93" s="37">
        <v>63</v>
      </c>
      <c r="C93" s="1" t="s">
        <v>32</v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3.35" customHeight="1">
      <c r="A94" s="33"/>
      <c r="B94" s="37">
        <v>45</v>
      </c>
      <c r="C94" s="1" t="s">
        <v>19</v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3.35" customHeight="1">
      <c r="A95" s="33"/>
      <c r="B95" s="39" t="s">
        <v>33</v>
      </c>
      <c r="C95" s="1" t="s">
        <v>150</v>
      </c>
      <c r="D95" s="59">
        <v>130108</v>
      </c>
      <c r="E95" s="59">
        <v>296682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f>SUM(J95:K95)</f>
        <v>0</v>
      </c>
    </row>
    <row r="96" spans="1:12" ht="13.35" customHeight="1">
      <c r="A96" s="33"/>
      <c r="B96" s="39" t="s">
        <v>125</v>
      </c>
      <c r="C96" s="1" t="s">
        <v>151</v>
      </c>
      <c r="D96" s="63">
        <v>0</v>
      </c>
      <c r="E96" s="63">
        <v>0</v>
      </c>
      <c r="F96" s="65">
        <v>164922</v>
      </c>
      <c r="G96" s="65">
        <v>352281</v>
      </c>
      <c r="H96" s="65">
        <v>164922</v>
      </c>
      <c r="I96" s="65">
        <v>352281</v>
      </c>
      <c r="J96" s="65">
        <v>178412</v>
      </c>
      <c r="K96" s="65">
        <v>427056</v>
      </c>
      <c r="L96" s="65">
        <f>SUM(J96:K96)</f>
        <v>605468</v>
      </c>
    </row>
    <row r="97" spans="1:12" ht="13.35" customHeight="1">
      <c r="A97" s="33" t="s">
        <v>8</v>
      </c>
      <c r="B97" s="37">
        <v>45</v>
      </c>
      <c r="C97" s="1" t="s">
        <v>19</v>
      </c>
      <c r="D97" s="60">
        <f t="shared" ref="D97:L97" si="18">SUM(D95:D96)</f>
        <v>130108</v>
      </c>
      <c r="E97" s="60">
        <f t="shared" si="18"/>
        <v>296682</v>
      </c>
      <c r="F97" s="60">
        <f t="shared" si="18"/>
        <v>164922</v>
      </c>
      <c r="G97" s="60">
        <f t="shared" si="18"/>
        <v>352281</v>
      </c>
      <c r="H97" s="60">
        <f t="shared" si="18"/>
        <v>164922</v>
      </c>
      <c r="I97" s="60">
        <f t="shared" si="18"/>
        <v>352281</v>
      </c>
      <c r="J97" s="60">
        <f t="shared" si="18"/>
        <v>178412</v>
      </c>
      <c r="K97" s="60">
        <f>SUM(K95:K96)</f>
        <v>427056</v>
      </c>
      <c r="L97" s="60">
        <f t="shared" si="18"/>
        <v>605468</v>
      </c>
    </row>
    <row r="98" spans="1:12" ht="13.35" customHeight="1">
      <c r="A98" s="33"/>
      <c r="B98" s="37"/>
      <c r="C98" s="1"/>
      <c r="D98" s="66"/>
      <c r="E98" s="66"/>
      <c r="F98" s="28"/>
      <c r="G98" s="28"/>
      <c r="H98" s="28"/>
      <c r="I98" s="28"/>
      <c r="J98" s="28"/>
      <c r="K98" s="28"/>
      <c r="L98" s="28"/>
    </row>
    <row r="99" spans="1:12" ht="13.35" customHeight="1">
      <c r="A99" s="33"/>
      <c r="B99" s="37">
        <v>46</v>
      </c>
      <c r="C99" s="1" t="s">
        <v>21</v>
      </c>
      <c r="D99" s="85"/>
      <c r="E99" s="85"/>
      <c r="F99" s="49"/>
      <c r="G99" s="49"/>
      <c r="H99" s="49"/>
      <c r="I99" s="49"/>
      <c r="J99" s="49"/>
      <c r="K99" s="49"/>
      <c r="L99" s="49"/>
    </row>
    <row r="100" spans="1:12" ht="13.35" customHeight="1">
      <c r="A100" s="33"/>
      <c r="B100" s="39" t="s">
        <v>34</v>
      </c>
      <c r="C100" s="1" t="s">
        <v>150</v>
      </c>
      <c r="D100" s="59">
        <v>58350</v>
      </c>
      <c r="E100" s="59">
        <v>200437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f>SUM(J100:K100)</f>
        <v>0</v>
      </c>
    </row>
    <row r="101" spans="1:12" ht="13.35" customHeight="1">
      <c r="A101" s="40"/>
      <c r="B101" s="122" t="s">
        <v>126</v>
      </c>
      <c r="C101" s="42" t="s">
        <v>151</v>
      </c>
      <c r="D101" s="64">
        <v>0</v>
      </c>
      <c r="E101" s="64">
        <v>0</v>
      </c>
      <c r="F101" s="61">
        <v>54703</v>
      </c>
      <c r="G101" s="61">
        <v>284482</v>
      </c>
      <c r="H101" s="61">
        <v>54703</v>
      </c>
      <c r="I101" s="61">
        <v>284482</v>
      </c>
      <c r="J101" s="61">
        <v>59584</v>
      </c>
      <c r="K101" s="61">
        <v>330343</v>
      </c>
      <c r="L101" s="61">
        <f>SUM(J101:K101)</f>
        <v>389927</v>
      </c>
    </row>
    <row r="102" spans="1:12" ht="13.35" customHeight="1">
      <c r="A102" s="110" t="s">
        <v>8</v>
      </c>
      <c r="B102" s="111">
        <v>46</v>
      </c>
      <c r="C102" s="112" t="s">
        <v>21</v>
      </c>
      <c r="D102" s="60">
        <f t="shared" ref="D102:L102" si="19">SUM(D100:D101)</f>
        <v>58350</v>
      </c>
      <c r="E102" s="60">
        <f t="shared" si="19"/>
        <v>200437</v>
      </c>
      <c r="F102" s="60">
        <f t="shared" si="19"/>
        <v>54703</v>
      </c>
      <c r="G102" s="60">
        <f t="shared" si="19"/>
        <v>284482</v>
      </c>
      <c r="H102" s="60">
        <f t="shared" si="19"/>
        <v>54703</v>
      </c>
      <c r="I102" s="60">
        <f t="shared" si="19"/>
        <v>284482</v>
      </c>
      <c r="J102" s="60">
        <f t="shared" si="19"/>
        <v>59584</v>
      </c>
      <c r="K102" s="60">
        <f>SUM(K100:K101)</f>
        <v>330343</v>
      </c>
      <c r="L102" s="60">
        <f t="shared" si="19"/>
        <v>389927</v>
      </c>
    </row>
    <row r="103" spans="1:12" ht="13.35" customHeight="1">
      <c r="A103" s="33"/>
      <c r="B103" s="37"/>
      <c r="C103" s="1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 ht="13.35" customHeight="1">
      <c r="A104" s="33"/>
      <c r="B104" s="37">
        <v>47</v>
      </c>
      <c r="C104" s="1" t="s">
        <v>23</v>
      </c>
      <c r="D104" s="49"/>
      <c r="E104" s="49"/>
      <c r="F104" s="49"/>
      <c r="G104" s="49"/>
      <c r="H104" s="49"/>
      <c r="I104" s="49"/>
      <c r="J104" s="49"/>
      <c r="K104" s="49"/>
      <c r="L104" s="49"/>
    </row>
    <row r="105" spans="1:12" ht="13.35" customHeight="1">
      <c r="A105" s="33"/>
      <c r="B105" s="39" t="s">
        <v>35</v>
      </c>
      <c r="C105" s="1" t="s">
        <v>150</v>
      </c>
      <c r="D105" s="59">
        <v>39427</v>
      </c>
      <c r="E105" s="59">
        <v>44481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f>SUM(J105:K105)</f>
        <v>0</v>
      </c>
    </row>
    <row r="106" spans="1:12" ht="13.35" customHeight="1">
      <c r="A106" s="33"/>
      <c r="B106" s="39" t="s">
        <v>127</v>
      </c>
      <c r="C106" s="1" t="s">
        <v>151</v>
      </c>
      <c r="D106" s="64">
        <v>0</v>
      </c>
      <c r="E106" s="64">
        <v>0</v>
      </c>
      <c r="F106" s="61">
        <v>34632</v>
      </c>
      <c r="G106" s="61">
        <v>67584</v>
      </c>
      <c r="H106" s="61">
        <v>34632</v>
      </c>
      <c r="I106" s="59">
        <v>67584</v>
      </c>
      <c r="J106" s="59">
        <v>39632</v>
      </c>
      <c r="K106" s="61">
        <v>78978</v>
      </c>
      <c r="L106" s="61">
        <f>SUM(J106:K106)</f>
        <v>118610</v>
      </c>
    </row>
    <row r="107" spans="1:12" ht="13.35" customHeight="1">
      <c r="A107" s="33" t="s">
        <v>8</v>
      </c>
      <c r="B107" s="37">
        <v>47</v>
      </c>
      <c r="C107" s="1" t="s">
        <v>23</v>
      </c>
      <c r="D107" s="61">
        <f t="shared" ref="D107:L107" si="20">SUM(D105:D106)</f>
        <v>39427</v>
      </c>
      <c r="E107" s="61">
        <f t="shared" si="20"/>
        <v>44481</v>
      </c>
      <c r="F107" s="61">
        <f t="shared" si="20"/>
        <v>34632</v>
      </c>
      <c r="G107" s="61">
        <f t="shared" si="20"/>
        <v>67584</v>
      </c>
      <c r="H107" s="61">
        <f t="shared" si="20"/>
        <v>34632</v>
      </c>
      <c r="I107" s="60">
        <f t="shared" si="20"/>
        <v>67584</v>
      </c>
      <c r="J107" s="60">
        <f t="shared" si="20"/>
        <v>39632</v>
      </c>
      <c r="K107" s="61">
        <f>SUM(K105:K106)</f>
        <v>78978</v>
      </c>
      <c r="L107" s="61">
        <f t="shared" si="20"/>
        <v>118610</v>
      </c>
    </row>
    <row r="108" spans="1:12" ht="13.35" customHeight="1">
      <c r="A108" s="33"/>
      <c r="B108" s="37"/>
      <c r="C108" s="1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 ht="13.35" customHeight="1">
      <c r="A109" s="33"/>
      <c r="B109" s="37">
        <v>48</v>
      </c>
      <c r="C109" s="1" t="s">
        <v>25</v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3.35" customHeight="1">
      <c r="A110" s="33"/>
      <c r="B110" s="39" t="s">
        <v>36</v>
      </c>
      <c r="C110" s="1" t="s">
        <v>150</v>
      </c>
      <c r="D110" s="59">
        <v>58067</v>
      </c>
      <c r="E110" s="59">
        <v>250230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f>SUM(J110:K110)</f>
        <v>0</v>
      </c>
    </row>
    <row r="111" spans="1:12" ht="13.35" customHeight="1">
      <c r="A111" s="33"/>
      <c r="B111" s="39" t="s">
        <v>128</v>
      </c>
      <c r="C111" s="1" t="s">
        <v>151</v>
      </c>
      <c r="D111" s="63">
        <v>0</v>
      </c>
      <c r="E111" s="63">
        <v>0</v>
      </c>
      <c r="F111" s="59">
        <v>90947</v>
      </c>
      <c r="G111" s="59">
        <v>325654</v>
      </c>
      <c r="H111" s="59">
        <v>90947</v>
      </c>
      <c r="I111" s="59">
        <v>325654</v>
      </c>
      <c r="J111" s="59">
        <v>95934</v>
      </c>
      <c r="K111" s="59">
        <v>298451</v>
      </c>
      <c r="L111" s="59">
        <f>SUM(J111:K111)</f>
        <v>394385</v>
      </c>
    </row>
    <row r="112" spans="1:12" ht="13.35" customHeight="1">
      <c r="A112" s="33" t="s">
        <v>8</v>
      </c>
      <c r="B112" s="37">
        <v>48</v>
      </c>
      <c r="C112" s="1" t="s">
        <v>25</v>
      </c>
      <c r="D112" s="60">
        <f t="shared" ref="D112:L112" si="21">SUM(D110:D111)</f>
        <v>58067</v>
      </c>
      <c r="E112" s="60">
        <f t="shared" si="21"/>
        <v>250230</v>
      </c>
      <c r="F112" s="60">
        <f t="shared" si="21"/>
        <v>90947</v>
      </c>
      <c r="G112" s="60">
        <f t="shared" si="21"/>
        <v>325654</v>
      </c>
      <c r="H112" s="60">
        <f t="shared" si="21"/>
        <v>90947</v>
      </c>
      <c r="I112" s="60">
        <f t="shared" si="21"/>
        <v>325654</v>
      </c>
      <c r="J112" s="60">
        <f t="shared" si="21"/>
        <v>95934</v>
      </c>
      <c r="K112" s="60">
        <f>SUM(K110:K111)</f>
        <v>298451</v>
      </c>
      <c r="L112" s="60">
        <f t="shared" si="21"/>
        <v>394385</v>
      </c>
    </row>
    <row r="113" spans="1:12" ht="13.35" customHeight="1">
      <c r="A113" s="33" t="s">
        <v>8</v>
      </c>
      <c r="B113" s="37">
        <v>63</v>
      </c>
      <c r="C113" s="1" t="s">
        <v>32</v>
      </c>
      <c r="D113" s="61">
        <f t="shared" ref="D113:L113" si="22">D112+D107+D102+D97</f>
        <v>285952</v>
      </c>
      <c r="E113" s="61">
        <f t="shared" si="22"/>
        <v>791830</v>
      </c>
      <c r="F113" s="61">
        <f t="shared" si="22"/>
        <v>345204</v>
      </c>
      <c r="G113" s="61">
        <f t="shared" si="22"/>
        <v>1030001</v>
      </c>
      <c r="H113" s="61">
        <f t="shared" si="22"/>
        <v>345204</v>
      </c>
      <c r="I113" s="61">
        <f t="shared" si="22"/>
        <v>1030001</v>
      </c>
      <c r="J113" s="61">
        <f t="shared" si="22"/>
        <v>373562</v>
      </c>
      <c r="K113" s="61">
        <f>K112+K107+K102+K97</f>
        <v>1134828</v>
      </c>
      <c r="L113" s="61">
        <f t="shared" si="22"/>
        <v>1508390</v>
      </c>
    </row>
    <row r="114" spans="1:12" ht="13.35" customHeight="1">
      <c r="A114" s="33" t="s">
        <v>8</v>
      </c>
      <c r="B114" s="36">
        <v>1.198</v>
      </c>
      <c r="C114" s="35" t="s">
        <v>11</v>
      </c>
      <c r="D114" s="60">
        <f t="shared" ref="D114:L114" si="23">D91+D69+D113</f>
        <v>588702</v>
      </c>
      <c r="E114" s="60">
        <f t="shared" si="23"/>
        <v>1559878</v>
      </c>
      <c r="F114" s="60">
        <f t="shared" si="23"/>
        <v>621000</v>
      </c>
      <c r="G114" s="60">
        <f t="shared" si="23"/>
        <v>1980729</v>
      </c>
      <c r="H114" s="60">
        <f t="shared" si="23"/>
        <v>621000</v>
      </c>
      <c r="I114" s="60">
        <f t="shared" si="23"/>
        <v>1980729</v>
      </c>
      <c r="J114" s="60">
        <f t="shared" si="23"/>
        <v>689500</v>
      </c>
      <c r="K114" s="60">
        <f>K91+K69+K113</f>
        <v>2157791</v>
      </c>
      <c r="L114" s="60">
        <f t="shared" si="23"/>
        <v>2847291</v>
      </c>
    </row>
    <row r="115" spans="1:12" ht="13.35" customHeight="1">
      <c r="A115" s="33" t="s">
        <v>8</v>
      </c>
      <c r="B115" s="34">
        <v>2202</v>
      </c>
      <c r="C115" s="35" t="s">
        <v>17</v>
      </c>
      <c r="D115" s="68">
        <f t="shared" ref="D115:L115" si="24">D114</f>
        <v>588702</v>
      </c>
      <c r="E115" s="68">
        <f t="shared" si="24"/>
        <v>1559878</v>
      </c>
      <c r="F115" s="68">
        <f t="shared" si="24"/>
        <v>621000</v>
      </c>
      <c r="G115" s="57">
        <f t="shared" si="24"/>
        <v>1980729</v>
      </c>
      <c r="H115" s="68">
        <f t="shared" si="24"/>
        <v>621000</v>
      </c>
      <c r="I115" s="68">
        <f t="shared" si="24"/>
        <v>1980729</v>
      </c>
      <c r="J115" s="68">
        <f t="shared" si="24"/>
        <v>689500</v>
      </c>
      <c r="K115" s="57">
        <f>K114</f>
        <v>2157791</v>
      </c>
      <c r="L115" s="57">
        <f t="shared" si="24"/>
        <v>2847291</v>
      </c>
    </row>
    <row r="116" spans="1:12" ht="13.35" customHeight="1">
      <c r="A116" s="25"/>
      <c r="B116" s="26"/>
      <c r="C116" s="27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 ht="13.35" customHeight="1">
      <c r="A117" s="48" t="s">
        <v>10</v>
      </c>
      <c r="B117" s="34">
        <v>2515</v>
      </c>
      <c r="C117" s="35" t="s">
        <v>0</v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3.35" customHeight="1">
      <c r="A118" s="48"/>
      <c r="B118" s="51">
        <v>0.10100000000000001</v>
      </c>
      <c r="C118" s="35" t="s">
        <v>56</v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ht="13.35" customHeight="1">
      <c r="A119" s="48"/>
      <c r="B119" s="52">
        <v>0.44</v>
      </c>
      <c r="C119" s="1" t="s">
        <v>55</v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3.35" customHeight="1">
      <c r="A120" s="48"/>
      <c r="B120" s="39" t="s">
        <v>57</v>
      </c>
      <c r="C120" s="1" t="s">
        <v>41</v>
      </c>
      <c r="D120" s="123">
        <v>13415</v>
      </c>
      <c r="E120" s="65">
        <v>11608</v>
      </c>
      <c r="F120" s="123">
        <v>15599</v>
      </c>
      <c r="G120" s="5">
        <v>12633</v>
      </c>
      <c r="H120" s="123">
        <v>15599</v>
      </c>
      <c r="I120" s="65">
        <v>12633</v>
      </c>
      <c r="J120" s="123">
        <v>13700</v>
      </c>
      <c r="K120" s="5">
        <v>17673</v>
      </c>
      <c r="L120" s="5">
        <f t="shared" ref="L120:L127" si="25">SUM(J120:K120)</f>
        <v>31373</v>
      </c>
    </row>
    <row r="121" spans="1:12" ht="13.35" customHeight="1">
      <c r="A121" s="48"/>
      <c r="B121" s="124" t="s">
        <v>58</v>
      </c>
      <c r="C121" s="1" t="s">
        <v>43</v>
      </c>
      <c r="D121" s="123">
        <v>196</v>
      </c>
      <c r="E121" s="65">
        <v>191</v>
      </c>
      <c r="F121" s="123">
        <v>300</v>
      </c>
      <c r="G121" s="5">
        <v>200</v>
      </c>
      <c r="H121" s="123">
        <v>300</v>
      </c>
      <c r="I121" s="65">
        <v>200</v>
      </c>
      <c r="J121" s="123">
        <v>251</v>
      </c>
      <c r="K121" s="5">
        <v>200</v>
      </c>
      <c r="L121" s="5">
        <f t="shared" si="25"/>
        <v>451</v>
      </c>
    </row>
    <row r="122" spans="1:12" ht="13.35" customHeight="1">
      <c r="A122" s="48"/>
      <c r="B122" s="124" t="s">
        <v>59</v>
      </c>
      <c r="C122" s="1" t="s">
        <v>45</v>
      </c>
      <c r="D122" s="123">
        <v>707</v>
      </c>
      <c r="E122" s="65">
        <v>710</v>
      </c>
      <c r="F122" s="123">
        <v>700</v>
      </c>
      <c r="G122" s="5">
        <v>700</v>
      </c>
      <c r="H122" s="123">
        <v>700</v>
      </c>
      <c r="I122" s="65">
        <v>700</v>
      </c>
      <c r="J122" s="123">
        <v>1000</v>
      </c>
      <c r="K122" s="5">
        <v>2100</v>
      </c>
      <c r="L122" s="5">
        <f t="shared" si="25"/>
        <v>3100</v>
      </c>
    </row>
    <row r="123" spans="1:12" ht="13.35" customHeight="1">
      <c r="A123" s="48"/>
      <c r="B123" s="124" t="s">
        <v>60</v>
      </c>
      <c r="C123" s="1" t="s">
        <v>37</v>
      </c>
      <c r="D123" s="82">
        <v>7507</v>
      </c>
      <c r="E123" s="63">
        <v>0</v>
      </c>
      <c r="F123" s="82">
        <v>5000</v>
      </c>
      <c r="G123" s="63">
        <v>0</v>
      </c>
      <c r="H123" s="82">
        <v>5000</v>
      </c>
      <c r="I123" s="63">
        <v>0</v>
      </c>
      <c r="J123" s="82">
        <v>10800</v>
      </c>
      <c r="K123" s="63">
        <v>0</v>
      </c>
      <c r="L123" s="59">
        <f t="shared" si="25"/>
        <v>10800</v>
      </c>
    </row>
    <row r="124" spans="1:12" ht="25.5">
      <c r="A124" s="48"/>
      <c r="B124" s="124" t="s">
        <v>61</v>
      </c>
      <c r="C124" s="1" t="s">
        <v>62</v>
      </c>
      <c r="D124" s="82">
        <v>2477</v>
      </c>
      <c r="E124" s="63">
        <v>0</v>
      </c>
      <c r="F124" s="82">
        <v>500</v>
      </c>
      <c r="G124" s="63">
        <v>0</v>
      </c>
      <c r="H124" s="77">
        <v>0</v>
      </c>
      <c r="I124" s="63">
        <v>0</v>
      </c>
      <c r="J124" s="77">
        <v>0</v>
      </c>
      <c r="K124" s="63">
        <v>0</v>
      </c>
      <c r="L124" s="63">
        <f t="shared" si="25"/>
        <v>0</v>
      </c>
    </row>
    <row r="125" spans="1:12" ht="13.35" customHeight="1">
      <c r="A125" s="48"/>
      <c r="B125" s="124" t="s">
        <v>63</v>
      </c>
      <c r="C125" s="1" t="s">
        <v>64</v>
      </c>
      <c r="D125" s="77">
        <v>0</v>
      </c>
      <c r="E125" s="63">
        <v>0</v>
      </c>
      <c r="F125" s="82">
        <v>2000</v>
      </c>
      <c r="G125" s="63">
        <v>0</v>
      </c>
      <c r="H125" s="77">
        <v>0</v>
      </c>
      <c r="I125" s="63">
        <v>0</v>
      </c>
      <c r="J125" s="77">
        <v>0</v>
      </c>
      <c r="K125" s="63">
        <v>0</v>
      </c>
      <c r="L125" s="63">
        <f t="shared" si="25"/>
        <v>0</v>
      </c>
    </row>
    <row r="126" spans="1:12" ht="25.5">
      <c r="A126" s="48"/>
      <c r="B126" s="124" t="s">
        <v>108</v>
      </c>
      <c r="C126" s="1" t="s">
        <v>117</v>
      </c>
      <c r="D126" s="82">
        <v>658684</v>
      </c>
      <c r="E126" s="73">
        <v>0</v>
      </c>
      <c r="F126" s="123">
        <v>500000</v>
      </c>
      <c r="G126" s="73">
        <v>0</v>
      </c>
      <c r="H126" s="123">
        <v>500000</v>
      </c>
      <c r="I126" s="73">
        <v>0</v>
      </c>
      <c r="J126" s="123">
        <v>500000</v>
      </c>
      <c r="K126" s="73">
        <v>0</v>
      </c>
      <c r="L126" s="65">
        <f t="shared" si="25"/>
        <v>500000</v>
      </c>
    </row>
    <row r="127" spans="1:12" ht="25.5">
      <c r="A127" s="48"/>
      <c r="B127" s="124" t="s">
        <v>109</v>
      </c>
      <c r="C127" s="1" t="s">
        <v>110</v>
      </c>
      <c r="D127" s="82">
        <v>517</v>
      </c>
      <c r="E127" s="63">
        <v>0</v>
      </c>
      <c r="F127" s="82">
        <v>1</v>
      </c>
      <c r="G127" s="63">
        <v>0</v>
      </c>
      <c r="H127" s="82">
        <v>1</v>
      </c>
      <c r="I127" s="63">
        <v>0</v>
      </c>
      <c r="J127" s="77">
        <v>0</v>
      </c>
      <c r="K127" s="63">
        <v>0</v>
      </c>
      <c r="L127" s="63">
        <f t="shared" si="25"/>
        <v>0</v>
      </c>
    </row>
    <row r="128" spans="1:12" ht="13.35" customHeight="1">
      <c r="A128" s="48" t="s">
        <v>8</v>
      </c>
      <c r="B128" s="52">
        <v>0.44</v>
      </c>
      <c r="C128" s="1" t="s">
        <v>55</v>
      </c>
      <c r="D128" s="68">
        <f t="shared" ref="D128:I128" si="26">SUM(D120:D127)</f>
        <v>683503</v>
      </c>
      <c r="E128" s="68">
        <f t="shared" si="26"/>
        <v>12509</v>
      </c>
      <c r="F128" s="68">
        <f t="shared" si="26"/>
        <v>524100</v>
      </c>
      <c r="G128" s="68">
        <f t="shared" si="26"/>
        <v>13533</v>
      </c>
      <c r="H128" s="68">
        <f t="shared" si="26"/>
        <v>521600</v>
      </c>
      <c r="I128" s="68">
        <f t="shared" si="26"/>
        <v>13533</v>
      </c>
      <c r="J128" s="68">
        <f>SUM(J120:J127)</f>
        <v>525751</v>
      </c>
      <c r="K128" s="68">
        <f>SUM(K120:K127)</f>
        <v>19973</v>
      </c>
      <c r="L128" s="68">
        <f>SUM(L120:L127)</f>
        <v>545724</v>
      </c>
    </row>
    <row r="129" spans="1:12">
      <c r="A129" s="48"/>
      <c r="B129" s="52"/>
      <c r="C129" s="1"/>
      <c r="D129" s="49"/>
      <c r="E129" s="49"/>
      <c r="F129" s="49"/>
      <c r="G129" s="49"/>
      <c r="H129" s="49"/>
      <c r="I129" s="49"/>
      <c r="J129" s="49"/>
      <c r="K129" s="49"/>
      <c r="L129" s="49"/>
    </row>
    <row r="130" spans="1:12" ht="13.35" customHeight="1">
      <c r="A130" s="48"/>
      <c r="B130" s="52">
        <v>0.45</v>
      </c>
      <c r="C130" s="1" t="s">
        <v>19</v>
      </c>
      <c r="D130" s="49"/>
      <c r="E130" s="28"/>
      <c r="F130" s="49"/>
      <c r="G130" s="28"/>
      <c r="H130" s="49"/>
      <c r="I130" s="28"/>
      <c r="J130" s="49"/>
      <c r="K130" s="28"/>
      <c r="L130" s="28"/>
    </row>
    <row r="131" spans="1:12" ht="13.35" customHeight="1">
      <c r="A131" s="50"/>
      <c r="B131" s="122" t="s">
        <v>65</v>
      </c>
      <c r="C131" s="42" t="s">
        <v>41</v>
      </c>
      <c r="D131" s="61">
        <v>7740</v>
      </c>
      <c r="E131" s="64">
        <v>0</v>
      </c>
      <c r="F131" s="115">
        <v>2500</v>
      </c>
      <c r="G131" s="64">
        <v>0</v>
      </c>
      <c r="H131" s="115">
        <v>2500</v>
      </c>
      <c r="I131" s="64">
        <v>0</v>
      </c>
      <c r="J131" s="115">
        <v>3000</v>
      </c>
      <c r="K131" s="64">
        <v>0</v>
      </c>
      <c r="L131" s="61">
        <f>SUM(J131:K131)</f>
        <v>3000</v>
      </c>
    </row>
    <row r="132" spans="1:12" ht="13.35" customHeight="1">
      <c r="A132" s="48"/>
      <c r="B132" s="124" t="s">
        <v>66</v>
      </c>
      <c r="C132" s="1" t="s">
        <v>43</v>
      </c>
      <c r="D132" s="65">
        <v>55</v>
      </c>
      <c r="E132" s="73">
        <v>0</v>
      </c>
      <c r="F132" s="123">
        <v>1</v>
      </c>
      <c r="G132" s="73">
        <v>0</v>
      </c>
      <c r="H132" s="123">
        <v>1</v>
      </c>
      <c r="I132" s="73">
        <v>0</v>
      </c>
      <c r="J132" s="75">
        <v>0</v>
      </c>
      <c r="K132" s="73">
        <v>0</v>
      </c>
      <c r="L132" s="73">
        <f>SUM(J132:K132)</f>
        <v>0</v>
      </c>
    </row>
    <row r="133" spans="1:12" ht="13.35" customHeight="1">
      <c r="A133" s="48"/>
      <c r="B133" s="124" t="s">
        <v>67</v>
      </c>
      <c r="C133" s="1" t="s">
        <v>45</v>
      </c>
      <c r="D133" s="65">
        <v>599</v>
      </c>
      <c r="E133" s="73">
        <v>0</v>
      </c>
      <c r="F133" s="123">
        <v>1</v>
      </c>
      <c r="G133" s="73">
        <v>0</v>
      </c>
      <c r="H133" s="123">
        <v>1</v>
      </c>
      <c r="I133" s="73">
        <v>0</v>
      </c>
      <c r="J133" s="75">
        <v>0</v>
      </c>
      <c r="K133" s="73">
        <v>0</v>
      </c>
      <c r="L133" s="73">
        <f>SUM(J133:K133)</f>
        <v>0</v>
      </c>
    </row>
    <row r="134" spans="1:12" ht="13.35" customHeight="1">
      <c r="A134" s="48" t="s">
        <v>8</v>
      </c>
      <c r="B134" s="52">
        <v>0.45</v>
      </c>
      <c r="C134" s="1" t="s">
        <v>19</v>
      </c>
      <c r="D134" s="68">
        <f t="shared" ref="D134:L134" si="27">SUM(D131:D133)</f>
        <v>8394</v>
      </c>
      <c r="E134" s="69">
        <f t="shared" si="27"/>
        <v>0</v>
      </c>
      <c r="F134" s="68">
        <f t="shared" si="27"/>
        <v>2502</v>
      </c>
      <c r="G134" s="69">
        <f t="shared" si="27"/>
        <v>0</v>
      </c>
      <c r="H134" s="68">
        <f t="shared" si="27"/>
        <v>2502</v>
      </c>
      <c r="I134" s="69">
        <f t="shared" si="27"/>
        <v>0</v>
      </c>
      <c r="J134" s="68">
        <f t="shared" si="27"/>
        <v>3000</v>
      </c>
      <c r="K134" s="69">
        <f>SUM(K131:K133)</f>
        <v>0</v>
      </c>
      <c r="L134" s="68">
        <f t="shared" si="27"/>
        <v>3000</v>
      </c>
    </row>
    <row r="135" spans="1:12" ht="13.35" customHeight="1">
      <c r="A135" s="48"/>
      <c r="B135" s="52"/>
      <c r="C135" s="1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ht="13.35" customHeight="1">
      <c r="A136" s="48"/>
      <c r="B136" s="52">
        <v>0.46</v>
      </c>
      <c r="C136" s="1" t="s">
        <v>21</v>
      </c>
      <c r="D136" s="38"/>
      <c r="E136" s="5"/>
      <c r="F136" s="38"/>
      <c r="G136" s="5"/>
      <c r="H136" s="38"/>
      <c r="I136" s="5"/>
      <c r="J136" s="38"/>
      <c r="K136" s="5"/>
      <c r="L136" s="5"/>
    </row>
    <row r="137" spans="1:12" ht="13.35" customHeight="1">
      <c r="A137" s="48"/>
      <c r="B137" s="39" t="s">
        <v>68</v>
      </c>
      <c r="C137" s="1" t="s">
        <v>41</v>
      </c>
      <c r="D137" s="59">
        <v>1897</v>
      </c>
      <c r="E137" s="59">
        <v>373</v>
      </c>
      <c r="F137" s="77">
        <v>0</v>
      </c>
      <c r="G137" s="28">
        <v>1537</v>
      </c>
      <c r="H137" s="77">
        <v>0</v>
      </c>
      <c r="I137" s="59">
        <v>1537</v>
      </c>
      <c r="J137" s="77">
        <v>0</v>
      </c>
      <c r="K137" s="28">
        <v>3343</v>
      </c>
      <c r="L137" s="28">
        <f>SUM(J137:K137)</f>
        <v>3343</v>
      </c>
    </row>
    <row r="138" spans="1:12" ht="13.35" customHeight="1">
      <c r="A138" s="48"/>
      <c r="B138" s="124" t="s">
        <v>69</v>
      </c>
      <c r="C138" s="1" t="s">
        <v>43</v>
      </c>
      <c r="D138" s="59">
        <v>55</v>
      </c>
      <c r="E138" s="59">
        <v>39</v>
      </c>
      <c r="F138" s="77">
        <v>0</v>
      </c>
      <c r="G138" s="28">
        <v>40</v>
      </c>
      <c r="H138" s="77">
        <v>0</v>
      </c>
      <c r="I138" s="59">
        <v>40</v>
      </c>
      <c r="J138" s="77">
        <v>0</v>
      </c>
      <c r="K138" s="28">
        <v>40</v>
      </c>
      <c r="L138" s="28">
        <f>SUM(J138:K138)</f>
        <v>40</v>
      </c>
    </row>
    <row r="139" spans="1:12" ht="13.35" customHeight="1">
      <c r="A139" s="48"/>
      <c r="B139" s="124" t="s">
        <v>70</v>
      </c>
      <c r="C139" s="1" t="s">
        <v>45</v>
      </c>
      <c r="D139" s="59">
        <v>588</v>
      </c>
      <c r="E139" s="59">
        <v>55</v>
      </c>
      <c r="F139" s="77">
        <v>0</v>
      </c>
      <c r="G139" s="28">
        <v>55</v>
      </c>
      <c r="H139" s="77">
        <v>0</v>
      </c>
      <c r="I139" s="59">
        <v>55</v>
      </c>
      <c r="J139" s="77">
        <v>0</v>
      </c>
      <c r="K139" s="28">
        <v>55</v>
      </c>
      <c r="L139" s="28">
        <f>SUM(J139:K139)</f>
        <v>55</v>
      </c>
    </row>
    <row r="140" spans="1:12" ht="13.35" customHeight="1">
      <c r="A140" s="48" t="s">
        <v>8</v>
      </c>
      <c r="B140" s="52">
        <v>0.46</v>
      </c>
      <c r="C140" s="1" t="s">
        <v>21</v>
      </c>
      <c r="D140" s="68">
        <f t="shared" ref="D140:J140" si="28">SUM(D137:D139)</f>
        <v>2540</v>
      </c>
      <c r="E140" s="68">
        <f t="shared" si="28"/>
        <v>467</v>
      </c>
      <c r="F140" s="69">
        <f t="shared" si="28"/>
        <v>0</v>
      </c>
      <c r="G140" s="71">
        <f t="shared" si="28"/>
        <v>1632</v>
      </c>
      <c r="H140" s="69">
        <f t="shared" si="28"/>
        <v>0</v>
      </c>
      <c r="I140" s="68">
        <f t="shared" si="28"/>
        <v>1632</v>
      </c>
      <c r="J140" s="69">
        <f t="shared" si="28"/>
        <v>0</v>
      </c>
      <c r="K140" s="71">
        <f>SUM(K137:K139)</f>
        <v>3438</v>
      </c>
      <c r="L140" s="71">
        <f>SUM(J140:K140)</f>
        <v>3438</v>
      </c>
    </row>
    <row r="141" spans="1:12" ht="13.35" customHeight="1">
      <c r="A141" s="48"/>
      <c r="B141" s="52"/>
      <c r="C141" s="1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ht="13.35" customHeight="1">
      <c r="A142" s="48"/>
      <c r="B142" s="52">
        <v>0.47</v>
      </c>
      <c r="C142" s="1" t="s">
        <v>23</v>
      </c>
      <c r="D142" s="49"/>
      <c r="E142" s="28"/>
      <c r="F142" s="49"/>
      <c r="G142" s="28"/>
      <c r="H142" s="49"/>
      <c r="I142" s="28"/>
      <c r="J142" s="49"/>
      <c r="K142" s="28"/>
      <c r="L142" s="28"/>
    </row>
    <row r="143" spans="1:12" ht="13.35" customHeight="1">
      <c r="A143" s="48"/>
      <c r="B143" s="39" t="s">
        <v>71</v>
      </c>
      <c r="C143" s="1" t="s">
        <v>41</v>
      </c>
      <c r="D143" s="59">
        <v>402</v>
      </c>
      <c r="E143" s="59">
        <v>674</v>
      </c>
      <c r="F143" s="82">
        <v>800</v>
      </c>
      <c r="G143" s="28">
        <v>2293</v>
      </c>
      <c r="H143" s="82">
        <v>800</v>
      </c>
      <c r="I143" s="59">
        <v>2293</v>
      </c>
      <c r="J143" s="77">
        <v>0</v>
      </c>
      <c r="K143" s="28">
        <v>1504</v>
      </c>
      <c r="L143" s="28">
        <f>SUM(J143:K143)</f>
        <v>1504</v>
      </c>
    </row>
    <row r="144" spans="1:12" ht="13.35" customHeight="1">
      <c r="A144" s="48"/>
      <c r="B144" s="124" t="s">
        <v>72</v>
      </c>
      <c r="C144" s="1" t="s">
        <v>43</v>
      </c>
      <c r="D144" s="65">
        <v>114</v>
      </c>
      <c r="E144" s="65">
        <v>40</v>
      </c>
      <c r="F144" s="123">
        <v>1</v>
      </c>
      <c r="G144" s="5">
        <v>40</v>
      </c>
      <c r="H144" s="123">
        <v>1</v>
      </c>
      <c r="I144" s="65">
        <v>40</v>
      </c>
      <c r="J144" s="75">
        <v>0</v>
      </c>
      <c r="K144" s="5">
        <v>40</v>
      </c>
      <c r="L144" s="5">
        <f>SUM(J144:K144)</f>
        <v>40</v>
      </c>
    </row>
    <row r="145" spans="1:12" ht="13.35" customHeight="1">
      <c r="A145" s="48"/>
      <c r="B145" s="124" t="s">
        <v>73</v>
      </c>
      <c r="C145" s="1" t="s">
        <v>45</v>
      </c>
      <c r="D145" s="65">
        <v>490</v>
      </c>
      <c r="E145" s="65">
        <v>55</v>
      </c>
      <c r="F145" s="123">
        <v>1</v>
      </c>
      <c r="G145" s="5">
        <v>55</v>
      </c>
      <c r="H145" s="123">
        <v>1</v>
      </c>
      <c r="I145" s="65">
        <v>55</v>
      </c>
      <c r="J145" s="75">
        <v>0</v>
      </c>
      <c r="K145" s="5">
        <v>55</v>
      </c>
      <c r="L145" s="5">
        <f>SUM(J145:K145)</f>
        <v>55</v>
      </c>
    </row>
    <row r="146" spans="1:12" ht="13.35" customHeight="1">
      <c r="A146" s="48" t="s">
        <v>8</v>
      </c>
      <c r="B146" s="52">
        <v>0.47</v>
      </c>
      <c r="C146" s="1" t="s">
        <v>23</v>
      </c>
      <c r="D146" s="68">
        <f t="shared" ref="D146:J146" si="29">SUM(D143:D145)</f>
        <v>1006</v>
      </c>
      <c r="E146" s="68">
        <f t="shared" si="29"/>
        <v>769</v>
      </c>
      <c r="F146" s="68">
        <f t="shared" si="29"/>
        <v>802</v>
      </c>
      <c r="G146" s="71">
        <f t="shared" si="29"/>
        <v>2388</v>
      </c>
      <c r="H146" s="68">
        <f t="shared" si="29"/>
        <v>802</v>
      </c>
      <c r="I146" s="68">
        <f t="shared" si="29"/>
        <v>2388</v>
      </c>
      <c r="J146" s="69">
        <f t="shared" si="29"/>
        <v>0</v>
      </c>
      <c r="K146" s="71">
        <f>SUM(K143:K145)</f>
        <v>1599</v>
      </c>
      <c r="L146" s="71">
        <f>SUM(J146:K146)</f>
        <v>1599</v>
      </c>
    </row>
    <row r="147" spans="1:12" ht="13.35" customHeight="1">
      <c r="A147" s="48"/>
      <c r="B147" s="52"/>
      <c r="C147" s="1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ht="13.35" customHeight="1">
      <c r="A148" s="48"/>
      <c r="B148" s="52">
        <v>0.48</v>
      </c>
      <c r="C148" s="1" t="s">
        <v>25</v>
      </c>
      <c r="D148" s="49"/>
      <c r="E148" s="28"/>
      <c r="F148" s="49"/>
      <c r="G148" s="28"/>
      <c r="H148" s="49"/>
      <c r="I148" s="28"/>
      <c r="J148" s="49"/>
      <c r="K148" s="28"/>
      <c r="L148" s="28"/>
    </row>
    <row r="149" spans="1:12" ht="13.35" customHeight="1">
      <c r="A149" s="48"/>
      <c r="B149" s="39" t="s">
        <v>74</v>
      </c>
      <c r="C149" s="1" t="s">
        <v>41</v>
      </c>
      <c r="D149" s="59">
        <v>4461</v>
      </c>
      <c r="E149" s="59">
        <v>2926</v>
      </c>
      <c r="F149" s="82">
        <v>3700</v>
      </c>
      <c r="G149" s="28">
        <v>3847</v>
      </c>
      <c r="H149" s="82">
        <v>3700</v>
      </c>
      <c r="I149" s="59">
        <v>3847</v>
      </c>
      <c r="J149" s="82">
        <v>4000</v>
      </c>
      <c r="K149" s="28">
        <v>3794</v>
      </c>
      <c r="L149" s="28">
        <f>SUM(J149:K149)</f>
        <v>7794</v>
      </c>
    </row>
    <row r="150" spans="1:12" ht="13.35" customHeight="1">
      <c r="A150" s="48"/>
      <c r="B150" s="124" t="s">
        <v>75</v>
      </c>
      <c r="C150" s="1" t="s">
        <v>43</v>
      </c>
      <c r="D150" s="59">
        <v>57</v>
      </c>
      <c r="E150" s="59">
        <v>37</v>
      </c>
      <c r="F150" s="82">
        <v>1</v>
      </c>
      <c r="G150" s="28">
        <v>40</v>
      </c>
      <c r="H150" s="82">
        <v>1</v>
      </c>
      <c r="I150" s="59">
        <v>40</v>
      </c>
      <c r="J150" s="77">
        <v>0</v>
      </c>
      <c r="K150" s="28">
        <v>40</v>
      </c>
      <c r="L150" s="28">
        <f>SUM(J150:K150)</f>
        <v>40</v>
      </c>
    </row>
    <row r="151" spans="1:12" ht="13.35" customHeight="1">
      <c r="A151" s="48"/>
      <c r="B151" s="124" t="s">
        <v>76</v>
      </c>
      <c r="C151" s="1" t="s">
        <v>45</v>
      </c>
      <c r="D151" s="61">
        <v>543</v>
      </c>
      <c r="E151" s="61">
        <v>81</v>
      </c>
      <c r="F151" s="115">
        <v>1</v>
      </c>
      <c r="G151" s="62">
        <v>81</v>
      </c>
      <c r="H151" s="115">
        <v>1</v>
      </c>
      <c r="I151" s="61">
        <v>81</v>
      </c>
      <c r="J151" s="78">
        <v>0</v>
      </c>
      <c r="K151" s="62">
        <v>81</v>
      </c>
      <c r="L151" s="62">
        <f>SUM(J151:K151)</f>
        <v>81</v>
      </c>
    </row>
    <row r="152" spans="1:12" ht="13.35" customHeight="1">
      <c r="A152" s="48" t="s">
        <v>8</v>
      </c>
      <c r="B152" s="52">
        <v>0.48</v>
      </c>
      <c r="C152" s="1" t="s">
        <v>25</v>
      </c>
      <c r="D152" s="115">
        <f t="shared" ref="D152:J152" si="30">SUM(D149:D151)</f>
        <v>5061</v>
      </c>
      <c r="E152" s="115">
        <f t="shared" si="30"/>
        <v>3044</v>
      </c>
      <c r="F152" s="115">
        <f t="shared" si="30"/>
        <v>3702</v>
      </c>
      <c r="G152" s="72">
        <f t="shared" si="30"/>
        <v>3968</v>
      </c>
      <c r="H152" s="115">
        <f t="shared" si="30"/>
        <v>3702</v>
      </c>
      <c r="I152" s="115">
        <f t="shared" si="30"/>
        <v>3968</v>
      </c>
      <c r="J152" s="115">
        <f t="shared" si="30"/>
        <v>4000</v>
      </c>
      <c r="K152" s="72">
        <f>SUM(K149:K151)</f>
        <v>3915</v>
      </c>
      <c r="L152" s="72">
        <f>SUM(J152:K152)</f>
        <v>7915</v>
      </c>
    </row>
    <row r="153" spans="1:12" ht="13.35" customHeight="1">
      <c r="A153" s="48"/>
      <c r="B153" s="52"/>
      <c r="C153" s="1"/>
      <c r="D153" s="82"/>
      <c r="E153" s="82"/>
      <c r="F153" s="82"/>
      <c r="G153" s="49"/>
      <c r="H153" s="82"/>
      <c r="I153" s="82"/>
      <c r="J153" s="82"/>
      <c r="K153" s="49"/>
      <c r="L153" s="49"/>
    </row>
    <row r="154" spans="1:12" ht="13.35" customHeight="1">
      <c r="A154" s="48"/>
      <c r="B154" s="52">
        <v>0.69</v>
      </c>
      <c r="C154" s="1" t="s">
        <v>148</v>
      </c>
      <c r="D154" s="82"/>
      <c r="E154" s="82"/>
      <c r="F154" s="82"/>
      <c r="G154" s="49"/>
      <c r="H154" s="82"/>
      <c r="I154" s="82"/>
      <c r="J154" s="82"/>
      <c r="K154" s="49"/>
      <c r="L154" s="49"/>
    </row>
    <row r="155" spans="1:12" ht="13.35" customHeight="1">
      <c r="A155" s="48"/>
      <c r="B155" s="39" t="s">
        <v>134</v>
      </c>
      <c r="C155" s="1" t="s">
        <v>41</v>
      </c>
      <c r="D155" s="77">
        <v>0</v>
      </c>
      <c r="E155" s="77">
        <v>0</v>
      </c>
      <c r="F155" s="77">
        <v>0</v>
      </c>
      <c r="G155" s="77">
        <v>0</v>
      </c>
      <c r="H155" s="77">
        <v>0</v>
      </c>
      <c r="I155" s="77">
        <v>0</v>
      </c>
      <c r="J155" s="82">
        <v>1300</v>
      </c>
      <c r="K155" s="77">
        <v>0</v>
      </c>
      <c r="L155" s="49">
        <f>SUM(J155:K155)</f>
        <v>1300</v>
      </c>
    </row>
    <row r="156" spans="1:12" ht="13.35" customHeight="1">
      <c r="A156" s="48"/>
      <c r="B156" s="124" t="s">
        <v>135</v>
      </c>
      <c r="C156" s="1" t="s">
        <v>43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82">
        <v>50</v>
      </c>
      <c r="K156" s="77">
        <v>0</v>
      </c>
      <c r="L156" s="49">
        <f>SUM(J156:K156)</f>
        <v>50</v>
      </c>
    </row>
    <row r="157" spans="1:12" ht="13.35" customHeight="1">
      <c r="A157" s="48"/>
      <c r="B157" s="124" t="s">
        <v>136</v>
      </c>
      <c r="C157" s="1" t="s">
        <v>45</v>
      </c>
      <c r="D157" s="77">
        <v>0</v>
      </c>
      <c r="E157" s="77">
        <v>0</v>
      </c>
      <c r="F157" s="77">
        <v>0</v>
      </c>
      <c r="G157" s="77">
        <v>0</v>
      </c>
      <c r="H157" s="77">
        <v>0</v>
      </c>
      <c r="I157" s="77">
        <v>0</v>
      </c>
      <c r="J157" s="82">
        <v>500</v>
      </c>
      <c r="K157" s="77">
        <v>0</v>
      </c>
      <c r="L157" s="49">
        <f>SUM(J157:K157)</f>
        <v>500</v>
      </c>
    </row>
    <row r="158" spans="1:12" ht="13.35" customHeight="1">
      <c r="A158" s="48" t="s">
        <v>8</v>
      </c>
      <c r="B158" s="52">
        <v>0.69</v>
      </c>
      <c r="C158" s="1" t="s">
        <v>148</v>
      </c>
      <c r="D158" s="69">
        <f>SUM(D155:D157)</f>
        <v>0</v>
      </c>
      <c r="E158" s="69">
        <f t="shared" ref="E158:L158" si="31">SUM(E155:E157)</f>
        <v>0</v>
      </c>
      <c r="F158" s="69">
        <f t="shared" si="31"/>
        <v>0</v>
      </c>
      <c r="G158" s="69">
        <f t="shared" si="31"/>
        <v>0</v>
      </c>
      <c r="H158" s="69">
        <f t="shared" si="31"/>
        <v>0</v>
      </c>
      <c r="I158" s="69">
        <f t="shared" si="31"/>
        <v>0</v>
      </c>
      <c r="J158" s="68">
        <f t="shared" si="31"/>
        <v>1850</v>
      </c>
      <c r="K158" s="69">
        <f t="shared" si="31"/>
        <v>0</v>
      </c>
      <c r="L158" s="68">
        <f t="shared" si="31"/>
        <v>1850</v>
      </c>
    </row>
    <row r="159" spans="1:12" ht="13.35" customHeight="1">
      <c r="A159" s="48"/>
      <c r="B159" s="52"/>
      <c r="C159" s="1"/>
      <c r="D159" s="82"/>
      <c r="E159" s="82"/>
      <c r="F159" s="82"/>
      <c r="G159" s="49"/>
      <c r="H159" s="82"/>
      <c r="I159" s="82"/>
      <c r="J159" s="82"/>
      <c r="K159" s="49"/>
      <c r="L159" s="49"/>
    </row>
    <row r="160" spans="1:12" ht="13.35" customHeight="1">
      <c r="A160" s="48"/>
      <c r="B160" s="52">
        <v>0.7</v>
      </c>
      <c r="C160" s="1" t="s">
        <v>147</v>
      </c>
      <c r="D160" s="82"/>
      <c r="E160" s="82"/>
      <c r="F160" s="82"/>
      <c r="G160" s="49"/>
      <c r="H160" s="82"/>
      <c r="I160" s="82"/>
      <c r="J160" s="82"/>
      <c r="K160" s="49"/>
      <c r="L160" s="49"/>
    </row>
    <row r="161" spans="1:12" ht="13.35" customHeight="1">
      <c r="A161" s="48"/>
      <c r="B161" s="39" t="s">
        <v>137</v>
      </c>
      <c r="C161" s="1" t="s">
        <v>41</v>
      </c>
      <c r="D161" s="77">
        <v>0</v>
      </c>
      <c r="E161" s="77">
        <v>0</v>
      </c>
      <c r="F161" s="77">
        <v>0</v>
      </c>
      <c r="G161" s="77">
        <v>0</v>
      </c>
      <c r="H161" s="77">
        <v>0</v>
      </c>
      <c r="I161" s="77">
        <v>0</v>
      </c>
      <c r="J161" s="82">
        <v>1600</v>
      </c>
      <c r="K161" s="77">
        <v>0</v>
      </c>
      <c r="L161" s="49">
        <f>SUM(J161:K161)</f>
        <v>1600</v>
      </c>
    </row>
    <row r="162" spans="1:12" ht="13.35" customHeight="1">
      <c r="A162" s="48"/>
      <c r="B162" s="124" t="s">
        <v>138</v>
      </c>
      <c r="C162" s="1" t="s">
        <v>43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82">
        <v>50</v>
      </c>
      <c r="K162" s="77">
        <v>0</v>
      </c>
      <c r="L162" s="49">
        <f>SUM(J162:K162)</f>
        <v>50</v>
      </c>
    </row>
    <row r="163" spans="1:12" ht="13.35" customHeight="1">
      <c r="A163" s="48"/>
      <c r="B163" s="124" t="s">
        <v>139</v>
      </c>
      <c r="C163" s="1" t="s">
        <v>45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82">
        <v>600</v>
      </c>
      <c r="K163" s="77">
        <v>0</v>
      </c>
      <c r="L163" s="49">
        <f>SUM(J163:K163)</f>
        <v>600</v>
      </c>
    </row>
    <row r="164" spans="1:12" ht="13.35" customHeight="1">
      <c r="A164" s="50" t="s">
        <v>8</v>
      </c>
      <c r="B164" s="113">
        <v>0.7</v>
      </c>
      <c r="C164" s="42" t="s">
        <v>147</v>
      </c>
      <c r="D164" s="69">
        <f>SUM(D161:D163)</f>
        <v>0</v>
      </c>
      <c r="E164" s="69">
        <f t="shared" ref="E164" si="32">SUM(E161:E163)</f>
        <v>0</v>
      </c>
      <c r="F164" s="69">
        <f t="shared" ref="F164" si="33">SUM(F161:F163)</f>
        <v>0</v>
      </c>
      <c r="G164" s="69">
        <f t="shared" ref="G164" si="34">SUM(G161:G163)</f>
        <v>0</v>
      </c>
      <c r="H164" s="69">
        <f t="shared" ref="H164" si="35">SUM(H161:H163)</f>
        <v>0</v>
      </c>
      <c r="I164" s="69">
        <f t="shared" ref="I164" si="36">SUM(I161:I163)</f>
        <v>0</v>
      </c>
      <c r="J164" s="68">
        <f t="shared" ref="J164" si="37">SUM(J161:J163)</f>
        <v>2250</v>
      </c>
      <c r="K164" s="69">
        <f t="shared" ref="K164" si="38">SUM(K161:K163)</f>
        <v>0</v>
      </c>
      <c r="L164" s="68">
        <f t="shared" ref="L164" si="39">SUM(L161:L163)</f>
        <v>2250</v>
      </c>
    </row>
    <row r="165" spans="1:12" ht="2.25" customHeight="1">
      <c r="A165" s="48"/>
      <c r="B165" s="52"/>
      <c r="C165" s="1"/>
      <c r="D165" s="82"/>
      <c r="E165" s="82"/>
      <c r="F165" s="82"/>
      <c r="G165" s="49"/>
      <c r="H165" s="82"/>
      <c r="I165" s="82"/>
      <c r="J165" s="82"/>
      <c r="K165" s="49"/>
      <c r="L165" s="49"/>
    </row>
    <row r="166" spans="1:12" ht="13.35" customHeight="1">
      <c r="A166" s="48"/>
      <c r="B166" s="52">
        <v>0.71</v>
      </c>
      <c r="C166" s="1" t="s">
        <v>146</v>
      </c>
      <c r="D166" s="82"/>
      <c r="E166" s="82"/>
      <c r="F166" s="82"/>
      <c r="G166" s="49"/>
      <c r="H166" s="82"/>
      <c r="I166" s="82"/>
      <c r="J166" s="82"/>
      <c r="K166" s="49"/>
      <c r="L166" s="49"/>
    </row>
    <row r="167" spans="1:12" ht="13.35" customHeight="1">
      <c r="A167" s="48"/>
      <c r="B167" s="39" t="s">
        <v>140</v>
      </c>
      <c r="C167" s="1" t="s">
        <v>41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82">
        <v>1200</v>
      </c>
      <c r="K167" s="77">
        <v>0</v>
      </c>
      <c r="L167" s="49">
        <f>SUM(J167:K167)</f>
        <v>1200</v>
      </c>
    </row>
    <row r="168" spans="1:12" ht="13.35" customHeight="1">
      <c r="A168" s="48"/>
      <c r="B168" s="124" t="s">
        <v>141</v>
      </c>
      <c r="C168" s="1" t="s">
        <v>43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82">
        <v>50</v>
      </c>
      <c r="K168" s="77">
        <v>0</v>
      </c>
      <c r="L168" s="49">
        <f>SUM(J168:K168)</f>
        <v>50</v>
      </c>
    </row>
    <row r="169" spans="1:12" ht="13.35" customHeight="1">
      <c r="A169" s="48"/>
      <c r="B169" s="124" t="s">
        <v>142</v>
      </c>
      <c r="C169" s="1" t="s">
        <v>45</v>
      </c>
      <c r="D169" s="77">
        <v>0</v>
      </c>
      <c r="E169" s="77">
        <v>0</v>
      </c>
      <c r="F169" s="77">
        <v>0</v>
      </c>
      <c r="G169" s="77">
        <v>0</v>
      </c>
      <c r="H169" s="77">
        <v>0</v>
      </c>
      <c r="I169" s="77">
        <v>0</v>
      </c>
      <c r="J169" s="82">
        <v>500</v>
      </c>
      <c r="K169" s="77">
        <v>0</v>
      </c>
      <c r="L169" s="49">
        <f>SUM(J169:K169)</f>
        <v>500</v>
      </c>
    </row>
    <row r="170" spans="1:12" ht="13.35" customHeight="1">
      <c r="A170" s="48" t="s">
        <v>8</v>
      </c>
      <c r="B170" s="52">
        <v>0.71</v>
      </c>
      <c r="C170" s="1" t="s">
        <v>146</v>
      </c>
      <c r="D170" s="69">
        <f>SUM(D167:D169)</f>
        <v>0</v>
      </c>
      <c r="E170" s="69">
        <f t="shared" ref="E170" si="40">SUM(E167:E169)</f>
        <v>0</v>
      </c>
      <c r="F170" s="69">
        <f t="shared" ref="F170" si="41">SUM(F167:F169)</f>
        <v>0</v>
      </c>
      <c r="G170" s="69">
        <f t="shared" ref="G170" si="42">SUM(G167:G169)</f>
        <v>0</v>
      </c>
      <c r="H170" s="69">
        <f t="shared" ref="H170" si="43">SUM(H167:H169)</f>
        <v>0</v>
      </c>
      <c r="I170" s="69">
        <f t="shared" ref="I170" si="44">SUM(I167:I169)</f>
        <v>0</v>
      </c>
      <c r="J170" s="68">
        <f t="shared" ref="J170" si="45">SUM(J167:J169)</f>
        <v>1750</v>
      </c>
      <c r="K170" s="69">
        <f t="shared" ref="K170" si="46">SUM(K167:K169)</f>
        <v>0</v>
      </c>
      <c r="L170" s="68">
        <f t="shared" ref="L170" si="47">SUM(L167:L169)</f>
        <v>1750</v>
      </c>
    </row>
    <row r="171" spans="1:12" ht="13.35" customHeight="1">
      <c r="A171" s="48"/>
      <c r="B171" s="52"/>
      <c r="C171" s="1"/>
      <c r="D171" s="82"/>
      <c r="E171" s="82"/>
      <c r="F171" s="82"/>
      <c r="G171" s="49"/>
      <c r="H171" s="82"/>
      <c r="I171" s="82"/>
      <c r="J171" s="82"/>
      <c r="K171" s="49"/>
      <c r="L171" s="49"/>
    </row>
    <row r="172" spans="1:12" ht="13.35" customHeight="1">
      <c r="A172" s="48"/>
      <c r="B172" s="52">
        <v>0.72</v>
      </c>
      <c r="C172" s="1" t="s">
        <v>149</v>
      </c>
      <c r="D172" s="82"/>
      <c r="E172" s="82"/>
      <c r="F172" s="82"/>
      <c r="G172" s="49"/>
      <c r="H172" s="82"/>
      <c r="I172" s="82"/>
      <c r="J172" s="82"/>
      <c r="K172" s="49"/>
      <c r="L172" s="49"/>
    </row>
    <row r="173" spans="1:12" ht="13.35" customHeight="1">
      <c r="A173" s="48"/>
      <c r="B173" s="39" t="s">
        <v>143</v>
      </c>
      <c r="C173" s="1" t="s">
        <v>41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82">
        <v>1200</v>
      </c>
      <c r="K173" s="77">
        <v>0</v>
      </c>
      <c r="L173" s="49">
        <f>SUM(J173:K173)</f>
        <v>1200</v>
      </c>
    </row>
    <row r="174" spans="1:12" ht="13.35" customHeight="1">
      <c r="A174" s="48"/>
      <c r="B174" s="124" t="s">
        <v>144</v>
      </c>
      <c r="C174" s="1" t="s">
        <v>43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82">
        <v>50</v>
      </c>
      <c r="K174" s="77">
        <v>0</v>
      </c>
      <c r="L174" s="49">
        <f>SUM(J174:K174)</f>
        <v>50</v>
      </c>
    </row>
    <row r="175" spans="1:12" ht="13.35" customHeight="1">
      <c r="A175" s="48"/>
      <c r="B175" s="124" t="s">
        <v>145</v>
      </c>
      <c r="C175" s="1" t="s">
        <v>45</v>
      </c>
      <c r="D175" s="77">
        <v>0</v>
      </c>
      <c r="E175" s="77">
        <v>0</v>
      </c>
      <c r="F175" s="77">
        <v>0</v>
      </c>
      <c r="G175" s="77">
        <v>0</v>
      </c>
      <c r="H175" s="77">
        <v>0</v>
      </c>
      <c r="I175" s="77">
        <v>0</v>
      </c>
      <c r="J175" s="82">
        <v>400</v>
      </c>
      <c r="K175" s="77">
        <v>0</v>
      </c>
      <c r="L175" s="49">
        <f>SUM(J175:K175)</f>
        <v>400</v>
      </c>
    </row>
    <row r="176" spans="1:12" ht="13.35" customHeight="1">
      <c r="A176" s="48" t="s">
        <v>8</v>
      </c>
      <c r="B176" s="52">
        <v>0.72</v>
      </c>
      <c r="C176" s="1" t="s">
        <v>149</v>
      </c>
      <c r="D176" s="69">
        <f>SUM(D173:D175)</f>
        <v>0</v>
      </c>
      <c r="E176" s="69">
        <f t="shared" ref="E176" si="48">SUM(E173:E175)</f>
        <v>0</v>
      </c>
      <c r="F176" s="69">
        <f t="shared" ref="F176" si="49">SUM(F173:F175)</f>
        <v>0</v>
      </c>
      <c r="G176" s="69">
        <f t="shared" ref="G176" si="50">SUM(G173:G175)</f>
        <v>0</v>
      </c>
      <c r="H176" s="69">
        <f t="shared" ref="H176" si="51">SUM(H173:H175)</f>
        <v>0</v>
      </c>
      <c r="I176" s="69">
        <f t="shared" ref="I176" si="52">SUM(I173:I175)</f>
        <v>0</v>
      </c>
      <c r="J176" s="68">
        <f t="shared" ref="J176" si="53">SUM(J173:J175)</f>
        <v>1650</v>
      </c>
      <c r="K176" s="69">
        <f t="shared" ref="K176" si="54">SUM(K173:K175)</f>
        <v>0</v>
      </c>
      <c r="L176" s="68">
        <f t="shared" ref="L176" si="55">SUM(L173:L175)</f>
        <v>1650</v>
      </c>
    </row>
    <row r="177" spans="1:12">
      <c r="A177" s="48" t="s">
        <v>8</v>
      </c>
      <c r="B177" s="51">
        <v>0.10100000000000001</v>
      </c>
      <c r="C177" s="35" t="s">
        <v>56</v>
      </c>
      <c r="D177" s="60">
        <f t="shared" ref="D177:I177" si="56">D152+D146+D140+D134+D128+D176+D170+D158+D164</f>
        <v>700504</v>
      </c>
      <c r="E177" s="60">
        <f t="shared" si="56"/>
        <v>16789</v>
      </c>
      <c r="F177" s="60">
        <f t="shared" si="56"/>
        <v>531106</v>
      </c>
      <c r="G177" s="60">
        <f t="shared" si="56"/>
        <v>21521</v>
      </c>
      <c r="H177" s="60">
        <f t="shared" si="56"/>
        <v>528606</v>
      </c>
      <c r="I177" s="60">
        <f t="shared" si="56"/>
        <v>21521</v>
      </c>
      <c r="J177" s="60">
        <f>J152+J146+J140+J134+J128+J176+J170+J158+J164</f>
        <v>540251</v>
      </c>
      <c r="K177" s="60">
        <f t="shared" ref="K177:L177" si="57">K152+K146+K140+K134+K128+K176+K170+K158+K164</f>
        <v>28925</v>
      </c>
      <c r="L177" s="60">
        <f t="shared" si="57"/>
        <v>569176</v>
      </c>
    </row>
    <row r="178" spans="1:12">
      <c r="A178" s="48"/>
      <c r="B178" s="34"/>
      <c r="C178" s="35"/>
      <c r="D178" s="28"/>
      <c r="E178" s="28"/>
      <c r="F178" s="28"/>
      <c r="G178" s="28"/>
      <c r="H178" s="28"/>
      <c r="I178" s="28"/>
      <c r="J178" s="28"/>
      <c r="K178" s="28"/>
      <c r="L178" s="28"/>
    </row>
    <row r="179" spans="1:12" ht="27" customHeight="1">
      <c r="A179" s="48"/>
      <c r="B179" s="36">
        <v>0.19600000000000001</v>
      </c>
      <c r="C179" s="35" t="s">
        <v>77</v>
      </c>
      <c r="D179" s="28"/>
      <c r="E179" s="28"/>
      <c r="F179" s="28"/>
      <c r="G179" s="28"/>
      <c r="H179" s="28"/>
      <c r="I179" s="28"/>
      <c r="J179" s="28"/>
      <c r="K179" s="28"/>
      <c r="L179" s="5"/>
    </row>
    <row r="180" spans="1:12" ht="27" customHeight="1">
      <c r="A180" s="48"/>
      <c r="B180" s="37">
        <v>61</v>
      </c>
      <c r="C180" s="1" t="s">
        <v>78</v>
      </c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1:12" ht="13.5" customHeight="1">
      <c r="A181" s="48"/>
      <c r="B181" s="37" t="s">
        <v>79</v>
      </c>
      <c r="C181" s="1" t="s">
        <v>150</v>
      </c>
      <c r="D181" s="59">
        <v>32690</v>
      </c>
      <c r="E181" s="63">
        <v>0</v>
      </c>
      <c r="F181" s="59">
        <v>28400</v>
      </c>
      <c r="G181" s="63">
        <v>0</v>
      </c>
      <c r="H181" s="59">
        <v>28400</v>
      </c>
      <c r="I181" s="63">
        <v>0</v>
      </c>
      <c r="J181" s="59">
        <v>30000</v>
      </c>
      <c r="K181" s="63">
        <v>0</v>
      </c>
      <c r="L181" s="59">
        <f>SUM(J181:K181)</f>
        <v>30000</v>
      </c>
    </row>
    <row r="182" spans="1:12">
      <c r="A182" s="48"/>
      <c r="B182" s="37" t="s">
        <v>115</v>
      </c>
      <c r="C182" s="1" t="s">
        <v>116</v>
      </c>
      <c r="D182" s="59">
        <v>1310</v>
      </c>
      <c r="E182" s="63">
        <v>0</v>
      </c>
      <c r="F182" s="59">
        <v>1500</v>
      </c>
      <c r="G182" s="63">
        <v>0</v>
      </c>
      <c r="H182" s="59">
        <v>1500</v>
      </c>
      <c r="I182" s="63">
        <v>0</v>
      </c>
      <c r="J182" s="59">
        <v>1500</v>
      </c>
      <c r="K182" s="63">
        <v>0</v>
      </c>
      <c r="L182" s="65">
        <f>SUM(J182:K182)</f>
        <v>1500</v>
      </c>
    </row>
    <row r="183" spans="1:12" ht="27" customHeight="1">
      <c r="A183" s="48" t="s">
        <v>8</v>
      </c>
      <c r="B183" s="37">
        <v>61</v>
      </c>
      <c r="C183" s="1" t="s">
        <v>78</v>
      </c>
      <c r="D183" s="60">
        <f t="shared" ref="D183:I183" si="58">D181+D182</f>
        <v>34000</v>
      </c>
      <c r="E183" s="70">
        <f t="shared" si="58"/>
        <v>0</v>
      </c>
      <c r="F183" s="60">
        <f t="shared" si="58"/>
        <v>29900</v>
      </c>
      <c r="G183" s="70">
        <f t="shared" si="58"/>
        <v>0</v>
      </c>
      <c r="H183" s="60">
        <f t="shared" si="58"/>
        <v>29900</v>
      </c>
      <c r="I183" s="70">
        <f t="shared" si="58"/>
        <v>0</v>
      </c>
      <c r="J183" s="60">
        <f>J181+J182</f>
        <v>31500</v>
      </c>
      <c r="K183" s="70">
        <f>K181+K182</f>
        <v>0</v>
      </c>
      <c r="L183" s="60">
        <f>L181+L182</f>
        <v>31500</v>
      </c>
    </row>
    <row r="184" spans="1:12" ht="27" customHeight="1">
      <c r="A184" s="48" t="s">
        <v>8</v>
      </c>
      <c r="B184" s="36">
        <v>0.19600000000000001</v>
      </c>
      <c r="C184" s="35" t="s">
        <v>77</v>
      </c>
      <c r="D184" s="61">
        <f t="shared" ref="D184:J184" si="59">D183</f>
        <v>34000</v>
      </c>
      <c r="E184" s="64">
        <f t="shared" si="59"/>
        <v>0</v>
      </c>
      <c r="F184" s="61">
        <f t="shared" si="59"/>
        <v>29900</v>
      </c>
      <c r="G184" s="64">
        <f t="shared" si="59"/>
        <v>0</v>
      </c>
      <c r="H184" s="61">
        <f t="shared" si="59"/>
        <v>29900</v>
      </c>
      <c r="I184" s="64">
        <f t="shared" si="59"/>
        <v>0</v>
      </c>
      <c r="J184" s="61">
        <f t="shared" si="59"/>
        <v>31500</v>
      </c>
      <c r="K184" s="64">
        <f>K183</f>
        <v>0</v>
      </c>
      <c r="L184" s="61">
        <f>SUM(J184:K184)</f>
        <v>31500</v>
      </c>
    </row>
    <row r="185" spans="1:12" ht="13.5" customHeight="1">
      <c r="A185" s="48"/>
      <c r="B185" s="36"/>
      <c r="C185" s="35"/>
      <c r="D185" s="28"/>
      <c r="E185" s="28"/>
      <c r="F185" s="28"/>
      <c r="G185" s="28"/>
      <c r="H185" s="28"/>
      <c r="I185" s="28"/>
      <c r="J185" s="28"/>
      <c r="K185" s="28"/>
      <c r="L185" s="28"/>
    </row>
    <row r="186" spans="1:12" ht="13.5" customHeight="1">
      <c r="A186" s="48"/>
      <c r="B186" s="36">
        <v>0.19800000000000001</v>
      </c>
      <c r="C186" s="35" t="s">
        <v>11</v>
      </c>
      <c r="D186" s="28"/>
      <c r="E186" s="28"/>
      <c r="F186" s="28"/>
      <c r="G186" s="28"/>
      <c r="H186" s="28"/>
      <c r="I186" s="28"/>
      <c r="J186" s="28"/>
      <c r="K186" s="28"/>
      <c r="L186" s="5"/>
    </row>
    <row r="187" spans="1:12" ht="27" customHeight="1">
      <c r="A187" s="48"/>
      <c r="B187" s="37">
        <v>61</v>
      </c>
      <c r="C187" s="1" t="s">
        <v>80</v>
      </c>
      <c r="D187" s="28"/>
      <c r="E187" s="28"/>
      <c r="F187" s="28"/>
      <c r="G187" s="28"/>
      <c r="H187" s="28"/>
      <c r="I187" s="28"/>
      <c r="J187" s="28"/>
      <c r="K187" s="28"/>
      <c r="L187" s="5"/>
    </row>
    <row r="188" spans="1:12" ht="13.5" customHeight="1">
      <c r="A188" s="48"/>
      <c r="B188" s="37" t="s">
        <v>79</v>
      </c>
      <c r="C188" s="1" t="s">
        <v>150</v>
      </c>
      <c r="D188" s="59">
        <v>18150</v>
      </c>
      <c r="E188" s="63">
        <v>0</v>
      </c>
      <c r="F188" s="59">
        <v>100</v>
      </c>
      <c r="G188" s="63">
        <v>0</v>
      </c>
      <c r="H188" s="59">
        <v>100</v>
      </c>
      <c r="I188" s="63">
        <v>0</v>
      </c>
      <c r="J188" s="59">
        <v>2800</v>
      </c>
      <c r="K188" s="63">
        <v>0</v>
      </c>
      <c r="L188" s="59">
        <f>SUM(J188:K188)</f>
        <v>2800</v>
      </c>
    </row>
    <row r="189" spans="1:12" ht="25.5">
      <c r="A189" s="48"/>
      <c r="B189" s="37" t="s">
        <v>115</v>
      </c>
      <c r="C189" s="1" t="s">
        <v>129</v>
      </c>
      <c r="D189" s="61">
        <v>5850</v>
      </c>
      <c r="E189" s="64">
        <v>0</v>
      </c>
      <c r="F189" s="61">
        <v>6400</v>
      </c>
      <c r="G189" s="64">
        <v>0</v>
      </c>
      <c r="H189" s="61">
        <v>6400</v>
      </c>
      <c r="I189" s="64">
        <v>0</v>
      </c>
      <c r="J189" s="61">
        <v>6400</v>
      </c>
      <c r="K189" s="64">
        <v>0</v>
      </c>
      <c r="L189" s="61">
        <f>SUM(J189:K189)</f>
        <v>6400</v>
      </c>
    </row>
    <row r="190" spans="1:12" ht="27" customHeight="1">
      <c r="A190" s="50" t="s">
        <v>8</v>
      </c>
      <c r="B190" s="41">
        <v>61</v>
      </c>
      <c r="C190" s="42" t="s">
        <v>81</v>
      </c>
      <c r="D190" s="61">
        <f t="shared" ref="D190:I190" si="60">D188+D189</f>
        <v>24000</v>
      </c>
      <c r="E190" s="64">
        <f t="shared" si="60"/>
        <v>0</v>
      </c>
      <c r="F190" s="61">
        <f t="shared" si="60"/>
        <v>6500</v>
      </c>
      <c r="G190" s="64">
        <f t="shared" si="60"/>
        <v>0</v>
      </c>
      <c r="H190" s="61">
        <f t="shared" si="60"/>
        <v>6500</v>
      </c>
      <c r="I190" s="64">
        <f t="shared" si="60"/>
        <v>0</v>
      </c>
      <c r="J190" s="61">
        <f>J188+J189</f>
        <v>9200</v>
      </c>
      <c r="K190" s="64">
        <f>K188+K189</f>
        <v>0</v>
      </c>
      <c r="L190" s="61">
        <f>SUM(J190:K190)</f>
        <v>9200</v>
      </c>
    </row>
    <row r="191" spans="1:12" ht="13.5" customHeight="1">
      <c r="A191" s="48" t="s">
        <v>8</v>
      </c>
      <c r="B191" s="36">
        <v>0.19800000000000001</v>
      </c>
      <c r="C191" s="35" t="s">
        <v>11</v>
      </c>
      <c r="D191" s="59">
        <f t="shared" ref="D191:L191" si="61">D190</f>
        <v>24000</v>
      </c>
      <c r="E191" s="63">
        <f t="shared" si="61"/>
        <v>0</v>
      </c>
      <c r="F191" s="59">
        <f t="shared" si="61"/>
        <v>6500</v>
      </c>
      <c r="G191" s="63">
        <f t="shared" si="61"/>
        <v>0</v>
      </c>
      <c r="H191" s="59">
        <f t="shared" si="61"/>
        <v>6500</v>
      </c>
      <c r="I191" s="63">
        <f t="shared" si="61"/>
        <v>0</v>
      </c>
      <c r="J191" s="59">
        <f t="shared" si="61"/>
        <v>9200</v>
      </c>
      <c r="K191" s="63">
        <f>K190</f>
        <v>0</v>
      </c>
      <c r="L191" s="59">
        <f t="shared" si="61"/>
        <v>9200</v>
      </c>
    </row>
    <row r="192" spans="1:12" ht="25.5">
      <c r="A192" s="48" t="s">
        <v>8</v>
      </c>
      <c r="B192" s="34">
        <v>2515</v>
      </c>
      <c r="C192" s="35" t="s">
        <v>82</v>
      </c>
      <c r="D192" s="60">
        <f t="shared" ref="D192:L192" si="62">D177+D191+D184</f>
        <v>758504</v>
      </c>
      <c r="E192" s="60">
        <f t="shared" si="62"/>
        <v>16789</v>
      </c>
      <c r="F192" s="60">
        <f t="shared" si="62"/>
        <v>567506</v>
      </c>
      <c r="G192" s="60">
        <f t="shared" si="62"/>
        <v>21521</v>
      </c>
      <c r="H192" s="60">
        <f t="shared" si="62"/>
        <v>565006</v>
      </c>
      <c r="I192" s="60">
        <f t="shared" si="62"/>
        <v>21521</v>
      </c>
      <c r="J192" s="60">
        <f t="shared" si="62"/>
        <v>580951</v>
      </c>
      <c r="K192" s="60">
        <f t="shared" si="62"/>
        <v>28925</v>
      </c>
      <c r="L192" s="60">
        <f t="shared" si="62"/>
        <v>609876</v>
      </c>
    </row>
    <row r="193" spans="1:12" ht="13.5" customHeight="1">
      <c r="A193" s="25"/>
      <c r="B193" s="26"/>
      <c r="C193" s="27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1:12" ht="27" customHeight="1">
      <c r="A194" s="33" t="s">
        <v>10</v>
      </c>
      <c r="B194" s="88">
        <v>3604</v>
      </c>
      <c r="C194" s="87" t="s">
        <v>85</v>
      </c>
      <c r="D194" s="30"/>
      <c r="E194" s="30"/>
      <c r="F194" s="30"/>
      <c r="G194" s="30"/>
      <c r="H194" s="30"/>
      <c r="I194" s="30"/>
      <c r="J194" s="30"/>
      <c r="K194" s="30"/>
      <c r="L194" s="30"/>
    </row>
    <row r="195" spans="1:12" ht="13.5" customHeight="1">
      <c r="A195" s="33"/>
      <c r="B195" s="89">
        <v>0.10199999999999999</v>
      </c>
      <c r="C195" s="87" t="s">
        <v>86</v>
      </c>
      <c r="D195" s="30"/>
      <c r="E195" s="30"/>
      <c r="F195" s="30"/>
      <c r="G195" s="30"/>
      <c r="H195" s="30"/>
      <c r="I195" s="30"/>
      <c r="J195" s="30"/>
      <c r="K195" s="30"/>
      <c r="L195" s="30"/>
    </row>
    <row r="196" spans="1:12" ht="27" customHeight="1">
      <c r="A196" s="33"/>
      <c r="B196" s="55">
        <v>91</v>
      </c>
      <c r="C196" s="44" t="s">
        <v>91</v>
      </c>
      <c r="D196" s="30"/>
      <c r="E196" s="30"/>
      <c r="F196" s="30"/>
      <c r="G196" s="30"/>
      <c r="H196" s="30"/>
      <c r="I196" s="30"/>
      <c r="J196" s="30"/>
      <c r="K196" s="30"/>
      <c r="L196" s="30"/>
    </row>
    <row r="197" spans="1:12" ht="13.5" customHeight="1">
      <c r="A197" s="33"/>
      <c r="B197" s="32" t="s">
        <v>95</v>
      </c>
      <c r="C197" s="44" t="s">
        <v>88</v>
      </c>
      <c r="D197" s="77">
        <v>0</v>
      </c>
      <c r="E197" s="82">
        <v>436</v>
      </c>
      <c r="F197" s="77">
        <v>0</v>
      </c>
      <c r="G197" s="30">
        <v>463</v>
      </c>
      <c r="H197" s="77">
        <v>0</v>
      </c>
      <c r="I197" s="82">
        <v>463</v>
      </c>
      <c r="J197" s="77">
        <v>0</v>
      </c>
      <c r="K197" s="30">
        <v>450</v>
      </c>
      <c r="L197" s="30">
        <f>SUM(J197:K197)</f>
        <v>450</v>
      </c>
    </row>
    <row r="198" spans="1:12" ht="13.5" customHeight="1">
      <c r="A198" s="33"/>
      <c r="B198" s="32" t="s">
        <v>96</v>
      </c>
      <c r="C198" s="44" t="s">
        <v>89</v>
      </c>
      <c r="D198" s="77">
        <v>0</v>
      </c>
      <c r="E198" s="82">
        <v>1018</v>
      </c>
      <c r="F198" s="77">
        <v>0</v>
      </c>
      <c r="G198" s="30">
        <v>1079</v>
      </c>
      <c r="H198" s="77">
        <v>0</v>
      </c>
      <c r="I198" s="82">
        <v>1079</v>
      </c>
      <c r="J198" s="77">
        <v>0</v>
      </c>
      <c r="K198" s="30">
        <v>1051</v>
      </c>
      <c r="L198" s="30">
        <f>SUM(J198:K198)</f>
        <v>1051</v>
      </c>
    </row>
    <row r="199" spans="1:12" ht="13.5" customHeight="1">
      <c r="A199" s="33" t="s">
        <v>8</v>
      </c>
      <c r="B199" s="89">
        <v>0.10199999999999999</v>
      </c>
      <c r="C199" s="87" t="s">
        <v>86</v>
      </c>
      <c r="D199" s="69">
        <f t="shared" ref="D199:L199" si="63">D198+D197</f>
        <v>0</v>
      </c>
      <c r="E199" s="68">
        <f t="shared" si="63"/>
        <v>1454</v>
      </c>
      <c r="F199" s="69">
        <f t="shared" si="63"/>
        <v>0</v>
      </c>
      <c r="G199" s="57">
        <f t="shared" si="63"/>
        <v>1542</v>
      </c>
      <c r="H199" s="69">
        <f t="shared" si="63"/>
        <v>0</v>
      </c>
      <c r="I199" s="68">
        <f t="shared" si="63"/>
        <v>1542</v>
      </c>
      <c r="J199" s="69">
        <f t="shared" si="63"/>
        <v>0</v>
      </c>
      <c r="K199" s="57">
        <f>K198+K197</f>
        <v>1501</v>
      </c>
      <c r="L199" s="57">
        <f t="shared" si="63"/>
        <v>1501</v>
      </c>
    </row>
    <row r="200" spans="1:12" ht="13.5" customHeight="1">
      <c r="A200" s="33"/>
      <c r="B200" s="32"/>
      <c r="C200" s="44"/>
      <c r="H200" s="8"/>
    </row>
    <row r="201" spans="1:12" ht="27" customHeight="1">
      <c r="A201" s="33"/>
      <c r="B201" s="86">
        <v>0.108</v>
      </c>
      <c r="C201" s="87" t="s">
        <v>87</v>
      </c>
      <c r="H201" s="8"/>
    </row>
    <row r="202" spans="1:12" ht="27" customHeight="1">
      <c r="A202" s="33"/>
      <c r="B202" s="55">
        <v>91</v>
      </c>
      <c r="C202" s="44" t="s">
        <v>91</v>
      </c>
      <c r="D202" s="30"/>
      <c r="E202" s="30"/>
      <c r="F202" s="30"/>
      <c r="G202" s="30"/>
      <c r="H202" s="30"/>
      <c r="I202" s="30"/>
      <c r="J202" s="30"/>
      <c r="K202" s="30"/>
      <c r="L202" s="30"/>
    </row>
    <row r="203" spans="1:12" ht="13.5" customHeight="1">
      <c r="A203" s="33"/>
      <c r="B203" s="32" t="s">
        <v>95</v>
      </c>
      <c r="C203" s="44" t="s">
        <v>88</v>
      </c>
      <c r="D203" s="77">
        <v>0</v>
      </c>
      <c r="E203" s="82">
        <v>10956</v>
      </c>
      <c r="F203" s="77">
        <v>0</v>
      </c>
      <c r="G203" s="30">
        <v>13224</v>
      </c>
      <c r="H203" s="77">
        <v>0</v>
      </c>
      <c r="I203" s="82">
        <v>13224</v>
      </c>
      <c r="J203" s="77">
        <v>0</v>
      </c>
      <c r="K203" s="30">
        <v>14992</v>
      </c>
      <c r="L203" s="30">
        <f>SUM(J203:K203)</f>
        <v>14992</v>
      </c>
    </row>
    <row r="204" spans="1:12" ht="13.5" customHeight="1">
      <c r="A204" s="33"/>
      <c r="B204" s="32" t="s">
        <v>96</v>
      </c>
      <c r="C204" s="44" t="s">
        <v>89</v>
      </c>
      <c r="D204" s="78">
        <v>0</v>
      </c>
      <c r="E204" s="115">
        <v>25567</v>
      </c>
      <c r="F204" s="78">
        <v>0</v>
      </c>
      <c r="G204" s="84">
        <v>30855</v>
      </c>
      <c r="H204" s="78">
        <v>0</v>
      </c>
      <c r="I204" s="115">
        <v>30855</v>
      </c>
      <c r="J204" s="78">
        <v>0</v>
      </c>
      <c r="K204" s="84">
        <v>34980</v>
      </c>
      <c r="L204" s="84">
        <f>SUM(J204:K204)</f>
        <v>34980</v>
      </c>
    </row>
    <row r="205" spans="1:12" ht="27" customHeight="1">
      <c r="A205" s="33" t="s">
        <v>8</v>
      </c>
      <c r="B205" s="86">
        <v>0.108</v>
      </c>
      <c r="C205" s="87" t="s">
        <v>87</v>
      </c>
      <c r="D205" s="78">
        <f t="shared" ref="D205:L205" si="64">D204+D203</f>
        <v>0</v>
      </c>
      <c r="E205" s="115">
        <f t="shared" si="64"/>
        <v>36523</v>
      </c>
      <c r="F205" s="78">
        <f t="shared" si="64"/>
        <v>0</v>
      </c>
      <c r="G205" s="84">
        <f t="shared" si="64"/>
        <v>44079</v>
      </c>
      <c r="H205" s="78">
        <f t="shared" si="64"/>
        <v>0</v>
      </c>
      <c r="I205" s="115">
        <f t="shared" si="64"/>
        <v>44079</v>
      </c>
      <c r="J205" s="78">
        <f t="shared" si="64"/>
        <v>0</v>
      </c>
      <c r="K205" s="84">
        <f>K204+K203</f>
        <v>49972</v>
      </c>
      <c r="L205" s="84">
        <f t="shared" si="64"/>
        <v>49972</v>
      </c>
    </row>
    <row r="206" spans="1:12">
      <c r="A206" s="33"/>
      <c r="B206" s="55"/>
      <c r="C206" s="44"/>
      <c r="H206" s="8"/>
    </row>
    <row r="207" spans="1:12" ht="27" customHeight="1">
      <c r="A207" s="33"/>
      <c r="B207" s="86">
        <v>0.2</v>
      </c>
      <c r="C207" s="87" t="s">
        <v>90</v>
      </c>
      <c r="H207" s="8"/>
    </row>
    <row r="208" spans="1:12" ht="27" customHeight="1">
      <c r="B208" s="53">
        <v>91</v>
      </c>
      <c r="C208" s="7" t="s">
        <v>91</v>
      </c>
      <c r="H208" s="8"/>
    </row>
    <row r="209" spans="1:12">
      <c r="B209" s="32">
        <v>3</v>
      </c>
      <c r="C209" s="7" t="s">
        <v>83</v>
      </c>
      <c r="D209" s="82"/>
      <c r="E209" s="82"/>
      <c r="F209" s="82"/>
      <c r="G209" s="30"/>
      <c r="H209" s="77"/>
      <c r="I209" s="77"/>
      <c r="J209" s="82"/>
      <c r="K209" s="30"/>
      <c r="L209" s="30"/>
    </row>
    <row r="210" spans="1:12">
      <c r="B210" s="32" t="s">
        <v>106</v>
      </c>
      <c r="C210" s="7" t="s">
        <v>88</v>
      </c>
      <c r="D210" s="77">
        <v>0</v>
      </c>
      <c r="E210" s="82">
        <v>57</v>
      </c>
      <c r="F210" s="77">
        <v>0</v>
      </c>
      <c r="G210" s="30">
        <v>31</v>
      </c>
      <c r="H210" s="77">
        <v>0</v>
      </c>
      <c r="I210" s="82">
        <v>31</v>
      </c>
      <c r="J210" s="77">
        <v>0</v>
      </c>
      <c r="K210" s="77">
        <v>0</v>
      </c>
      <c r="L210" s="77">
        <f>SUM(J210:K210)</f>
        <v>0</v>
      </c>
    </row>
    <row r="211" spans="1:12">
      <c r="B211" s="32" t="s">
        <v>107</v>
      </c>
      <c r="C211" s="7" t="s">
        <v>89</v>
      </c>
      <c r="D211" s="77">
        <v>0</v>
      </c>
      <c r="E211" s="82">
        <v>133</v>
      </c>
      <c r="F211" s="77">
        <v>0</v>
      </c>
      <c r="G211" s="30">
        <v>73</v>
      </c>
      <c r="H211" s="77">
        <v>0</v>
      </c>
      <c r="I211" s="82">
        <v>73</v>
      </c>
      <c r="J211" s="77">
        <v>0</v>
      </c>
      <c r="K211" s="77">
        <v>0</v>
      </c>
      <c r="L211" s="77">
        <f>SUM(J211:K211)</f>
        <v>0</v>
      </c>
    </row>
    <row r="212" spans="1:12">
      <c r="A212" s="33" t="s">
        <v>8</v>
      </c>
      <c r="B212" s="32">
        <v>3</v>
      </c>
      <c r="C212" s="44" t="s">
        <v>83</v>
      </c>
      <c r="D212" s="69">
        <f t="shared" ref="D212:L212" si="65">SUM(D210:D211)</f>
        <v>0</v>
      </c>
      <c r="E212" s="68">
        <f t="shared" si="65"/>
        <v>190</v>
      </c>
      <c r="F212" s="69">
        <f t="shared" si="65"/>
        <v>0</v>
      </c>
      <c r="G212" s="68">
        <f t="shared" si="65"/>
        <v>104</v>
      </c>
      <c r="H212" s="69">
        <f t="shared" si="65"/>
        <v>0</v>
      </c>
      <c r="I212" s="68">
        <f t="shared" si="65"/>
        <v>104</v>
      </c>
      <c r="J212" s="69">
        <f t="shared" si="65"/>
        <v>0</v>
      </c>
      <c r="K212" s="69">
        <f>SUM(K210:K211)</f>
        <v>0</v>
      </c>
      <c r="L212" s="69">
        <f t="shared" si="65"/>
        <v>0</v>
      </c>
    </row>
    <row r="213" spans="1:12" ht="27" customHeight="1">
      <c r="A213" s="40" t="s">
        <v>8</v>
      </c>
      <c r="B213" s="114">
        <v>91</v>
      </c>
      <c r="C213" s="47" t="s">
        <v>91</v>
      </c>
      <c r="D213" s="78">
        <f t="shared" ref="D213:J213" si="66">D212</f>
        <v>0</v>
      </c>
      <c r="E213" s="115">
        <f t="shared" si="66"/>
        <v>190</v>
      </c>
      <c r="F213" s="78">
        <f t="shared" si="66"/>
        <v>0</v>
      </c>
      <c r="G213" s="115">
        <f t="shared" si="66"/>
        <v>104</v>
      </c>
      <c r="H213" s="78">
        <f t="shared" si="66"/>
        <v>0</v>
      </c>
      <c r="I213" s="115">
        <f t="shared" si="66"/>
        <v>104</v>
      </c>
      <c r="J213" s="78">
        <f t="shared" si="66"/>
        <v>0</v>
      </c>
      <c r="K213" s="78">
        <f>K212</f>
        <v>0</v>
      </c>
      <c r="L213" s="78">
        <f>L212</f>
        <v>0</v>
      </c>
    </row>
    <row r="214" spans="1:12" ht="2.25" customHeight="1">
      <c r="A214" s="33"/>
      <c r="B214" s="55"/>
      <c r="C214" s="44"/>
      <c r="D214" s="30"/>
      <c r="E214" s="30"/>
      <c r="F214" s="81"/>
      <c r="G214" s="30"/>
      <c r="H214" s="30"/>
      <c r="I214" s="30"/>
      <c r="J214" s="81"/>
      <c r="K214" s="30"/>
      <c r="L214" s="30"/>
    </row>
    <row r="215" spans="1:12" ht="25.5">
      <c r="B215" s="53">
        <v>92</v>
      </c>
      <c r="C215" s="7" t="s">
        <v>92</v>
      </c>
      <c r="D215" s="30"/>
      <c r="E215" s="30"/>
      <c r="F215" s="81"/>
      <c r="G215" s="30"/>
      <c r="H215" s="30"/>
      <c r="I215" s="30"/>
      <c r="J215" s="81"/>
      <c r="K215" s="30"/>
      <c r="L215" s="30"/>
    </row>
    <row r="216" spans="1:12">
      <c r="B216" s="53" t="s">
        <v>98</v>
      </c>
      <c r="C216" s="7" t="s">
        <v>88</v>
      </c>
      <c r="D216" s="77">
        <v>0</v>
      </c>
      <c r="E216" s="82">
        <v>500</v>
      </c>
      <c r="F216" s="77">
        <v>0</v>
      </c>
      <c r="G216" s="82">
        <v>500</v>
      </c>
      <c r="H216" s="77">
        <v>0</v>
      </c>
      <c r="I216" s="82">
        <v>500</v>
      </c>
      <c r="J216" s="77">
        <v>0</v>
      </c>
      <c r="K216" s="82">
        <v>500</v>
      </c>
      <c r="L216" s="8">
        <f>SUM(J216:K216)</f>
        <v>500</v>
      </c>
    </row>
    <row r="217" spans="1:12">
      <c r="A217" s="33"/>
      <c r="B217" s="55" t="s">
        <v>97</v>
      </c>
      <c r="C217" s="44" t="s">
        <v>89</v>
      </c>
      <c r="D217" s="78">
        <v>0</v>
      </c>
      <c r="E217" s="115">
        <v>800</v>
      </c>
      <c r="F217" s="78">
        <v>0</v>
      </c>
      <c r="G217" s="115">
        <v>800</v>
      </c>
      <c r="H217" s="78">
        <v>0</v>
      </c>
      <c r="I217" s="115">
        <v>800</v>
      </c>
      <c r="J217" s="78">
        <v>0</v>
      </c>
      <c r="K217" s="115">
        <v>800</v>
      </c>
      <c r="L217" s="84">
        <f>SUM(J217:K217)</f>
        <v>800</v>
      </c>
    </row>
    <row r="218" spans="1:12" ht="25.5">
      <c r="A218" s="33" t="s">
        <v>8</v>
      </c>
      <c r="B218" s="55">
        <v>92</v>
      </c>
      <c r="C218" s="44" t="s">
        <v>92</v>
      </c>
      <c r="D218" s="78">
        <f t="shared" ref="D218:L218" si="67">D217+D216</f>
        <v>0</v>
      </c>
      <c r="E218" s="115">
        <f t="shared" si="67"/>
        <v>1300</v>
      </c>
      <c r="F218" s="78">
        <f t="shared" si="67"/>
        <v>0</v>
      </c>
      <c r="G218" s="84">
        <f t="shared" si="67"/>
        <v>1300</v>
      </c>
      <c r="H218" s="78">
        <f t="shared" si="67"/>
        <v>0</v>
      </c>
      <c r="I218" s="115">
        <f t="shared" si="67"/>
        <v>1300</v>
      </c>
      <c r="J218" s="78">
        <f t="shared" si="67"/>
        <v>0</v>
      </c>
      <c r="K218" s="84">
        <f>K217+K216</f>
        <v>1300</v>
      </c>
      <c r="L218" s="84">
        <f t="shared" si="67"/>
        <v>1300</v>
      </c>
    </row>
    <row r="219" spans="1:12">
      <c r="D219" s="58"/>
      <c r="E219" s="58"/>
      <c r="F219" s="80"/>
      <c r="G219" s="58"/>
      <c r="H219" s="58"/>
      <c r="I219" s="58"/>
      <c r="J219" s="80"/>
      <c r="K219" s="58"/>
      <c r="L219" s="58"/>
    </row>
    <row r="220" spans="1:12" ht="25.5">
      <c r="A220" s="33"/>
      <c r="B220" s="55">
        <v>93</v>
      </c>
      <c r="C220" s="44" t="s">
        <v>93</v>
      </c>
      <c r="D220" s="30"/>
      <c r="E220" s="30"/>
      <c r="F220" s="81"/>
      <c r="G220" s="30"/>
      <c r="H220" s="30"/>
      <c r="I220" s="30"/>
      <c r="J220" s="81"/>
      <c r="K220" s="30"/>
      <c r="L220" s="30"/>
    </row>
    <row r="221" spans="1:12" ht="13.35" customHeight="1">
      <c r="A221" s="33"/>
      <c r="B221" s="55" t="s">
        <v>99</v>
      </c>
      <c r="C221" s="44" t="s">
        <v>88</v>
      </c>
      <c r="D221" s="77">
        <v>0</v>
      </c>
      <c r="E221" s="82">
        <v>45055</v>
      </c>
      <c r="F221" s="77">
        <v>0</v>
      </c>
      <c r="G221" s="30">
        <v>82839</v>
      </c>
      <c r="H221" s="77">
        <v>0</v>
      </c>
      <c r="I221" s="82">
        <v>82839</v>
      </c>
      <c r="J221" s="77">
        <v>0</v>
      </c>
      <c r="K221" s="30">
        <v>97927</v>
      </c>
      <c r="L221" s="30">
        <f>SUM(J221:K221)</f>
        <v>97927</v>
      </c>
    </row>
    <row r="222" spans="1:12" ht="13.35" customHeight="1">
      <c r="A222" s="33"/>
      <c r="B222" s="55" t="s">
        <v>100</v>
      </c>
      <c r="C222" s="44" t="s">
        <v>89</v>
      </c>
      <c r="D222" s="78">
        <v>0</v>
      </c>
      <c r="E222" s="115">
        <v>105130</v>
      </c>
      <c r="F222" s="78">
        <v>0</v>
      </c>
      <c r="G222" s="8">
        <v>193290</v>
      </c>
      <c r="H222" s="78">
        <v>0</v>
      </c>
      <c r="I222" s="115">
        <v>193290</v>
      </c>
      <c r="J222" s="78">
        <v>0</v>
      </c>
      <c r="K222" s="8">
        <v>228497</v>
      </c>
      <c r="L222" s="30">
        <f>SUM(J222:K222)</f>
        <v>228497</v>
      </c>
    </row>
    <row r="223" spans="1:12" ht="26.45" customHeight="1">
      <c r="A223" s="33" t="s">
        <v>8</v>
      </c>
      <c r="B223" s="55">
        <v>93</v>
      </c>
      <c r="C223" s="44" t="s">
        <v>93</v>
      </c>
      <c r="D223" s="69">
        <f t="shared" ref="D223:J223" si="68">D222+D221</f>
        <v>0</v>
      </c>
      <c r="E223" s="68">
        <f t="shared" si="68"/>
        <v>150185</v>
      </c>
      <c r="F223" s="69">
        <f t="shared" si="68"/>
        <v>0</v>
      </c>
      <c r="G223" s="57">
        <f t="shared" si="68"/>
        <v>276129</v>
      </c>
      <c r="H223" s="69">
        <f t="shared" si="68"/>
        <v>0</v>
      </c>
      <c r="I223" s="68">
        <f t="shared" si="68"/>
        <v>276129</v>
      </c>
      <c r="J223" s="69">
        <f t="shared" si="68"/>
        <v>0</v>
      </c>
      <c r="K223" s="57">
        <f>K222+K221</f>
        <v>326424</v>
      </c>
      <c r="L223" s="57">
        <f>L222+L221</f>
        <v>326424</v>
      </c>
    </row>
    <row r="224" spans="1:12" ht="12" customHeight="1">
      <c r="A224" s="33"/>
      <c r="B224" s="55"/>
      <c r="C224" s="44"/>
      <c r="D224" s="82"/>
      <c r="E224" s="82"/>
      <c r="F224" s="82"/>
      <c r="G224" s="30"/>
      <c r="H224" s="77"/>
      <c r="I224" s="77"/>
      <c r="J224" s="82"/>
      <c r="K224" s="30"/>
      <c r="L224" s="30"/>
    </row>
    <row r="225" spans="1:12" ht="26.45" customHeight="1">
      <c r="A225" s="33"/>
      <c r="B225" s="55">
        <v>94</v>
      </c>
      <c r="C225" s="44" t="s">
        <v>105</v>
      </c>
      <c r="D225" s="82"/>
      <c r="E225" s="82"/>
      <c r="F225" s="82"/>
      <c r="G225" s="30"/>
      <c r="H225" s="77"/>
      <c r="I225" s="77"/>
      <c r="J225" s="82"/>
      <c r="K225" s="30"/>
      <c r="L225" s="30"/>
    </row>
    <row r="226" spans="1:12">
      <c r="A226" s="33"/>
      <c r="B226" s="55" t="s">
        <v>103</v>
      </c>
      <c r="C226" s="44" t="s">
        <v>88</v>
      </c>
      <c r="D226" s="77">
        <v>0</v>
      </c>
      <c r="E226" s="82">
        <v>3300</v>
      </c>
      <c r="F226" s="77">
        <v>0</v>
      </c>
      <c r="G226" s="30">
        <v>56508</v>
      </c>
      <c r="H226" s="77">
        <v>0</v>
      </c>
      <c r="I226" s="82">
        <v>56508</v>
      </c>
      <c r="J226" s="77">
        <v>0</v>
      </c>
      <c r="K226" s="30">
        <v>66863</v>
      </c>
      <c r="L226" s="30">
        <f>SUM(J226:K226)</f>
        <v>66863</v>
      </c>
    </row>
    <row r="227" spans="1:12">
      <c r="A227" s="33"/>
      <c r="B227" s="55" t="s">
        <v>104</v>
      </c>
      <c r="C227" s="44" t="s">
        <v>89</v>
      </c>
      <c r="D227" s="78">
        <v>0</v>
      </c>
      <c r="E227" s="115">
        <v>7300</v>
      </c>
      <c r="F227" s="78">
        <v>0</v>
      </c>
      <c r="G227" s="84">
        <v>131851</v>
      </c>
      <c r="H227" s="78">
        <v>0</v>
      </c>
      <c r="I227" s="115">
        <v>131851</v>
      </c>
      <c r="J227" s="78">
        <v>0</v>
      </c>
      <c r="K227" s="84">
        <v>156013</v>
      </c>
      <c r="L227" s="84">
        <f>SUM(J227:K227)</f>
        <v>156013</v>
      </c>
    </row>
    <row r="228" spans="1:12" ht="25.5">
      <c r="A228" s="33" t="s">
        <v>8</v>
      </c>
      <c r="B228" s="55">
        <v>94</v>
      </c>
      <c r="C228" s="44" t="s">
        <v>105</v>
      </c>
      <c r="D228" s="78">
        <f t="shared" ref="D228:J228" si="69">SUM(D226:D227)</f>
        <v>0</v>
      </c>
      <c r="E228" s="115">
        <f t="shared" si="69"/>
        <v>10600</v>
      </c>
      <c r="F228" s="78">
        <f t="shared" si="69"/>
        <v>0</v>
      </c>
      <c r="G228" s="84">
        <f t="shared" si="69"/>
        <v>188359</v>
      </c>
      <c r="H228" s="78">
        <f t="shared" si="69"/>
        <v>0</v>
      </c>
      <c r="I228" s="115">
        <f t="shared" si="69"/>
        <v>188359</v>
      </c>
      <c r="J228" s="78">
        <f t="shared" si="69"/>
        <v>0</v>
      </c>
      <c r="K228" s="84">
        <f>SUM(K226:K227)</f>
        <v>222876</v>
      </c>
      <c r="L228" s="84">
        <f>K228</f>
        <v>222876</v>
      </c>
    </row>
    <row r="229" spans="1:12" ht="26.45" customHeight="1">
      <c r="A229" s="33" t="s">
        <v>8</v>
      </c>
      <c r="B229" s="86">
        <v>0.2</v>
      </c>
      <c r="C229" s="87" t="s">
        <v>90</v>
      </c>
      <c r="D229" s="69">
        <f t="shared" ref="D229:L229" si="70">D218+D213+D223+D228</f>
        <v>0</v>
      </c>
      <c r="E229" s="68">
        <f t="shared" si="70"/>
        <v>162275</v>
      </c>
      <c r="F229" s="69">
        <f t="shared" si="70"/>
        <v>0</v>
      </c>
      <c r="G229" s="68">
        <f t="shared" si="70"/>
        <v>465892</v>
      </c>
      <c r="H229" s="69">
        <f t="shared" si="70"/>
        <v>0</v>
      </c>
      <c r="I229" s="68">
        <f t="shared" si="70"/>
        <v>465892</v>
      </c>
      <c r="J229" s="69">
        <f t="shared" si="70"/>
        <v>0</v>
      </c>
      <c r="K229" s="68">
        <f>K218+K213+K223+K228</f>
        <v>550600</v>
      </c>
      <c r="L229" s="68">
        <f t="shared" si="70"/>
        <v>550600</v>
      </c>
    </row>
    <row r="230" spans="1:12" ht="26.45" customHeight="1">
      <c r="A230" s="33" t="s">
        <v>8</v>
      </c>
      <c r="B230" s="88">
        <v>3604</v>
      </c>
      <c r="C230" s="87" t="s">
        <v>85</v>
      </c>
      <c r="D230" s="76">
        <f t="shared" ref="D230:L230" si="71">+D229+D205+D199</f>
        <v>0</v>
      </c>
      <c r="E230" s="79">
        <f t="shared" si="71"/>
        <v>200252</v>
      </c>
      <c r="F230" s="76">
        <f t="shared" si="71"/>
        <v>0</v>
      </c>
      <c r="G230" s="79">
        <f t="shared" si="71"/>
        <v>511513</v>
      </c>
      <c r="H230" s="76">
        <f t="shared" si="71"/>
        <v>0</v>
      </c>
      <c r="I230" s="79">
        <f t="shared" si="71"/>
        <v>511513</v>
      </c>
      <c r="J230" s="76">
        <f t="shared" si="71"/>
        <v>0</v>
      </c>
      <c r="K230" s="79">
        <f t="shared" si="71"/>
        <v>602073</v>
      </c>
      <c r="L230" s="79">
        <f t="shared" si="71"/>
        <v>602073</v>
      </c>
    </row>
    <row r="231" spans="1:12" ht="13.35" customHeight="1">
      <c r="A231" s="109" t="s">
        <v>8</v>
      </c>
      <c r="B231" s="90"/>
      <c r="C231" s="91" t="s">
        <v>9</v>
      </c>
      <c r="D231" s="68">
        <f t="shared" ref="D231:L231" si="72">D192+D48+D115+D230</f>
        <v>1347206</v>
      </c>
      <c r="E231" s="68">
        <f t="shared" si="72"/>
        <v>1800123</v>
      </c>
      <c r="F231" s="68">
        <f t="shared" si="72"/>
        <v>1188506</v>
      </c>
      <c r="G231" s="68">
        <f t="shared" si="72"/>
        <v>2554640</v>
      </c>
      <c r="H231" s="68">
        <f t="shared" si="72"/>
        <v>1186006</v>
      </c>
      <c r="I231" s="68">
        <f t="shared" si="72"/>
        <v>2554640</v>
      </c>
      <c r="J231" s="68">
        <f t="shared" si="72"/>
        <v>1270451</v>
      </c>
      <c r="K231" s="68">
        <f t="shared" si="72"/>
        <v>2813906</v>
      </c>
      <c r="L231" s="68">
        <f t="shared" si="72"/>
        <v>4084357</v>
      </c>
    </row>
    <row r="232" spans="1:12">
      <c r="A232" s="116" t="s">
        <v>8</v>
      </c>
      <c r="B232" s="117"/>
      <c r="C232" s="118" t="s">
        <v>1</v>
      </c>
      <c r="D232" s="60">
        <f t="shared" ref="D232:L232" si="73">D231</f>
        <v>1347206</v>
      </c>
      <c r="E232" s="119">
        <f t="shared" si="73"/>
        <v>1800123</v>
      </c>
      <c r="F232" s="60">
        <f t="shared" si="73"/>
        <v>1188506</v>
      </c>
      <c r="G232" s="119">
        <f t="shared" si="73"/>
        <v>2554640</v>
      </c>
      <c r="H232" s="60">
        <f t="shared" si="73"/>
        <v>1186006</v>
      </c>
      <c r="I232" s="119">
        <f t="shared" si="73"/>
        <v>2554640</v>
      </c>
      <c r="J232" s="60">
        <f t="shared" si="73"/>
        <v>1270451</v>
      </c>
      <c r="K232" s="119">
        <f t="shared" si="73"/>
        <v>2813906</v>
      </c>
      <c r="L232" s="119">
        <f t="shared" si="73"/>
        <v>4084357</v>
      </c>
    </row>
  </sheetData>
  <autoFilter ref="A18:L232"/>
  <mergeCells count="11">
    <mergeCell ref="D16:E16"/>
    <mergeCell ref="A1:L1"/>
    <mergeCell ref="A2:L2"/>
    <mergeCell ref="F15:G15"/>
    <mergeCell ref="D15:E15"/>
    <mergeCell ref="F16:G16"/>
    <mergeCell ref="A4:D4"/>
    <mergeCell ref="J15:L15"/>
    <mergeCell ref="H15:I15"/>
    <mergeCell ref="H16:I16"/>
    <mergeCell ref="J16:L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1" fitToHeight="14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dem43</vt:lpstr>
      <vt:lpstr>'dem43'!compen</vt:lpstr>
      <vt:lpstr>'dem43'!edu</vt:lpstr>
      <vt:lpstr>'dem43'!election</vt:lpstr>
      <vt:lpstr>'dem43'!ordp</vt:lpstr>
      <vt:lpstr>'dem43'!Print_Area</vt:lpstr>
      <vt:lpstr>'dem43'!Print_Titles</vt:lpstr>
      <vt:lpstr>'dem43'!Voted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Mahendra receipt</cp:lastModifiedBy>
  <cp:lastPrinted>2014-06-14T14:58:23Z</cp:lastPrinted>
  <dcterms:created xsi:type="dcterms:W3CDTF">2004-06-02T16:25:44Z</dcterms:created>
  <dcterms:modified xsi:type="dcterms:W3CDTF">2014-06-16T07:53:29Z</dcterms:modified>
</cp:coreProperties>
</file>