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State Plan Allocations" sheetId="6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'State Plan Allocations'!$A$1:$F$103</definedName>
    <definedName name="Print_Area_MI" localSheetId="0">'State Plan Allocations'!$A$1:$F$103</definedName>
    <definedName name="_xlnm.Print_Titles" localSheetId="0">'State Plan Allocations'!$7:$7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11FD1431_802F_4CFD_97ED_05C17FC7D269_.wvu.PrintArea" localSheetId="0" hidden="1">'State Plan Allocations'!$A$2:$F$103</definedName>
    <definedName name="Z_11FD1431_802F_4CFD_97ED_05C17FC7D269_.wvu.PrintTitles" localSheetId="0" hidden="1">'State Plan Allocations'!$7:$7</definedName>
    <definedName name="Z_11FD1431_802F_4CFD_97ED_05C17FC7D269_.wvu.Rows" localSheetId="0" hidden="1">'State Plan Allocations'!#REF!,'State Plan Allocations'!#REF!</definedName>
    <definedName name="Z_239EE218_578E_4317_BEED_14D5D7089E27_.wvu.PrintArea" localSheetId="0" hidden="1">'State Plan Allocations'!$A$1:$F$103</definedName>
    <definedName name="Z_302A3EA3_AE96_11D5_A646_0050BA3D7AFD_.wvu.PrintArea" localSheetId="0" hidden="1">'State Plan Allocations'!$A$1:$F$103</definedName>
    <definedName name="Z_36EEA6C1_2547_466F_BDC2_E22725C64733_.wvu.PrintArea" localSheetId="0" hidden="1">'State Plan Allocations'!$A$2:$F$103</definedName>
    <definedName name="Z_36EEA6C1_2547_466F_BDC2_E22725C64733_.wvu.PrintTitles" localSheetId="0" hidden="1">'State Plan Allocations'!$7:$7</definedName>
    <definedName name="Z_36EEA6C1_2547_466F_BDC2_E22725C64733_.wvu.Rows" localSheetId="0" hidden="1">'State Plan Allocations'!#REF!,'State Plan Allocations'!#REF!</definedName>
    <definedName name="Z_5FB13CBF_C941_4DD4_8960_C299340D4147_.wvu.PrintTitles" localSheetId="0" hidden="1">'State Plan Allocations'!#REF!</definedName>
    <definedName name="Z_7DB28DCE_97DD_4F6D_93F7_C8A48D05C8DC_.wvu.PrintArea" localSheetId="0" hidden="1">'State Plan Allocations'!$A$2:$D$102</definedName>
    <definedName name="Z_7DB28DCE_97DD_4F6D_93F7_C8A48D05C8DC_.wvu.Rows" localSheetId="0" hidden="1">'State Plan Allocations'!#REF!</definedName>
    <definedName name="Z_DD42F915_0981_4827_A896_EC3FB7E37965_.wvu.PrintArea" localSheetId="0" hidden="1">'State Plan Allocations'!$A$2:$F$103</definedName>
    <definedName name="Z_DD42F915_0981_4827_A896_EC3FB7E37965_.wvu.PrintTitles" localSheetId="0" hidden="1">'State Plan Allocations'!$7:$7</definedName>
    <definedName name="Z_DD42F915_0981_4827_A896_EC3FB7E37965_.wvu.Rows" localSheetId="0" hidden="1">'State Plan Allocations'!#REF!,'State Plan Allocations'!#REF!</definedName>
    <definedName name="Z_E65C283C_48EB_4733_B75D_9A6645B26648_.wvu.PrintArea" localSheetId="0" hidden="1">'State Plan Allocations'!#REF!</definedName>
    <definedName name="Z_E65C283C_48EB_4733_B75D_9A6645B26648_.wvu.PrintTitles" localSheetId="0" hidden="1">'State Plan Allocations'!#REF!</definedName>
    <definedName name="Z_E65C283C_48EB_4733_B75D_9A6645B26648_.wvu.Rows" localSheetId="0" hidden="1">'State Plan Allocations'!#REF!,'State Plan Allocations'!#REF!</definedName>
    <definedName name="Z_F2F2B1E0_7D19_43DE_8F94_297F3BF3254C_.wvu.PrintArea" localSheetId="0" hidden="1">'State Plan Allocations'!#REF!</definedName>
    <definedName name="Z_F2F2B1E0_7D19_43DE_8F94_297F3BF3254C_.wvu.PrintTitles" localSheetId="0" hidden="1">'State Plan Allocations'!#REF!</definedName>
    <definedName name="Z_F2F2B1E0_7D19_43DE_8F94_297F3BF3254C_.wvu.Rows" localSheetId="0" hidden="1">'State Plan Allocations'!#REF!,'State Plan Allocations'!#REF!</definedName>
    <definedName name="Z_F8ADACC1_164E_11D6_B603_000021DAEEA2_.wvu.PrintArea" localSheetId="0" hidden="1">'State Plan Allocations'!$A$1:$F$103</definedName>
  </definedNames>
  <calcPr calcId="125725"/>
</workbook>
</file>

<file path=xl/calcChain.xml><?xml version="1.0" encoding="utf-8"?>
<calcChain xmlns="http://schemas.openxmlformats.org/spreadsheetml/2006/main">
  <c r="F102" i="6"/>
  <c r="F93"/>
  <c r="F87"/>
  <c r="F70"/>
  <c r="F62"/>
  <c r="F57"/>
  <c r="F53"/>
  <c r="F48"/>
  <c r="F42"/>
  <c r="F38"/>
  <c r="F33"/>
  <c r="F25"/>
  <c r="F22"/>
  <c r="F26" s="1"/>
  <c r="F17"/>
  <c r="F94" l="1"/>
</calcChain>
</file>

<file path=xl/comments1.xml><?xml version="1.0" encoding="utf-8"?>
<comments xmlns="http://schemas.openxmlformats.org/spreadsheetml/2006/main">
  <authors>
    <author>aruni</author>
  </authors>
  <commentList>
    <comment ref="F98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NEC 73962
NLCPR 430609
TFC 2207214
SPA 115338
ACA 60000
</t>
        </r>
        <r>
          <rPr>
            <u/>
            <sz val="9"/>
            <color indexed="81"/>
            <rFont val="Tahoma"/>
            <family val="2"/>
          </rPr>
          <t>Agency 4000
 Total  2891123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Building 5000
Irrigation 2000
Roads 10000
RMDD 5000</t>
        </r>
      </text>
    </comment>
  </commentList>
</comments>
</file>

<file path=xl/sharedStrings.xml><?xml version="1.0" encoding="utf-8"?>
<sst xmlns="http://schemas.openxmlformats.org/spreadsheetml/2006/main" count="97" uniqueCount="97">
  <si>
    <t>(In Thousands of Rupees)</t>
  </si>
  <si>
    <t>III.</t>
  </si>
  <si>
    <t>SIKKIM BUDGET 2014-15</t>
  </si>
  <si>
    <t xml:space="preserve"> STATE  PLAN </t>
  </si>
  <si>
    <r>
      <t>The State's Annual Plan 2014-15 has been projected at</t>
    </r>
    <r>
      <rPr>
        <sz val="11"/>
        <rFont val="Rupee Foradian"/>
        <family val="2"/>
      </rPr>
      <t xml:space="preserve"> `</t>
    </r>
    <r>
      <rPr>
        <sz val="11"/>
        <rFont val="Times New Roman"/>
        <family val="1"/>
      </rPr>
      <t>2210.00 crore. The Sectoral Outlays of the Plan are given in the table below :-</t>
    </r>
  </si>
  <si>
    <t>I.</t>
  </si>
  <si>
    <t>AGRICULTURE AND ALLIED SERVICES</t>
  </si>
  <si>
    <t>Crop Husbandry</t>
  </si>
  <si>
    <t>Soil and Water Conservation</t>
  </si>
  <si>
    <t xml:space="preserve">Animal Husbandry </t>
  </si>
  <si>
    <t>Dairy Development</t>
  </si>
  <si>
    <t>Fisheries</t>
  </si>
  <si>
    <t>Forestry &amp; Wild Life</t>
  </si>
  <si>
    <t>Co-operation</t>
  </si>
  <si>
    <t>TOTAL: I- AGRICULTURE &amp; ALLIED SERVICES</t>
  </si>
  <si>
    <t>II.</t>
  </si>
  <si>
    <t>RURAL DEVELOPMENT</t>
  </si>
  <si>
    <t>Special Programme for Rural Development</t>
  </si>
  <si>
    <t>Rural Employment</t>
  </si>
  <si>
    <t>Rural Roads and Bridges</t>
  </si>
  <si>
    <t>DRDA Administration</t>
  </si>
  <si>
    <t>Indira Awaas Yojana</t>
  </si>
  <si>
    <t>Others Rural Development Programmes</t>
  </si>
  <si>
    <t xml:space="preserve">          TOTAL: II- RURAL DEVELOPMENT</t>
  </si>
  <si>
    <t>SPECIAL AREA PROGRAMME</t>
  </si>
  <si>
    <t>Border Area Development Programme</t>
  </si>
  <si>
    <t>Backward Region Grant Fund</t>
  </si>
  <si>
    <t>Grants under proviso to Article 275 (1)</t>
  </si>
  <si>
    <t>Special Central Assistance to Tribal Sub-Plan</t>
  </si>
  <si>
    <t xml:space="preserve">          TOTAL: III SPECIAL AREA PROGRAMME </t>
  </si>
  <si>
    <t>IV.</t>
  </si>
  <si>
    <t>IRRIGATION AND FLOOD CONTROL</t>
  </si>
  <si>
    <t>Minor Irrigation</t>
  </si>
  <si>
    <t>Accelerated Irrigation Benefit Programme</t>
  </si>
  <si>
    <t xml:space="preserve">     TOTAL : IV- IRRIGATION AND FLOOD CONTROL</t>
  </si>
  <si>
    <t xml:space="preserve">V. </t>
  </si>
  <si>
    <t>ENERGY</t>
  </si>
  <si>
    <t>Power</t>
  </si>
  <si>
    <t xml:space="preserve">          TOTAL: V- ENERGY</t>
  </si>
  <si>
    <t>VI.</t>
  </si>
  <si>
    <t>INDUSTRY AND MINERALS</t>
  </si>
  <si>
    <t>Village &amp; Small Industries</t>
  </si>
  <si>
    <t>Industries (Other than V&amp;SI)</t>
  </si>
  <si>
    <t>Mining</t>
  </si>
  <si>
    <t xml:space="preserve">          TOTAL: VI- INDUSTRY AND MINERALS</t>
  </si>
  <si>
    <t>VII.</t>
  </si>
  <si>
    <t>TRANSPORT</t>
  </si>
  <si>
    <t>Roads &amp; Bridges</t>
  </si>
  <si>
    <t>Road Transport</t>
  </si>
  <si>
    <t xml:space="preserve">          TOTAL: VII- TRANSPORT</t>
  </si>
  <si>
    <t>VIII</t>
  </si>
  <si>
    <t>COMMUNICATIONS</t>
  </si>
  <si>
    <t>Information Technology</t>
  </si>
  <si>
    <t>TOTAL: VIII- COMMUNICATIONS</t>
  </si>
  <si>
    <t>IX.</t>
  </si>
  <si>
    <t>SCIENCE, TECHNOLOGY AND ENVIRONMENT</t>
  </si>
  <si>
    <t xml:space="preserve">Scientific Research </t>
  </si>
  <si>
    <t>Ecology &amp; Environment</t>
  </si>
  <si>
    <t>TOTAL :IX-  SCIENCE, TECHNOLOGY AND ENVIRONMENT</t>
  </si>
  <si>
    <t>X.</t>
  </si>
  <si>
    <t>GENERAL ECONOMIC SERVICES</t>
  </si>
  <si>
    <t>Secretariat Economic Services</t>
  </si>
  <si>
    <t>Tourism</t>
  </si>
  <si>
    <t>Survey &amp; Statistics</t>
  </si>
  <si>
    <t>Civil Supplies</t>
  </si>
  <si>
    <t xml:space="preserve">          TOTAL X- GENERAL ECONOMIC SERVICES</t>
  </si>
  <si>
    <t>XI</t>
  </si>
  <si>
    <t>SOCIAL SERVICES</t>
  </si>
  <si>
    <t>General Education</t>
  </si>
  <si>
    <t>Sports &amp; Youth Services</t>
  </si>
  <si>
    <t>Art &amp; Culture</t>
  </si>
  <si>
    <t>Medical &amp; Public Health</t>
  </si>
  <si>
    <t>Water Supply &amp; Sanitation</t>
  </si>
  <si>
    <t xml:space="preserve">Housing </t>
  </si>
  <si>
    <t xml:space="preserve">Urban Development </t>
  </si>
  <si>
    <t>Information and Publicity</t>
  </si>
  <si>
    <t>Welfare of SC/ST &amp; Other Backward Classes</t>
  </si>
  <si>
    <t>Labour and Labour Welfare</t>
  </si>
  <si>
    <t>Social Security &amp; Welfare</t>
  </si>
  <si>
    <t>Women &amp; Child Welfare</t>
  </si>
  <si>
    <t>Nutrition</t>
  </si>
  <si>
    <t>Relief on account of Natural Calamity</t>
  </si>
  <si>
    <t>TOTAL : XI- SOCIAL SERVICES</t>
  </si>
  <si>
    <t>XII.</t>
  </si>
  <si>
    <t>GENERAL SERVICES</t>
  </si>
  <si>
    <t>Stationery &amp; Printing</t>
  </si>
  <si>
    <t>Public Works</t>
  </si>
  <si>
    <t>Other Administration Services</t>
  </si>
  <si>
    <t>TOTAL   XII- GENERAL SERVICES</t>
  </si>
  <si>
    <t xml:space="preserve">GRAND TOTAL </t>
  </si>
  <si>
    <t>In addition to above, the following allocations have also been included under State 
Plan:-</t>
  </si>
  <si>
    <t>Centrally Sponsored Schemes</t>
  </si>
  <si>
    <t>Spillover provision of the last financial year</t>
  </si>
  <si>
    <t>Suspense accounts</t>
  </si>
  <si>
    <t>State Transport Infrastructure Development Fund (STIDF)</t>
  </si>
  <si>
    <t>Sikkim Ecology Fund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</si>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</sst>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10">
    <font>
      <sz val="10"/>
      <name val="Courier"/>
      <family val="3"/>
    </font>
    <font>
      <sz val="10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Rupee Foradian"/>
      <family val="2"/>
    </font>
    <font>
      <u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6" xfId="1" applyFont="1" applyFill="1" applyBorder="1" applyAlignment="1" applyProtection="1">
      <alignment horizontal="right" vertical="center" wrapText="1"/>
      <protection locked="0"/>
    </xf>
    <xf numFmtId="164" fontId="3" fillId="0" borderId="8" xfId="1" applyFont="1" applyFill="1" applyBorder="1" applyAlignment="1" applyProtection="1">
      <alignment horizontal="right" vertical="center" wrapText="1"/>
      <protection locked="0"/>
    </xf>
    <xf numFmtId="164" fontId="2" fillId="0" borderId="8" xfId="1" applyFont="1" applyFill="1" applyBorder="1" applyAlignment="1" applyProtection="1">
      <alignment horizontal="right" vertical="center" wrapText="1"/>
      <protection locked="0"/>
    </xf>
    <xf numFmtId="0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2" applyFont="1" applyFill="1" applyProtection="1">
      <protection locked="0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2" fillId="0" borderId="4" xfId="2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3" fillId="0" borderId="5" xfId="2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 applyProtection="1">
      <alignment horizontal="right" vertical="center"/>
      <protection locked="0"/>
    </xf>
    <xf numFmtId="0" fontId="2" fillId="0" borderId="7" xfId="2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>
      <alignment vertical="top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8" xfId="2" applyNumberFormat="1" applyFont="1" applyFill="1" applyBorder="1" applyAlignment="1" applyProtection="1">
      <alignment vertical="center"/>
      <protection locked="0"/>
    </xf>
    <xf numFmtId="0" fontId="2" fillId="0" borderId="5" xfId="2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horizontal="left" vertical="center"/>
      <protection locked="0"/>
    </xf>
    <xf numFmtId="0" fontId="2" fillId="0" borderId="4" xfId="2" applyFont="1" applyFill="1" applyBorder="1" applyAlignment="1" applyProtection="1">
      <alignment vertical="center"/>
      <protection locked="0"/>
    </xf>
    <xf numFmtId="0" fontId="3" fillId="0" borderId="10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vertical="center"/>
      <protection locked="0"/>
    </xf>
    <xf numFmtId="0" fontId="3" fillId="0" borderId="11" xfId="2" applyNumberFormat="1" applyFont="1" applyFill="1" applyBorder="1" applyAlignment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right" vertical="center"/>
      <protection locked="0"/>
    </xf>
    <xf numFmtId="0" fontId="2" fillId="0" borderId="10" xfId="2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horizontal="right" vertical="center"/>
      <protection locked="0"/>
    </xf>
    <xf numFmtId="0" fontId="3" fillId="0" borderId="4" xfId="2" applyNumberFormat="1" applyFont="1" applyFill="1" applyBorder="1" applyAlignment="1" applyProtection="1">
      <alignment vertical="center"/>
      <protection locked="0"/>
    </xf>
    <xf numFmtId="0" fontId="3" fillId="0" borderId="6" xfId="2" applyNumberFormat="1" applyFont="1" applyFill="1" applyBorder="1" applyAlignment="1" applyProtection="1">
      <alignment vertical="center"/>
      <protection locked="0"/>
    </xf>
    <xf numFmtId="0" fontId="2" fillId="0" borderId="4" xfId="2" applyFont="1" applyFill="1" applyBorder="1" applyAlignment="1" applyProtection="1">
      <alignment horizontal="center" vertical="center"/>
      <protection locked="0"/>
    </xf>
    <xf numFmtId="0" fontId="2" fillId="0" borderId="6" xfId="2" applyNumberFormat="1" applyFont="1" applyFill="1" applyBorder="1" applyAlignment="1" applyProtection="1">
      <alignment vertical="center"/>
      <protection locked="0"/>
    </xf>
    <xf numFmtId="0" fontId="2" fillId="0" borderId="6" xfId="2" applyNumberFormat="1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right" vertical="center"/>
      <protection locked="0"/>
    </xf>
    <xf numFmtId="0" fontId="2" fillId="0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3" xfId="2" applyFont="1" applyFill="1" applyBorder="1" applyAlignment="1" applyProtection="1">
      <alignment vertical="center"/>
      <protection locked="0"/>
    </xf>
    <xf numFmtId="0" fontId="2" fillId="0" borderId="1" xfId="2" applyNumberFormat="1" applyFont="1" applyFill="1" applyBorder="1" applyAlignment="1" applyProtection="1">
      <alignment horizontal="right" vertical="center"/>
    </xf>
    <xf numFmtId="0" fontId="3" fillId="0" borderId="4" xfId="2" applyFont="1" applyFill="1" applyBorder="1" applyAlignment="1" applyProtection="1">
      <alignment horizontal="center" vertical="center"/>
      <protection locked="0"/>
    </xf>
    <xf numFmtId="2" fontId="3" fillId="0" borderId="4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/>
      <protection locked="0"/>
    </xf>
    <xf numFmtId="0" fontId="3" fillId="0" borderId="0" xfId="2" applyFont="1" applyFill="1" applyAlignment="1" applyProtection="1">
      <alignment horizontal="justify"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2" fillId="0" borderId="9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" fillId="0" borderId="8" xfId="2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justify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91" transitionEvaluation="1"/>
  <dimension ref="A1:F103"/>
  <sheetViews>
    <sheetView tabSelected="1" view="pageBreakPreview" topLeftCell="A91" zoomScaleNormal="100" zoomScaleSheetLayoutView="100" workbookViewId="0">
      <selection activeCell="E114" sqref="E114"/>
    </sheetView>
  </sheetViews>
  <sheetFormatPr defaultColWidth="9.625" defaultRowHeight="15"/>
  <cols>
    <col min="1" max="1" width="8.875" style="50" customWidth="1"/>
    <col min="2" max="2" width="32.625" style="10" customWidth="1"/>
    <col min="3" max="6" width="9.125" style="10" customWidth="1"/>
    <col min="7" max="16384" width="9.625" style="10"/>
  </cols>
  <sheetData>
    <row r="1" spans="1:6">
      <c r="A1" s="11"/>
      <c r="B1" s="14"/>
      <c r="C1" s="19"/>
      <c r="D1" s="19"/>
      <c r="E1" s="20"/>
      <c r="F1" s="19"/>
    </row>
    <row r="2" spans="1:6" ht="13.5" customHeight="1">
      <c r="A2" s="52" t="s">
        <v>2</v>
      </c>
      <c r="B2" s="52"/>
      <c r="C2" s="52"/>
      <c r="D2" s="52"/>
      <c r="E2" s="52"/>
      <c r="F2" s="52"/>
    </row>
    <row r="3" spans="1:6" ht="13.5" customHeight="1">
      <c r="A3" s="55" t="s">
        <v>3</v>
      </c>
      <c r="B3" s="55"/>
      <c r="C3" s="55"/>
      <c r="D3" s="55"/>
      <c r="E3" s="55"/>
      <c r="F3" s="55"/>
    </row>
    <row r="4" spans="1:6">
      <c r="A4" s="18"/>
      <c r="B4" s="6"/>
      <c r="C4" s="6"/>
      <c r="D4" s="21"/>
      <c r="E4" s="9"/>
      <c r="F4" s="9"/>
    </row>
    <row r="5" spans="1:6" ht="33" customHeight="1">
      <c r="A5" s="51" t="s">
        <v>4</v>
      </c>
      <c r="B5" s="51"/>
      <c r="C5" s="51"/>
      <c r="D5" s="51"/>
      <c r="E5" s="56"/>
      <c r="F5" s="56"/>
    </row>
    <row r="6" spans="1:6" ht="3" customHeight="1">
      <c r="A6" s="51"/>
      <c r="B6" s="51"/>
      <c r="C6" s="51"/>
      <c r="D6" s="51"/>
      <c r="E6" s="56"/>
      <c r="F6" s="56"/>
    </row>
    <row r="7" spans="1:6">
      <c r="A7" s="12"/>
      <c r="B7" s="9"/>
      <c r="C7" s="9"/>
      <c r="D7" s="9"/>
      <c r="E7" s="9"/>
      <c r="F7" s="21" t="s">
        <v>0</v>
      </c>
    </row>
    <row r="8" spans="1:6">
      <c r="A8" s="22"/>
      <c r="B8" s="17"/>
      <c r="C8" s="17"/>
      <c r="D8" s="17"/>
      <c r="E8" s="17"/>
      <c r="F8" s="23"/>
    </row>
    <row r="9" spans="1:6">
      <c r="A9" s="24" t="s">
        <v>5</v>
      </c>
      <c r="B9" s="8" t="s">
        <v>6</v>
      </c>
      <c r="C9" s="13"/>
      <c r="D9" s="13"/>
      <c r="E9" s="13"/>
      <c r="F9" s="25"/>
    </row>
    <row r="10" spans="1:6" ht="14.25" customHeight="1">
      <c r="A10" s="26"/>
      <c r="B10" s="14" t="s">
        <v>7</v>
      </c>
      <c r="C10" s="13"/>
      <c r="D10" s="13"/>
      <c r="E10" s="13"/>
      <c r="F10" s="27">
        <v>465800</v>
      </c>
    </row>
    <row r="11" spans="1:6" ht="14.25" customHeight="1">
      <c r="A11" s="26"/>
      <c r="B11" s="14" t="s">
        <v>8</v>
      </c>
      <c r="C11" s="13"/>
      <c r="D11" s="13"/>
      <c r="E11" s="13"/>
      <c r="F11" s="25">
        <v>11500</v>
      </c>
    </row>
    <row r="12" spans="1:6" ht="14.25" customHeight="1">
      <c r="A12" s="26"/>
      <c r="B12" s="14" t="s">
        <v>9</v>
      </c>
      <c r="C12" s="13"/>
      <c r="D12" s="13"/>
      <c r="E12" s="13"/>
      <c r="F12" s="25">
        <v>110000</v>
      </c>
    </row>
    <row r="13" spans="1:6" ht="14.25" customHeight="1">
      <c r="A13" s="26"/>
      <c r="B13" s="14" t="s">
        <v>10</v>
      </c>
      <c r="C13" s="13"/>
      <c r="D13" s="13"/>
      <c r="E13" s="13"/>
      <c r="F13" s="25">
        <v>14200</v>
      </c>
    </row>
    <row r="14" spans="1:6" ht="14.25" customHeight="1">
      <c r="A14" s="26"/>
      <c r="B14" s="14" t="s">
        <v>11</v>
      </c>
      <c r="C14" s="13"/>
      <c r="D14" s="13"/>
      <c r="E14" s="13"/>
      <c r="F14" s="25">
        <v>6800</v>
      </c>
    </row>
    <row r="15" spans="1:6" ht="14.25" customHeight="1">
      <c r="A15" s="26"/>
      <c r="B15" s="14" t="s">
        <v>12</v>
      </c>
      <c r="C15" s="13"/>
      <c r="D15" s="13"/>
      <c r="E15" s="13"/>
      <c r="F15" s="25">
        <v>953600</v>
      </c>
    </row>
    <row r="16" spans="1:6" ht="14.25" customHeight="1">
      <c r="A16" s="26"/>
      <c r="B16" s="14" t="s">
        <v>13</v>
      </c>
      <c r="C16" s="13"/>
      <c r="D16" s="13"/>
      <c r="E16" s="13"/>
      <c r="F16" s="25">
        <v>68200</v>
      </c>
    </row>
    <row r="17" spans="1:6" ht="12.75" customHeight="1">
      <c r="A17" s="53" t="s">
        <v>14</v>
      </c>
      <c r="B17" s="54"/>
      <c r="C17" s="54"/>
      <c r="D17" s="54"/>
      <c r="E17" s="54"/>
      <c r="F17" s="28">
        <f>SUM(F10:F16)</f>
        <v>1630100</v>
      </c>
    </row>
    <row r="18" spans="1:6">
      <c r="A18" s="24"/>
      <c r="B18" s="6"/>
      <c r="C18" s="6"/>
      <c r="D18" s="13"/>
      <c r="E18" s="13"/>
      <c r="F18" s="25"/>
    </row>
    <row r="19" spans="1:6">
      <c r="A19" s="24" t="s">
        <v>15</v>
      </c>
      <c r="B19" s="8" t="s">
        <v>16</v>
      </c>
      <c r="C19" s="13"/>
      <c r="D19" s="13"/>
      <c r="E19" s="13"/>
      <c r="F19" s="25"/>
    </row>
    <row r="20" spans="1:6" ht="13.5" customHeight="1">
      <c r="A20" s="26"/>
      <c r="B20" s="14" t="s">
        <v>17</v>
      </c>
      <c r="C20" s="13"/>
      <c r="D20" s="13"/>
      <c r="E20" s="13"/>
      <c r="F20" s="25"/>
    </row>
    <row r="21" spans="1:6" ht="13.5" customHeight="1">
      <c r="A21" s="26"/>
      <c r="B21" s="14" t="s">
        <v>18</v>
      </c>
      <c r="C21" s="13"/>
      <c r="D21" s="13"/>
      <c r="E21" s="13"/>
      <c r="F21" s="1">
        <v>105000</v>
      </c>
    </row>
    <row r="22" spans="1:6" ht="13.5" customHeight="1">
      <c r="A22" s="26"/>
      <c r="B22" s="14" t="s">
        <v>19</v>
      </c>
      <c r="C22" s="13"/>
      <c r="D22" s="13"/>
      <c r="E22" s="13"/>
      <c r="F22" s="25">
        <f>100600+134800</f>
        <v>235400</v>
      </c>
    </row>
    <row r="23" spans="1:6" ht="13.5" customHeight="1">
      <c r="A23" s="26"/>
      <c r="B23" s="14" t="s">
        <v>20</v>
      </c>
      <c r="C23" s="13"/>
      <c r="D23" s="13"/>
      <c r="E23" s="13"/>
      <c r="F23" s="25">
        <v>11500</v>
      </c>
    </row>
    <row r="24" spans="1:6" ht="13.5" customHeight="1">
      <c r="A24" s="26"/>
      <c r="B24" s="14" t="s">
        <v>21</v>
      </c>
      <c r="C24" s="13"/>
      <c r="D24" s="13"/>
      <c r="E24" s="13"/>
      <c r="F24" s="25">
        <v>10000</v>
      </c>
    </row>
    <row r="25" spans="1:6" ht="13.5" customHeight="1">
      <c r="A25" s="26"/>
      <c r="B25" s="14" t="s">
        <v>22</v>
      </c>
      <c r="C25" s="13"/>
      <c r="D25" s="13"/>
      <c r="E25" s="13"/>
      <c r="F25" s="25">
        <f>336500+254100+100000</f>
        <v>690600</v>
      </c>
    </row>
    <row r="26" spans="1:6" ht="12.75" customHeight="1">
      <c r="A26" s="53" t="s">
        <v>23</v>
      </c>
      <c r="B26" s="54"/>
      <c r="C26" s="54"/>
      <c r="D26" s="54"/>
      <c r="E26" s="54"/>
      <c r="F26" s="28">
        <f>SUM(F20:F25)</f>
        <v>1052500</v>
      </c>
    </row>
    <row r="27" spans="1:6">
      <c r="A27" s="24"/>
      <c r="B27" s="6"/>
      <c r="C27" s="6"/>
      <c r="D27" s="7"/>
      <c r="E27" s="13"/>
      <c r="F27" s="29"/>
    </row>
    <row r="28" spans="1:6">
      <c r="A28" s="24" t="s">
        <v>1</v>
      </c>
      <c r="B28" s="8" t="s">
        <v>24</v>
      </c>
      <c r="C28" s="13"/>
      <c r="D28" s="7"/>
      <c r="E28" s="13"/>
      <c r="F28" s="29"/>
    </row>
    <row r="29" spans="1:6">
      <c r="A29" s="24"/>
      <c r="B29" s="14" t="s">
        <v>25</v>
      </c>
      <c r="C29" s="13"/>
      <c r="D29" s="13"/>
      <c r="E29" s="13"/>
      <c r="F29" s="25">
        <v>200000</v>
      </c>
    </row>
    <row r="30" spans="1:6">
      <c r="A30" s="24"/>
      <c r="B30" s="14" t="s">
        <v>26</v>
      </c>
      <c r="C30" s="13"/>
      <c r="D30" s="13"/>
      <c r="E30" s="13"/>
      <c r="F30" s="25">
        <v>187700</v>
      </c>
    </row>
    <row r="31" spans="1:6">
      <c r="A31" s="24"/>
      <c r="B31" s="14" t="s">
        <v>27</v>
      </c>
      <c r="C31" s="13"/>
      <c r="D31" s="13"/>
      <c r="E31" s="13"/>
      <c r="F31" s="25">
        <v>31600</v>
      </c>
    </row>
    <row r="32" spans="1:6">
      <c r="A32" s="37"/>
      <c r="B32" s="15" t="s">
        <v>28</v>
      </c>
      <c r="C32" s="34"/>
      <c r="D32" s="34"/>
      <c r="E32" s="34"/>
      <c r="F32" s="35">
        <v>47900</v>
      </c>
    </row>
    <row r="33" spans="1:6">
      <c r="A33" s="53" t="s">
        <v>29</v>
      </c>
      <c r="B33" s="54"/>
      <c r="C33" s="54"/>
      <c r="D33" s="54"/>
      <c r="E33" s="54"/>
      <c r="F33" s="28">
        <f>SUM(F29:F32)</f>
        <v>467200</v>
      </c>
    </row>
    <row r="34" spans="1:6" ht="15.6" customHeight="1">
      <c r="A34" s="30"/>
      <c r="B34" s="31"/>
      <c r="C34" s="17"/>
      <c r="D34" s="32"/>
      <c r="E34" s="17"/>
      <c r="F34" s="2"/>
    </row>
    <row r="35" spans="1:6" ht="15.6" customHeight="1">
      <c r="A35" s="24" t="s">
        <v>30</v>
      </c>
      <c r="B35" s="8" t="s">
        <v>31</v>
      </c>
      <c r="C35" s="13"/>
      <c r="D35" s="13"/>
      <c r="E35" s="13"/>
      <c r="F35" s="3"/>
    </row>
    <row r="36" spans="1:6" ht="15.6" customHeight="1">
      <c r="A36" s="26"/>
      <c r="B36" s="14" t="s">
        <v>32</v>
      </c>
      <c r="C36" s="13"/>
      <c r="D36" s="13"/>
      <c r="E36" s="13"/>
      <c r="F36" s="27">
        <v>193900</v>
      </c>
    </row>
    <row r="37" spans="1:6" ht="15.6" customHeight="1">
      <c r="A37" s="33"/>
      <c r="B37" s="15" t="s">
        <v>33</v>
      </c>
      <c r="C37" s="34"/>
      <c r="D37" s="34"/>
      <c r="E37" s="34"/>
      <c r="F37" s="35">
        <v>1310000</v>
      </c>
    </row>
    <row r="38" spans="1:6" ht="15.6" customHeight="1">
      <c r="A38" s="53" t="s">
        <v>34</v>
      </c>
      <c r="B38" s="54"/>
      <c r="C38" s="54"/>
      <c r="D38" s="54"/>
      <c r="E38" s="54"/>
      <c r="F38" s="28">
        <f>SUM(F36:F37)</f>
        <v>1503900</v>
      </c>
    </row>
    <row r="39" spans="1:6" ht="15.6" customHeight="1">
      <c r="A39" s="26"/>
      <c r="B39" s="13"/>
      <c r="C39" s="13"/>
      <c r="D39" s="13"/>
      <c r="E39" s="13"/>
      <c r="F39" s="3"/>
    </row>
    <row r="40" spans="1:6" ht="15.6" customHeight="1">
      <c r="A40" s="24" t="s">
        <v>35</v>
      </c>
      <c r="B40" s="8" t="s">
        <v>36</v>
      </c>
      <c r="C40" s="13"/>
      <c r="D40" s="13"/>
      <c r="E40" s="13"/>
      <c r="F40" s="3"/>
    </row>
    <row r="41" spans="1:6" ht="15.6" customHeight="1">
      <c r="A41" s="26"/>
      <c r="B41" s="14" t="s">
        <v>37</v>
      </c>
      <c r="C41" s="13"/>
      <c r="D41" s="13"/>
      <c r="E41" s="13"/>
      <c r="F41" s="25">
        <v>937500</v>
      </c>
    </row>
    <row r="42" spans="1:6" ht="15.6" customHeight="1">
      <c r="A42" s="53" t="s">
        <v>38</v>
      </c>
      <c r="B42" s="54"/>
      <c r="C42" s="54"/>
      <c r="D42" s="54"/>
      <c r="E42" s="54"/>
      <c r="F42" s="28">
        <f>F41</f>
        <v>937500</v>
      </c>
    </row>
    <row r="43" spans="1:6" ht="15.6" customHeight="1">
      <c r="A43" s="24"/>
      <c r="B43" s="6"/>
      <c r="C43" s="6"/>
      <c r="D43" s="7"/>
      <c r="E43" s="7"/>
      <c r="F43" s="4"/>
    </row>
    <row r="44" spans="1:6" ht="15.6" customHeight="1">
      <c r="A44" s="24" t="s">
        <v>39</v>
      </c>
      <c r="B44" s="8" t="s">
        <v>40</v>
      </c>
      <c r="C44" s="13"/>
      <c r="D44" s="13"/>
      <c r="E44" s="13"/>
      <c r="F44" s="3"/>
    </row>
    <row r="45" spans="1:6" ht="15.6" customHeight="1">
      <c r="A45" s="26"/>
      <c r="B45" s="14" t="s">
        <v>41</v>
      </c>
      <c r="C45" s="13"/>
      <c r="D45" s="13"/>
      <c r="E45" s="13"/>
      <c r="F45" s="25">
        <v>156100</v>
      </c>
    </row>
    <row r="46" spans="1:6" ht="15.6" customHeight="1">
      <c r="A46" s="26"/>
      <c r="B46" s="14" t="s">
        <v>42</v>
      </c>
      <c r="C46" s="13"/>
      <c r="D46" s="13"/>
      <c r="E46" s="13"/>
      <c r="F46" s="1">
        <v>152000</v>
      </c>
    </row>
    <row r="47" spans="1:6" ht="15.6" customHeight="1">
      <c r="A47" s="26"/>
      <c r="B47" s="14" t="s">
        <v>43</v>
      </c>
      <c r="C47" s="13"/>
      <c r="D47" s="11"/>
      <c r="E47" s="13"/>
      <c r="F47" s="36">
        <v>17160</v>
      </c>
    </row>
    <row r="48" spans="1:6" ht="15.6" customHeight="1">
      <c r="A48" s="53" t="s">
        <v>44</v>
      </c>
      <c r="B48" s="54"/>
      <c r="C48" s="54"/>
      <c r="D48" s="54"/>
      <c r="E48" s="54"/>
      <c r="F48" s="28">
        <f>SUM(F45:F47)</f>
        <v>325260</v>
      </c>
    </row>
    <row r="49" spans="1:6" ht="15.6" customHeight="1">
      <c r="A49" s="24"/>
      <c r="B49" s="6"/>
      <c r="C49" s="6"/>
      <c r="D49" s="7"/>
      <c r="E49" s="13"/>
      <c r="F49" s="4"/>
    </row>
    <row r="50" spans="1:6" ht="15.6" customHeight="1">
      <c r="A50" s="24" t="s">
        <v>45</v>
      </c>
      <c r="B50" s="8" t="s">
        <v>46</v>
      </c>
      <c r="C50" s="13"/>
      <c r="D50" s="13"/>
      <c r="E50" s="13"/>
      <c r="F50" s="3"/>
    </row>
    <row r="51" spans="1:6" ht="15.6" customHeight="1">
      <c r="A51" s="26"/>
      <c r="B51" s="14" t="s">
        <v>47</v>
      </c>
      <c r="C51" s="13"/>
      <c r="D51" s="13"/>
      <c r="E51" s="13"/>
      <c r="F51" s="27">
        <v>1540800</v>
      </c>
    </row>
    <row r="52" spans="1:6" ht="15.6" customHeight="1">
      <c r="A52" s="33"/>
      <c r="B52" s="15" t="s">
        <v>48</v>
      </c>
      <c r="C52" s="34"/>
      <c r="D52" s="34"/>
      <c r="E52" s="34"/>
      <c r="F52" s="35">
        <v>75000</v>
      </c>
    </row>
    <row r="53" spans="1:6" ht="15.6" customHeight="1">
      <c r="A53" s="53" t="s">
        <v>49</v>
      </c>
      <c r="B53" s="54"/>
      <c r="C53" s="54"/>
      <c r="D53" s="54"/>
      <c r="E53" s="54"/>
      <c r="F53" s="28">
        <f>SUM(F51:F52)</f>
        <v>1615800</v>
      </c>
    </row>
    <row r="54" spans="1:6" ht="15.6" customHeight="1">
      <c r="A54" s="24"/>
      <c r="B54" s="6"/>
      <c r="C54" s="6"/>
      <c r="D54" s="7"/>
      <c r="E54" s="13"/>
      <c r="F54" s="4"/>
    </row>
    <row r="55" spans="1:6" ht="15.6" customHeight="1">
      <c r="A55" s="24" t="s">
        <v>50</v>
      </c>
      <c r="B55" s="8" t="s">
        <v>51</v>
      </c>
      <c r="C55" s="13"/>
      <c r="D55" s="18"/>
      <c r="E55" s="13"/>
      <c r="F55" s="4"/>
    </row>
    <row r="56" spans="1:6" ht="15.6" customHeight="1">
      <c r="A56" s="37"/>
      <c r="B56" s="15" t="s">
        <v>52</v>
      </c>
      <c r="C56" s="34"/>
      <c r="D56" s="34"/>
      <c r="E56" s="34"/>
      <c r="F56" s="35">
        <v>80000</v>
      </c>
    </row>
    <row r="57" spans="1:6" ht="15.6" customHeight="1">
      <c r="A57" s="53" t="s">
        <v>53</v>
      </c>
      <c r="B57" s="54"/>
      <c r="C57" s="54"/>
      <c r="D57" s="54"/>
      <c r="E57" s="54"/>
      <c r="F57" s="28">
        <f>SUM(F56)</f>
        <v>80000</v>
      </c>
    </row>
    <row r="58" spans="1:6" ht="15.6" customHeight="1">
      <c r="A58" s="24"/>
      <c r="B58" s="7"/>
      <c r="C58" s="13"/>
      <c r="D58" s="13"/>
      <c r="E58" s="13"/>
      <c r="F58" s="3"/>
    </row>
    <row r="59" spans="1:6" ht="15.6" customHeight="1">
      <c r="A59" s="24" t="s">
        <v>54</v>
      </c>
      <c r="B59" s="8" t="s">
        <v>55</v>
      </c>
      <c r="C59" s="13"/>
      <c r="D59" s="13"/>
      <c r="E59" s="13"/>
      <c r="F59" s="3"/>
    </row>
    <row r="60" spans="1:6" ht="15.6" customHeight="1">
      <c r="A60" s="26"/>
      <c r="B60" s="14" t="s">
        <v>56</v>
      </c>
      <c r="C60" s="13"/>
      <c r="D60" s="13"/>
      <c r="E60" s="13"/>
      <c r="F60" s="25">
        <v>74700</v>
      </c>
    </row>
    <row r="61" spans="1:6" ht="15.6" customHeight="1">
      <c r="A61" s="33"/>
      <c r="B61" s="15" t="s">
        <v>57</v>
      </c>
      <c r="C61" s="34"/>
      <c r="D61" s="34"/>
      <c r="E61" s="34"/>
      <c r="F61" s="5">
        <v>4000</v>
      </c>
    </row>
    <row r="62" spans="1:6" ht="15.6" customHeight="1">
      <c r="A62" s="53" t="s">
        <v>58</v>
      </c>
      <c r="B62" s="54"/>
      <c r="C62" s="54"/>
      <c r="D62" s="54"/>
      <c r="E62" s="54"/>
      <c r="F62" s="28">
        <f>SUM(F60:F61)</f>
        <v>78700</v>
      </c>
    </row>
    <row r="63" spans="1:6" ht="15.95" customHeight="1">
      <c r="A63" s="38"/>
      <c r="B63" s="17"/>
      <c r="C63" s="17"/>
      <c r="D63" s="17"/>
      <c r="E63" s="17"/>
      <c r="F63" s="39"/>
    </row>
    <row r="64" spans="1:6" ht="15.95" customHeight="1">
      <c r="A64" s="22"/>
      <c r="B64" s="17"/>
      <c r="C64" s="17"/>
      <c r="D64" s="17"/>
      <c r="E64" s="17"/>
      <c r="F64" s="40"/>
    </row>
    <row r="65" spans="1:6" ht="15.95" customHeight="1">
      <c r="A65" s="24" t="s">
        <v>59</v>
      </c>
      <c r="B65" s="8" t="s">
        <v>60</v>
      </c>
      <c r="C65" s="13"/>
      <c r="D65" s="13"/>
      <c r="E65" s="13"/>
      <c r="F65" s="25"/>
    </row>
    <row r="66" spans="1:6" ht="15.95" customHeight="1">
      <c r="A66" s="26"/>
      <c r="B66" s="14" t="s">
        <v>61</v>
      </c>
      <c r="C66" s="13"/>
      <c r="D66" s="13"/>
      <c r="E66" s="13"/>
      <c r="F66" s="25">
        <v>751975</v>
      </c>
    </row>
    <row r="67" spans="1:6" ht="15.95" customHeight="1">
      <c r="A67" s="26"/>
      <c r="B67" s="14" t="s">
        <v>62</v>
      </c>
      <c r="C67" s="13"/>
      <c r="D67" s="13"/>
      <c r="E67" s="13"/>
      <c r="F67" s="25">
        <v>1226600</v>
      </c>
    </row>
    <row r="68" spans="1:6" ht="15.95" customHeight="1">
      <c r="A68" s="26"/>
      <c r="B68" s="14" t="s">
        <v>63</v>
      </c>
      <c r="C68" s="13"/>
      <c r="D68" s="13"/>
      <c r="E68" s="13"/>
      <c r="F68" s="25">
        <v>39100</v>
      </c>
    </row>
    <row r="69" spans="1:6" ht="15.95" customHeight="1">
      <c r="A69" s="33"/>
      <c r="B69" s="15" t="s">
        <v>64</v>
      </c>
      <c r="C69" s="34"/>
      <c r="D69" s="34"/>
      <c r="E69" s="34"/>
      <c r="F69" s="35">
        <v>109400</v>
      </c>
    </row>
    <row r="70" spans="1:6" ht="15.95" customHeight="1">
      <c r="A70" s="53" t="s">
        <v>65</v>
      </c>
      <c r="B70" s="54"/>
      <c r="C70" s="54"/>
      <c r="D70" s="54"/>
      <c r="E70" s="54"/>
      <c r="F70" s="28">
        <f>SUM(F66:F69)</f>
        <v>2127075</v>
      </c>
    </row>
    <row r="71" spans="1:6" ht="15" customHeight="1">
      <c r="A71" s="30"/>
      <c r="B71" s="41"/>
      <c r="C71" s="41"/>
      <c r="D71" s="32"/>
      <c r="E71" s="17"/>
      <c r="F71" s="42"/>
    </row>
    <row r="72" spans="1:6" ht="15.95" customHeight="1">
      <c r="A72" s="24" t="s">
        <v>66</v>
      </c>
      <c r="B72" s="8" t="s">
        <v>67</v>
      </c>
      <c r="C72" s="13"/>
      <c r="D72" s="13"/>
      <c r="E72" s="7"/>
      <c r="F72" s="25"/>
    </row>
    <row r="73" spans="1:6" ht="15.95" customHeight="1">
      <c r="A73" s="26"/>
      <c r="B73" s="14" t="s">
        <v>68</v>
      </c>
      <c r="C73" s="13"/>
      <c r="D73" s="13"/>
      <c r="E73" s="7"/>
      <c r="F73" s="27">
        <v>2691980</v>
      </c>
    </row>
    <row r="74" spans="1:6" ht="15.95" customHeight="1">
      <c r="A74" s="26"/>
      <c r="B74" s="14" t="s">
        <v>69</v>
      </c>
      <c r="C74" s="13"/>
      <c r="D74" s="13"/>
      <c r="E74" s="7"/>
      <c r="F74" s="25">
        <v>159400</v>
      </c>
    </row>
    <row r="75" spans="1:6" ht="15.95" customHeight="1">
      <c r="A75" s="26"/>
      <c r="B75" s="14" t="s">
        <v>70</v>
      </c>
      <c r="C75" s="13"/>
      <c r="D75" s="13"/>
      <c r="E75" s="7"/>
      <c r="F75" s="25">
        <v>206830</v>
      </c>
    </row>
    <row r="76" spans="1:6" ht="15.95" customHeight="1">
      <c r="A76" s="26"/>
      <c r="B76" s="14" t="s">
        <v>71</v>
      </c>
      <c r="C76" s="13"/>
      <c r="D76" s="13"/>
      <c r="E76" s="7"/>
      <c r="F76" s="25">
        <v>1164050</v>
      </c>
    </row>
    <row r="77" spans="1:6" ht="15.95" customHeight="1">
      <c r="A77" s="26"/>
      <c r="B77" s="14" t="s">
        <v>72</v>
      </c>
      <c r="C77" s="13"/>
      <c r="D77" s="13"/>
      <c r="E77" s="13"/>
      <c r="F77" s="25">
        <v>581410</v>
      </c>
    </row>
    <row r="78" spans="1:6" ht="15.95" customHeight="1">
      <c r="A78" s="26"/>
      <c r="B78" s="14" t="s">
        <v>73</v>
      </c>
      <c r="C78" s="13"/>
      <c r="D78" s="13"/>
      <c r="E78" s="13"/>
      <c r="F78" s="25">
        <v>633800</v>
      </c>
    </row>
    <row r="79" spans="1:6" ht="15.95" customHeight="1">
      <c r="A79" s="26"/>
      <c r="B79" s="14" t="s">
        <v>74</v>
      </c>
      <c r="C79" s="13"/>
      <c r="D79" s="13"/>
      <c r="E79" s="13"/>
      <c r="F79" s="25">
        <v>2309540</v>
      </c>
    </row>
    <row r="80" spans="1:6" ht="15.95" customHeight="1">
      <c r="A80" s="26"/>
      <c r="B80" s="14" t="s">
        <v>75</v>
      </c>
      <c r="C80" s="13"/>
      <c r="D80" s="13"/>
      <c r="E80" s="13"/>
      <c r="F80" s="25">
        <v>85700</v>
      </c>
    </row>
    <row r="81" spans="1:6" ht="15.95" customHeight="1">
      <c r="A81" s="26"/>
      <c r="B81" s="14" t="s">
        <v>76</v>
      </c>
      <c r="C81" s="13"/>
      <c r="D81" s="13"/>
      <c r="E81" s="13"/>
      <c r="F81" s="25">
        <v>58500</v>
      </c>
    </row>
    <row r="82" spans="1:6" ht="15.95" customHeight="1">
      <c r="A82" s="26"/>
      <c r="B82" s="14" t="s">
        <v>77</v>
      </c>
      <c r="C82" s="13"/>
      <c r="D82" s="13"/>
      <c r="E82" s="13"/>
      <c r="F82" s="25">
        <v>54100</v>
      </c>
    </row>
    <row r="83" spans="1:6" ht="15.95" customHeight="1">
      <c r="A83" s="26"/>
      <c r="B83" s="14" t="s">
        <v>78</v>
      </c>
      <c r="C83" s="13"/>
      <c r="D83" s="13"/>
      <c r="E83" s="13"/>
      <c r="F83" s="25">
        <v>137600</v>
      </c>
    </row>
    <row r="84" spans="1:6" ht="15.95" customHeight="1">
      <c r="A84" s="26"/>
      <c r="B84" s="14" t="s">
        <v>79</v>
      </c>
      <c r="C84" s="13"/>
      <c r="D84" s="13"/>
      <c r="E84" s="13"/>
      <c r="F84" s="25">
        <v>193585</v>
      </c>
    </row>
    <row r="85" spans="1:6" ht="15.95" customHeight="1">
      <c r="A85" s="26"/>
      <c r="B85" s="14" t="s">
        <v>80</v>
      </c>
      <c r="C85" s="13"/>
      <c r="D85" s="13"/>
      <c r="E85" s="13"/>
      <c r="F85" s="25">
        <v>17000</v>
      </c>
    </row>
    <row r="86" spans="1:6" ht="15.95" customHeight="1">
      <c r="A86" s="26"/>
      <c r="B86" s="14" t="s">
        <v>81</v>
      </c>
      <c r="C86" s="13"/>
      <c r="D86" s="13"/>
      <c r="E86" s="13"/>
      <c r="F86" s="25">
        <v>3540000</v>
      </c>
    </row>
    <row r="87" spans="1:6" ht="15.95" customHeight="1">
      <c r="A87" s="53" t="s">
        <v>82</v>
      </c>
      <c r="B87" s="54"/>
      <c r="C87" s="54"/>
      <c r="D87" s="54"/>
      <c r="E87" s="54"/>
      <c r="F87" s="28">
        <f>SUM(F73:F86)</f>
        <v>11833495</v>
      </c>
    </row>
    <row r="88" spans="1:6" ht="15.95" customHeight="1">
      <c r="A88" s="30"/>
      <c r="B88" s="16"/>
      <c r="C88" s="16"/>
      <c r="D88" s="16"/>
      <c r="E88" s="16"/>
      <c r="F88" s="43"/>
    </row>
    <row r="89" spans="1:6" ht="15.95" customHeight="1">
      <c r="A89" s="24" t="s">
        <v>83</v>
      </c>
      <c r="B89" s="8" t="s">
        <v>84</v>
      </c>
      <c r="C89" s="13"/>
      <c r="D89" s="13"/>
      <c r="E89" s="13"/>
      <c r="F89" s="25"/>
    </row>
    <row r="90" spans="1:6" ht="15.95" customHeight="1">
      <c r="A90" s="26"/>
      <c r="B90" s="14" t="s">
        <v>85</v>
      </c>
      <c r="C90" s="13"/>
      <c r="D90" s="13"/>
      <c r="E90" s="13"/>
      <c r="F90" s="25">
        <v>25000</v>
      </c>
    </row>
    <row r="91" spans="1:6" ht="15.95" customHeight="1">
      <c r="A91" s="26"/>
      <c r="B91" s="14" t="s">
        <v>86</v>
      </c>
      <c r="C91" s="13"/>
      <c r="D91" s="13"/>
      <c r="E91" s="13"/>
      <c r="F91" s="25">
        <v>136940</v>
      </c>
    </row>
    <row r="92" spans="1:6" ht="15.95" customHeight="1">
      <c r="A92" s="33"/>
      <c r="B92" s="15" t="s">
        <v>87</v>
      </c>
      <c r="C92" s="34"/>
      <c r="D92" s="34"/>
      <c r="E92" s="34"/>
      <c r="F92" s="35">
        <v>286530</v>
      </c>
    </row>
    <row r="93" spans="1:6" ht="15.95" customHeight="1">
      <c r="A93" s="53" t="s">
        <v>88</v>
      </c>
      <c r="B93" s="54"/>
      <c r="C93" s="54"/>
      <c r="D93" s="54"/>
      <c r="E93" s="54"/>
      <c r="F93" s="28">
        <f>SUM(F90:F92)</f>
        <v>448470</v>
      </c>
    </row>
    <row r="94" spans="1:6" ht="15.95" customHeight="1">
      <c r="A94" s="53" t="s">
        <v>89</v>
      </c>
      <c r="B94" s="54"/>
      <c r="C94" s="54"/>
      <c r="D94" s="54"/>
      <c r="E94" s="54"/>
      <c r="F94" s="28">
        <f>F93+F87+F70+F62+F57+F53+F48+F42+F38+F33+F26+F17</f>
        <v>22100000</v>
      </c>
    </row>
    <row r="95" spans="1:6" ht="15.95" customHeight="1">
      <c r="A95" s="30"/>
      <c r="B95" s="16"/>
      <c r="C95" s="16"/>
      <c r="D95" s="16"/>
      <c r="E95" s="16"/>
      <c r="F95" s="43"/>
    </row>
    <row r="96" spans="1:6" ht="30" customHeight="1">
      <c r="A96" s="26"/>
      <c r="B96" s="60" t="s">
        <v>90</v>
      </c>
      <c r="C96" s="60"/>
      <c r="D96" s="60"/>
      <c r="E96" s="60"/>
      <c r="F96" s="61"/>
    </row>
    <row r="97" spans="1:6">
      <c r="A97" s="26">
        <v>1</v>
      </c>
      <c r="B97" s="57" t="s">
        <v>91</v>
      </c>
      <c r="C97" s="57"/>
      <c r="D97" s="18"/>
      <c r="E97" s="13"/>
      <c r="F97" s="44">
        <v>9605140</v>
      </c>
    </row>
    <row r="98" spans="1:6">
      <c r="A98" s="26">
        <v>2</v>
      </c>
      <c r="B98" s="62" t="s">
        <v>92</v>
      </c>
      <c r="C98" s="63"/>
      <c r="D98" s="63"/>
      <c r="E98" s="13"/>
      <c r="F98" s="44">
        <v>2891123</v>
      </c>
    </row>
    <row r="99" spans="1:6">
      <c r="A99" s="26">
        <v>3</v>
      </c>
      <c r="B99" s="57" t="s">
        <v>93</v>
      </c>
      <c r="C99" s="57"/>
      <c r="D99" s="18"/>
      <c r="E99" s="13"/>
      <c r="F99" s="44">
        <v>22000</v>
      </c>
    </row>
    <row r="100" spans="1:6">
      <c r="A100" s="26">
        <v>4</v>
      </c>
      <c r="B100" s="14" t="s">
        <v>94</v>
      </c>
      <c r="C100" s="14"/>
      <c r="D100" s="18"/>
      <c r="E100" s="13"/>
      <c r="F100" s="44">
        <v>260000</v>
      </c>
    </row>
    <row r="101" spans="1:6">
      <c r="A101" s="26">
        <v>5</v>
      </c>
      <c r="B101" s="14" t="s">
        <v>95</v>
      </c>
      <c r="C101" s="14"/>
      <c r="D101" s="18"/>
      <c r="E101" s="13"/>
      <c r="F101" s="44">
        <v>92000</v>
      </c>
    </row>
    <row r="102" spans="1:6">
      <c r="A102" s="58" t="s">
        <v>96</v>
      </c>
      <c r="B102" s="59"/>
      <c r="C102" s="59"/>
      <c r="D102" s="45"/>
      <c r="E102" s="46"/>
      <c r="F102" s="47">
        <f>SUM(F97:F101)</f>
        <v>12870263</v>
      </c>
    </row>
    <row r="103" spans="1:6">
      <c r="A103" s="38"/>
      <c r="B103" s="48"/>
      <c r="C103" s="49"/>
      <c r="D103" s="32"/>
      <c r="E103" s="17"/>
      <c r="F103" s="17"/>
    </row>
  </sheetData>
  <sheetProtection selectLockedCells="1"/>
  <mergeCells count="21">
    <mergeCell ref="B99:C99"/>
    <mergeCell ref="A102:C102"/>
    <mergeCell ref="A87:E87"/>
    <mergeCell ref="A93:E93"/>
    <mergeCell ref="A94:E94"/>
    <mergeCell ref="B96:F96"/>
    <mergeCell ref="B97:C97"/>
    <mergeCell ref="B98:D98"/>
    <mergeCell ref="A2:F2"/>
    <mergeCell ref="A70:E70"/>
    <mergeCell ref="A3:F3"/>
    <mergeCell ref="A5:F6"/>
    <mergeCell ref="A17:E17"/>
    <mergeCell ref="A26:E26"/>
    <mergeCell ref="A33:E33"/>
    <mergeCell ref="A38:E38"/>
    <mergeCell ref="A42:E42"/>
    <mergeCell ref="A48:E48"/>
    <mergeCell ref="A53:E53"/>
    <mergeCell ref="A57:E57"/>
    <mergeCell ref="A62:E62"/>
  </mergeCells>
  <printOptions horizontalCentered="1"/>
  <pageMargins left="1" right="1" top="1" bottom="4.6500000000000004" header="0.27559055118110198" footer="4.3"/>
  <pageSetup paperSize="9" firstPageNumber="5" orientation="portrait" useFirstPageNumber="1" r:id="rId1"/>
  <headerFooter scaleWithDoc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State Plan Allocations</vt:lpstr>
      <vt:lpstr>'State Plan Allocations'!Print_Area</vt:lpstr>
      <vt:lpstr>'State Plan Allocations'!Print_Area_MI</vt:lpstr>
      <vt:lpstr>'State Plan Allocations'!Print_Titles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2014-06-17T07:04:19Z</cp:lastPrinted>
  <dcterms:created xsi:type="dcterms:W3CDTF">2014-06-16T10:13:41Z</dcterms:created>
  <dcterms:modified xsi:type="dcterms:W3CDTF">2014-06-18T09:55:00Z</dcterms:modified>
</cp:coreProperties>
</file>