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95" yWindow="-285" windowWidth="6180" windowHeight="7320"/>
  </bookViews>
  <sheets>
    <sheet name="dem15" sheetId="4" r:id="rId1"/>
  </sheets>
  <externalReferences>
    <externalReference r:id="rId2"/>
  </externalReferences>
  <definedNames>
    <definedName name="__123Graph_D" localSheetId="0" hidden="1">[1]DEMAND18!#REF!</definedName>
    <definedName name="__123Graph_D" hidden="1">#REF!</definedName>
    <definedName name="_xlnm._FilterDatabase" localSheetId="0" hidden="1">'dem15'!$A$15:$AF$203</definedName>
    <definedName name="_rec1">#REF!</definedName>
    <definedName name="_Regression_Int" localSheetId="0" hidden="1">1</definedName>
    <definedName name="ahcap">#REF!</definedName>
    <definedName name="are" localSheetId="0">'dem15'!#REF!</definedName>
    <definedName name="arerec" localSheetId="0">'dem15'!#REF!</definedName>
    <definedName name="censusrec">#REF!</definedName>
    <definedName name="ch" localSheetId="0">'dem15'!$D$163:$L$163</definedName>
    <definedName name="charged">#REF!</definedName>
    <definedName name="chCap" localSheetId="0">'dem15'!$D$184:$L$184</definedName>
    <definedName name="chrec" localSheetId="0">'dem15'!#REF!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rtirec" localSheetId="0">'dem15'!#REF!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'dem15'!#REF!</definedName>
    <definedName name="np">#REF!</definedName>
    <definedName name="Nutrition">#REF!</definedName>
    <definedName name="oap" localSheetId="0">'dem15'!$D$173:$L$173</definedName>
    <definedName name="oapCap" localSheetId="0">'dem15'!$D$192:$L$192</definedName>
    <definedName name="oges">#REF!</definedName>
    <definedName name="pension">#REF!</definedName>
    <definedName name="_xlnm.Print_Area" localSheetId="0">'dem15'!$A$1:$L$201</definedName>
    <definedName name="_xlnm.Print_Titles" localSheetId="0">'dem15'!$12:$15</definedName>
    <definedName name="pw">#REF!</definedName>
    <definedName name="pwcap">#REF!</definedName>
    <definedName name="rec">#REF!</definedName>
    <definedName name="reform">#REF!</definedName>
    <definedName name="revise" localSheetId="0">'dem15'!$D$214:$I$214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'dem15'!$D$207:$I$207</definedName>
    <definedName name="swc">#REF!</definedName>
    <definedName name="tax">#REF!</definedName>
    <definedName name="udhd">#REF!</definedName>
    <definedName name="urbancap">#REF!</definedName>
    <definedName name="voted" localSheetId="0">'dem15'!$E$10:$G$10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'dem15'!$A$1:$L$194</definedName>
    <definedName name="Z_239EE218_578E_4317_BEED_14D5D7089E27_.wvu.PrintArea" localSheetId="0" hidden="1">'dem15'!$A$1:$L$191</definedName>
    <definedName name="Z_239EE218_578E_4317_BEED_14D5D7089E27_.wvu.PrintTitles" localSheetId="0" hidden="1">'dem15'!$12:$15</definedName>
    <definedName name="Z_302A3EA3_AE96_11D5_A646_0050BA3D7AFD_.wvu.FilterData" localSheetId="0" hidden="1">'dem15'!$A$1:$L$194</definedName>
    <definedName name="Z_302A3EA3_AE96_11D5_A646_0050BA3D7AFD_.wvu.PrintArea" localSheetId="0" hidden="1">'dem15'!$A$1:$L$191</definedName>
    <definedName name="Z_302A3EA3_AE96_11D5_A646_0050BA3D7AFD_.wvu.PrintTitles" localSheetId="0" hidden="1">'dem15'!$12:$15</definedName>
    <definedName name="Z_36DBA021_0ECB_11D4_8064_004005726899_.wvu.FilterData" localSheetId="0" hidden="1">'dem15'!$C$17:$C$60</definedName>
    <definedName name="Z_36DBA021_0ECB_11D4_8064_004005726899_.wvu.PrintArea" localSheetId="0" hidden="1">'dem15'!$A$1:$L$190</definedName>
    <definedName name="Z_36DBA021_0ECB_11D4_8064_004005726899_.wvu.PrintTitles" localSheetId="0" hidden="1">'dem15'!$12:$15</definedName>
    <definedName name="Z_93EBE921_AE91_11D5_8685_004005726899_.wvu.FilterData" localSheetId="0" hidden="1">'dem15'!$C$17:$C$60</definedName>
    <definedName name="Z_93EBE921_AE91_11D5_8685_004005726899_.wvu.PrintArea" localSheetId="0" hidden="1">'dem15'!$A$1:$L$190</definedName>
    <definedName name="Z_93EBE921_AE91_11D5_8685_004005726899_.wvu.PrintTitles" localSheetId="0" hidden="1">'dem15'!$12:$15</definedName>
    <definedName name="Z_94DA79C1_0FDE_11D5_9579_000021DAEEA2_.wvu.FilterData" localSheetId="0" hidden="1">'dem15'!$C$17:$C$60</definedName>
    <definedName name="Z_94DA79C1_0FDE_11D5_9579_000021DAEEA2_.wvu.PrintArea" localSheetId="0" hidden="1">'dem15'!$A$1:$L$190</definedName>
    <definedName name="Z_94DA79C1_0FDE_11D5_9579_000021DAEEA2_.wvu.PrintTitles" localSheetId="0" hidden="1">'dem15'!$12:$15</definedName>
    <definedName name="Z_B4CB098C_161F_11D5_8064_004005726899_.wvu.FilterData" localSheetId="0" hidden="1">'dem15'!$C$17:$C$60</definedName>
    <definedName name="Z_C868F8C3_16D7_11D5_A68D_81D6213F5331_.wvu.FilterData" localSheetId="0" hidden="1">'dem15'!$C$17:$C$60</definedName>
    <definedName name="Z_C868F8C3_16D7_11D5_A68D_81D6213F5331_.wvu.PrintArea" localSheetId="0" hidden="1">'dem15'!$A$1:$L$190</definedName>
    <definedName name="Z_C868F8C3_16D7_11D5_A68D_81D6213F5331_.wvu.PrintTitles" localSheetId="0" hidden="1">'dem15'!$12:$15</definedName>
    <definedName name="Z_E5DF37BD_125C_11D5_8DC4_D0F5D88B3549_.wvu.FilterData" localSheetId="0" hidden="1">'dem15'!$C$17:$C$60</definedName>
    <definedName name="Z_E5DF37BD_125C_11D5_8DC4_D0F5D88B3549_.wvu.PrintArea" localSheetId="0" hidden="1">'dem15'!$A$1:$L$190</definedName>
    <definedName name="Z_E5DF37BD_125C_11D5_8DC4_D0F5D88B3549_.wvu.PrintTitles" localSheetId="0" hidden="1">'dem15'!$12:$15</definedName>
    <definedName name="Z_F8ADACC1_164E_11D6_B603_000021DAEEA2_.wvu.FilterData" localSheetId="0" hidden="1">'dem15'!$C$17:$C$60</definedName>
    <definedName name="Z_F8ADACC1_164E_11D6_B603_000021DAEEA2_.wvu.PrintArea" localSheetId="0" hidden="1">'dem15'!$A$1:$L$190</definedName>
    <definedName name="Z_F8ADACC1_164E_11D6_B603_000021DAEEA2_.wvu.PrintTitles" localSheetId="0" hidden="1">'dem15'!$12:$15</definedName>
  </definedNames>
  <calcPr calcId="125725"/>
</workbook>
</file>

<file path=xl/calcChain.xml><?xml version="1.0" encoding="utf-8"?>
<calcChain xmlns="http://schemas.openxmlformats.org/spreadsheetml/2006/main">
  <c r="L189" i="4"/>
  <c r="L181"/>
  <c r="L180"/>
  <c r="L169"/>
  <c r="L159"/>
  <c r="L154"/>
  <c r="L148"/>
  <c r="L144"/>
  <c r="L143"/>
  <c r="L142"/>
  <c r="L141"/>
  <c r="L137"/>
  <c r="L136"/>
  <c r="L135"/>
  <c r="L131"/>
  <c r="L130"/>
  <c r="L129"/>
  <c r="L128"/>
  <c r="L127"/>
  <c r="L126"/>
  <c r="L125"/>
  <c r="L121"/>
  <c r="L117"/>
  <c r="L116"/>
  <c r="L115"/>
  <c r="L114"/>
  <c r="L108"/>
  <c r="L107"/>
  <c r="L103"/>
  <c r="L96"/>
  <c r="L89"/>
  <c r="L85"/>
  <c r="L84"/>
  <c r="L83"/>
  <c r="L79"/>
  <c r="L78"/>
  <c r="L77"/>
  <c r="L73"/>
  <c r="L72"/>
  <c r="L71"/>
  <c r="L67"/>
  <c r="L66"/>
  <c r="L65"/>
  <c r="L57"/>
  <c r="L56"/>
  <c r="L55"/>
  <c r="L54"/>
  <c r="L50"/>
  <c r="L49"/>
  <c r="L48"/>
  <c r="L47"/>
  <c r="L43"/>
  <c r="L42"/>
  <c r="L41"/>
  <c r="L40"/>
  <c r="L36"/>
  <c r="L35"/>
  <c r="L34"/>
  <c r="L33"/>
  <c r="L29"/>
  <c r="L28"/>
  <c r="L27"/>
  <c r="L26"/>
  <c r="L25"/>
  <c r="L24"/>
  <c r="L23"/>
  <c r="L22"/>
  <c r="E122" l="1"/>
  <c r="F122"/>
  <c r="G122"/>
  <c r="H122"/>
  <c r="I122"/>
  <c r="J122"/>
  <c r="K122"/>
  <c r="D122"/>
  <c r="L122"/>
  <c r="K190"/>
  <c r="K191" s="1"/>
  <c r="K192" s="1"/>
  <c r="K182"/>
  <c r="K183" s="1"/>
  <c r="K184" s="1"/>
  <c r="K170"/>
  <c r="K171" s="1"/>
  <c r="K172" s="1"/>
  <c r="K173" s="1"/>
  <c r="K160"/>
  <c r="K161" s="1"/>
  <c r="K155"/>
  <c r="K149"/>
  <c r="K145"/>
  <c r="K138"/>
  <c r="K132"/>
  <c r="K118"/>
  <c r="K109"/>
  <c r="K104"/>
  <c r="K97"/>
  <c r="K98" s="1"/>
  <c r="K90"/>
  <c r="K86"/>
  <c r="K80"/>
  <c r="K74"/>
  <c r="K68"/>
  <c r="K58"/>
  <c r="K51"/>
  <c r="K44"/>
  <c r="K37"/>
  <c r="K30"/>
  <c r="I190"/>
  <c r="I191" s="1"/>
  <c r="I192" s="1"/>
  <c r="H190"/>
  <c r="H191" s="1"/>
  <c r="H192" s="1"/>
  <c r="G190"/>
  <c r="G191" s="1"/>
  <c r="G192" s="1"/>
  <c r="F190"/>
  <c r="F191" s="1"/>
  <c r="F192" s="1"/>
  <c r="E190"/>
  <c r="E191" s="1"/>
  <c r="E192" s="1"/>
  <c r="D190"/>
  <c r="D191" s="1"/>
  <c r="D192" s="1"/>
  <c r="I182"/>
  <c r="I183" s="1"/>
  <c r="I184" s="1"/>
  <c r="H182"/>
  <c r="H183" s="1"/>
  <c r="H184" s="1"/>
  <c r="G182"/>
  <c r="G183" s="1"/>
  <c r="G184" s="1"/>
  <c r="F182"/>
  <c r="F183" s="1"/>
  <c r="F184" s="1"/>
  <c r="E182"/>
  <c r="E183" s="1"/>
  <c r="E184" s="1"/>
  <c r="D182"/>
  <c r="D183" s="1"/>
  <c r="D184" s="1"/>
  <c r="I170"/>
  <c r="I171" s="1"/>
  <c r="I172" s="1"/>
  <c r="I173" s="1"/>
  <c r="H170"/>
  <c r="H171" s="1"/>
  <c r="H172" s="1"/>
  <c r="H173" s="1"/>
  <c r="G170"/>
  <c r="G171" s="1"/>
  <c r="G172" s="1"/>
  <c r="G173" s="1"/>
  <c r="F170"/>
  <c r="F171" s="1"/>
  <c r="F172" s="1"/>
  <c r="F173" s="1"/>
  <c r="E170"/>
  <c r="E171" s="1"/>
  <c r="E172" s="1"/>
  <c r="E173" s="1"/>
  <c r="D170"/>
  <c r="D171" s="1"/>
  <c r="D172" s="1"/>
  <c r="D173" s="1"/>
  <c r="I160"/>
  <c r="I161" s="1"/>
  <c r="H160"/>
  <c r="H161" s="1"/>
  <c r="G160"/>
  <c r="G161" s="1"/>
  <c r="F160"/>
  <c r="F161" s="1"/>
  <c r="E160"/>
  <c r="E161" s="1"/>
  <c r="D160"/>
  <c r="D161" s="1"/>
  <c r="I155"/>
  <c r="H155"/>
  <c r="G155"/>
  <c r="F155"/>
  <c r="E155"/>
  <c r="D155"/>
  <c r="I149"/>
  <c r="H149"/>
  <c r="G149"/>
  <c r="F149"/>
  <c r="E149"/>
  <c r="D149"/>
  <c r="I145"/>
  <c r="H145"/>
  <c r="G145"/>
  <c r="F145"/>
  <c r="E145"/>
  <c r="D145"/>
  <c r="I138"/>
  <c r="H138"/>
  <c r="G138"/>
  <c r="F138"/>
  <c r="E138"/>
  <c r="D138"/>
  <c r="I132"/>
  <c r="H132"/>
  <c r="G132"/>
  <c r="F132"/>
  <c r="E132"/>
  <c r="D132"/>
  <c r="I118"/>
  <c r="H118"/>
  <c r="G118"/>
  <c r="F118"/>
  <c r="E118"/>
  <c r="D118"/>
  <c r="I109"/>
  <c r="H109"/>
  <c r="G109"/>
  <c r="F109"/>
  <c r="E109"/>
  <c r="D109"/>
  <c r="I104"/>
  <c r="H104"/>
  <c r="G104"/>
  <c r="F104"/>
  <c r="E104"/>
  <c r="D104"/>
  <c r="I97"/>
  <c r="I98" s="1"/>
  <c r="H97"/>
  <c r="H98" s="1"/>
  <c r="G97"/>
  <c r="G98" s="1"/>
  <c r="F97"/>
  <c r="F98" s="1"/>
  <c r="E97"/>
  <c r="E98" s="1"/>
  <c r="D97"/>
  <c r="D98" s="1"/>
  <c r="I90"/>
  <c r="H90"/>
  <c r="G90"/>
  <c r="F90"/>
  <c r="E90"/>
  <c r="D90"/>
  <c r="I86"/>
  <c r="H86"/>
  <c r="G86"/>
  <c r="F86"/>
  <c r="E86"/>
  <c r="D86"/>
  <c r="I80"/>
  <c r="H80"/>
  <c r="G80"/>
  <c r="F80"/>
  <c r="E80"/>
  <c r="D80"/>
  <c r="I74"/>
  <c r="H74"/>
  <c r="G74"/>
  <c r="F74"/>
  <c r="E74"/>
  <c r="D74"/>
  <c r="I68"/>
  <c r="H68"/>
  <c r="G68"/>
  <c r="F68"/>
  <c r="E68"/>
  <c r="D68"/>
  <c r="I58"/>
  <c r="H58"/>
  <c r="G58"/>
  <c r="F58"/>
  <c r="E58"/>
  <c r="D58"/>
  <c r="I51"/>
  <c r="H51"/>
  <c r="G51"/>
  <c r="F51"/>
  <c r="E51"/>
  <c r="D51"/>
  <c r="I44"/>
  <c r="H44"/>
  <c r="G44"/>
  <c r="F44"/>
  <c r="E44"/>
  <c r="D44"/>
  <c r="I37"/>
  <c r="H37"/>
  <c r="G37"/>
  <c r="F37"/>
  <c r="E37"/>
  <c r="D37"/>
  <c r="I30"/>
  <c r="H30"/>
  <c r="G30"/>
  <c r="F30"/>
  <c r="E30"/>
  <c r="D30"/>
  <c r="J30"/>
  <c r="F162" l="1"/>
  <c r="D110"/>
  <c r="H150"/>
  <c r="D150"/>
  <c r="G110"/>
  <c r="G150"/>
  <c r="E162"/>
  <c r="I162"/>
  <c r="F110"/>
  <c r="F150"/>
  <c r="H162"/>
  <c r="D91"/>
  <c r="D92" s="1"/>
  <c r="E91"/>
  <c r="E92" s="1"/>
  <c r="E110"/>
  <c r="E150"/>
  <c r="I150"/>
  <c r="G162"/>
  <c r="K150"/>
  <c r="K110"/>
  <c r="I110"/>
  <c r="H110"/>
  <c r="K162"/>
  <c r="G59"/>
  <c r="G60" s="1"/>
  <c r="I59"/>
  <c r="I60" s="1"/>
  <c r="G91"/>
  <c r="G92" s="1"/>
  <c r="I91"/>
  <c r="I92" s="1"/>
  <c r="F59"/>
  <c r="F60" s="1"/>
  <c r="H59"/>
  <c r="H60" s="1"/>
  <c r="F91"/>
  <c r="F92" s="1"/>
  <c r="H91"/>
  <c r="H92" s="1"/>
  <c r="F193"/>
  <c r="H193"/>
  <c r="E193"/>
  <c r="G193"/>
  <c r="I193"/>
  <c r="K193"/>
  <c r="K91"/>
  <c r="K92" s="1"/>
  <c r="K59"/>
  <c r="K60" s="1"/>
  <c r="D193"/>
  <c r="D162"/>
  <c r="D59"/>
  <c r="D60" s="1"/>
  <c r="E59"/>
  <c r="E60" s="1"/>
  <c r="G163" l="1"/>
  <c r="G174" s="1"/>
  <c r="G194" s="1"/>
  <c r="F163"/>
  <c r="F174" s="1"/>
  <c r="F194" s="1"/>
  <c r="E163"/>
  <c r="E174" s="1"/>
  <c r="E194" s="1"/>
  <c r="H163"/>
  <c r="H174" s="1"/>
  <c r="H194" s="1"/>
  <c r="I163"/>
  <c r="I174" s="1"/>
  <c r="I194" s="1"/>
  <c r="D163"/>
  <c r="D174" s="1"/>
  <c r="D194" s="1"/>
  <c r="K163"/>
  <c r="K174" s="1"/>
  <c r="K194" s="1"/>
  <c r="L160"/>
  <c r="L161" s="1"/>
  <c r="L155"/>
  <c r="L149"/>
  <c r="J118"/>
  <c r="J155"/>
  <c r="J132"/>
  <c r="J182"/>
  <c r="J183" s="1"/>
  <c r="J184" s="1"/>
  <c r="J190"/>
  <c r="J191" s="1"/>
  <c r="J192" s="1"/>
  <c r="J170"/>
  <c r="J171" s="1"/>
  <c r="J172" s="1"/>
  <c r="J173" s="1"/>
  <c r="J160"/>
  <c r="J161" s="1"/>
  <c r="J149"/>
  <c r="J145"/>
  <c r="J138"/>
  <c r="J104"/>
  <c r="J109"/>
  <c r="J97"/>
  <c r="J98" s="1"/>
  <c r="J86"/>
  <c r="J80"/>
  <c r="J74"/>
  <c r="J68"/>
  <c r="J90"/>
  <c r="J58"/>
  <c r="J51"/>
  <c r="J44"/>
  <c r="J37"/>
  <c r="J150" l="1"/>
  <c r="L30"/>
  <c r="J162"/>
  <c r="L170"/>
  <c r="L171" s="1"/>
  <c r="L172" s="1"/>
  <c r="L173" s="1"/>
  <c r="J193"/>
  <c r="L118"/>
  <c r="J110"/>
  <c r="L68"/>
  <c r="L44"/>
  <c r="J59"/>
  <c r="J60" s="1"/>
  <c r="J91"/>
  <c r="J92" s="1"/>
  <c r="L58"/>
  <c r="L90"/>
  <c r="L74"/>
  <c r="L80"/>
  <c r="L104"/>
  <c r="L109"/>
  <c r="L138"/>
  <c r="L190"/>
  <c r="L191" s="1"/>
  <c r="L192" s="1"/>
  <c r="L86"/>
  <c r="L37"/>
  <c r="L51"/>
  <c r="L97"/>
  <c r="L98" s="1"/>
  <c r="L132"/>
  <c r="L145"/>
  <c r="L182"/>
  <c r="L183" s="1"/>
  <c r="L184" s="1"/>
  <c r="L162"/>
  <c r="L150" l="1"/>
  <c r="L193"/>
  <c r="F10" s="1"/>
  <c r="J163"/>
  <c r="J174" s="1"/>
  <c r="J194" s="1"/>
  <c r="L110"/>
  <c r="L91"/>
  <c r="L92" s="1"/>
  <c r="L59"/>
  <c r="L60" s="1"/>
  <c r="L163" l="1"/>
  <c r="L174" s="1"/>
  <c r="E10" s="1"/>
  <c r="G10" s="1"/>
  <c r="L194" l="1"/>
</calcChain>
</file>

<file path=xl/sharedStrings.xml><?xml version="1.0" encoding="utf-8"?>
<sst xmlns="http://schemas.openxmlformats.org/spreadsheetml/2006/main" count="305" uniqueCount="136">
  <si>
    <t>C - Economic Services (a) Agriculture &amp; Allied Activities</t>
  </si>
  <si>
    <t>Other Agricultural Programmes</t>
  </si>
  <si>
    <t>Capital Outlay on Crop Husbandry</t>
  </si>
  <si>
    <t>Capital Outlay on Other Agricultural Programmes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</si>
  <si>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</si>
  <si>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</si>
  <si>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</si>
  <si>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</si>
  <si>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</si>
  <si>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</si>
  <si>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</si>
  <si>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</si>
  <si>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</si>
  <si>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</si>
  <si>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Crop Husbandry</t>
  </si>
  <si>
    <t>Direction and Administration</t>
  </si>
  <si>
    <t>Horticulture Department</t>
  </si>
  <si>
    <t>Head Office Establishment</t>
  </si>
  <si>
    <t>16.44.01</t>
  </si>
  <si>
    <t>Salaries</t>
  </si>
  <si>
    <t>16.44.11</t>
  </si>
  <si>
    <t>16.44.13</t>
  </si>
  <si>
    <t>16.44.14</t>
  </si>
  <si>
    <t>16.44.27</t>
  </si>
  <si>
    <t>Minor Works</t>
  </si>
  <si>
    <t>16.44.50</t>
  </si>
  <si>
    <t>East District</t>
  </si>
  <si>
    <t>16.45.01</t>
  </si>
  <si>
    <t>16.45.11</t>
  </si>
  <si>
    <t>16.45.13</t>
  </si>
  <si>
    <t>16.45.50</t>
  </si>
  <si>
    <t>West District</t>
  </si>
  <si>
    <t>16.46.01</t>
  </si>
  <si>
    <t>16.46.11</t>
  </si>
  <si>
    <t>16.46.13</t>
  </si>
  <si>
    <t>16.46.50</t>
  </si>
  <si>
    <t>North District</t>
  </si>
  <si>
    <t>16.47.01</t>
  </si>
  <si>
    <t>16.47.11</t>
  </si>
  <si>
    <t>16.47.50</t>
  </si>
  <si>
    <t>South District</t>
  </si>
  <si>
    <t>16.48.01</t>
  </si>
  <si>
    <t>16.48.11</t>
  </si>
  <si>
    <t>16.48.13</t>
  </si>
  <si>
    <t>Rent, Rates &amp; Taxes</t>
  </si>
  <si>
    <t>16.48.50</t>
  </si>
  <si>
    <t>Agricultural Farms</t>
  </si>
  <si>
    <t>Horticulture Farms</t>
  </si>
  <si>
    <t>16.60.50</t>
  </si>
  <si>
    <t>Other Charges</t>
  </si>
  <si>
    <t>Travel Expenses</t>
  </si>
  <si>
    <t>Office Expenses</t>
  </si>
  <si>
    <t>16.47.13</t>
  </si>
  <si>
    <t>Plant Protection</t>
  </si>
  <si>
    <t>Commercial Crops</t>
  </si>
  <si>
    <t>Production of Planting Materials</t>
  </si>
  <si>
    <t>16.60.01</t>
  </si>
  <si>
    <t>Horticulture and Vegetable Crops</t>
  </si>
  <si>
    <t>Floriculture</t>
  </si>
  <si>
    <t>61.00.01</t>
  </si>
  <si>
    <t>61.00.11</t>
  </si>
  <si>
    <t>61.00.13</t>
  </si>
  <si>
    <t>61.00.50</t>
  </si>
  <si>
    <t>Fruits</t>
  </si>
  <si>
    <t>62.00.01</t>
  </si>
  <si>
    <t>62.00.11</t>
  </si>
  <si>
    <t>62.00.13</t>
  </si>
  <si>
    <t>Progeny Orchards</t>
  </si>
  <si>
    <t>63.00.01</t>
  </si>
  <si>
    <t>63.00.11</t>
  </si>
  <si>
    <t>63.00.13</t>
  </si>
  <si>
    <t>63.00.27</t>
  </si>
  <si>
    <t>Vegetables</t>
  </si>
  <si>
    <t>Other Expenditure</t>
  </si>
  <si>
    <t>16.74.50</t>
  </si>
  <si>
    <t>Marketing facilities</t>
  </si>
  <si>
    <t>65.00.01</t>
  </si>
  <si>
    <t>Marketing &amp; Quality Control</t>
  </si>
  <si>
    <t>CAPITAL SECTION</t>
  </si>
  <si>
    <t>16.00.74</t>
  </si>
  <si>
    <t>Marketing Facilities</t>
  </si>
  <si>
    <t>DEMAND NO. 15</t>
  </si>
  <si>
    <t>Advisory Board</t>
  </si>
  <si>
    <t>Organic Farming</t>
  </si>
  <si>
    <t>Head Office establishment</t>
  </si>
  <si>
    <t>Mushroom Development</t>
  </si>
  <si>
    <t>16.74.13</t>
  </si>
  <si>
    <t>Revenue</t>
  </si>
  <si>
    <t>Capital</t>
  </si>
  <si>
    <t>HORTICULTURE AND CASH CROPS DEVELOPMENT</t>
  </si>
  <si>
    <t>II. Details of the estimates and the heads under which this grant will be accounted for:</t>
  </si>
  <si>
    <t>16.00.84</t>
  </si>
  <si>
    <t>Plasticulture (Construction of Green 
House)</t>
  </si>
  <si>
    <t>64.00.33</t>
  </si>
  <si>
    <t>Subsidies (Price support to farmers)</t>
  </si>
  <si>
    <t>66.44.83</t>
  </si>
  <si>
    <t>Sikkim Organic Mission</t>
  </si>
  <si>
    <t>Marketing &amp; Quality Control 
Programme</t>
  </si>
  <si>
    <t>(In Thousands of Rupees)</t>
  </si>
  <si>
    <t>HCM's package for Dry &amp; Backward Area for various GPUs</t>
  </si>
  <si>
    <t>16.00.65</t>
  </si>
  <si>
    <t>61.00.78</t>
  </si>
  <si>
    <t>Cymbidium Orchid Distribution at 18 Constituencies</t>
  </si>
  <si>
    <t>16.44.81</t>
  </si>
  <si>
    <t>16.44.71</t>
  </si>
  <si>
    <t>2013-14</t>
  </si>
  <si>
    <t>00.00.79</t>
  </si>
  <si>
    <t>Regulated Market-cum-Integrated Pack House at Melli</t>
  </si>
  <si>
    <t>16.00.66</t>
  </si>
  <si>
    <t>61.00.79</t>
  </si>
  <si>
    <t>61.00.80</t>
  </si>
  <si>
    <t>Water Harvesting and Irrigation in Sikkim Mandarin (NEC)</t>
  </si>
  <si>
    <t>Cultivation of Commercial Floriculture Crops at Rumtek (NEC)</t>
  </si>
  <si>
    <t>Electronic Auction Center at Pakyong 
Airport</t>
  </si>
  <si>
    <t>State share of Centrally Sponsored 
Schemes</t>
  </si>
  <si>
    <t>Capital Outlay on Crop 
Husbandry</t>
  </si>
  <si>
    <t>2014-15</t>
  </si>
  <si>
    <t>Rec</t>
  </si>
  <si>
    <t>Horticulture and Cash Crop Management, 00.911-Recoveries of Over Payments</t>
  </si>
  <si>
    <t>National Horticultural Mission</t>
  </si>
  <si>
    <t>02.00.81</t>
  </si>
  <si>
    <t>02.00.82</t>
  </si>
  <si>
    <t>02.00.83</t>
  </si>
  <si>
    <t>02.00.84</t>
  </si>
  <si>
    <t>Horticulture Mission for North East &amp; Himalayan States (100 % CSS)</t>
  </si>
  <si>
    <t>Marketing &amp; Quality Control Programme</t>
  </si>
  <si>
    <t>National Mission on Medicinal Plants  
(100% CSS)</t>
  </si>
  <si>
    <t>National Mission on Micro Irrigation
(90% CSS)</t>
  </si>
  <si>
    <t>National Bamboo Mission (100% CSS)</t>
  </si>
  <si>
    <t>Horticulture Inspector Centres at Gyalshing, Bermoik, Pecherek-Martam, Timberbong, Amba, Tinkitam and Sanganath</t>
  </si>
  <si>
    <t>(a) Capital Account on Agriculture &amp; Allied Activities</t>
  </si>
  <si>
    <t>I.  Estimate of the amount required in the year ending 31st March, 2016 to defray the charges in respect of  Horticulture &amp; Cash Crops Development</t>
  </si>
  <si>
    <t>2015-16</t>
  </si>
  <si>
    <t>National Mission on Sustainable Agriculture</t>
  </si>
  <si>
    <t>03.00.81</t>
  </si>
  <si>
    <t>On Farm Water Management(OFWM) 
( Central Share)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</si>
</sst>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0#"/>
    <numFmt numFmtId="166" formatCode="0#"/>
    <numFmt numFmtId="167" formatCode="0000##"/>
    <numFmt numFmtId="168" formatCode="00000#"/>
    <numFmt numFmtId="169" formatCode="00.00#"/>
    <numFmt numFmtId="170" formatCode="00.#00"/>
    <numFmt numFmtId="171" formatCode="00.000"/>
    <numFmt numFmtId="172" formatCode="0#.#00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  <font>
      <sz val="10"/>
      <color rgb="FF92D05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9">
    <xf numFmtId="0" fontId="0" fillId="0" borderId="0" xfId="0"/>
    <xf numFmtId="0" fontId="3" fillId="0" borderId="0" xfId="7" applyFont="1" applyFill="1" applyBorder="1" applyAlignment="1" applyProtection="1">
      <alignment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0" xfId="5" applyFont="1" applyFill="1" applyAlignment="1">
      <alignment horizontal="right" vertical="top" wrapText="1"/>
    </xf>
    <xf numFmtId="0" fontId="3" fillId="0" borderId="0" xfId="5" applyFont="1" applyFill="1" applyAlignment="1">
      <alignment vertical="top" wrapText="1"/>
    </xf>
    <xf numFmtId="0" fontId="3" fillId="0" borderId="0" xfId="5" applyFont="1" applyFill="1"/>
    <xf numFmtId="0" fontId="3" fillId="0" borderId="0" xfId="5" applyFont="1" applyFill="1" applyAlignment="1" applyProtection="1">
      <alignment horizontal="left"/>
    </xf>
    <xf numFmtId="0" fontId="3" fillId="0" borderId="1" xfId="6" applyFont="1" applyFill="1" applyBorder="1"/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Protection="1"/>
    <xf numFmtId="0" fontId="3" fillId="0" borderId="0" xfId="7" applyFont="1" applyFill="1" applyProtection="1"/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horizontal="left" vertical="top" wrapText="1"/>
    </xf>
    <xf numFmtId="0" fontId="4" fillId="0" borderId="0" xfId="5" applyFont="1" applyFill="1" applyAlignment="1" applyProtection="1">
      <alignment horizontal="left" vertical="top" wrapText="1"/>
    </xf>
    <xf numFmtId="0" fontId="3" fillId="0" borderId="0" xfId="5" applyFont="1" applyFill="1" applyAlignment="1">
      <alignment horizontal="right"/>
    </xf>
    <xf numFmtId="0" fontId="3" fillId="0" borderId="0" xfId="5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168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4" fillId="0" borderId="0" xfId="5" applyFont="1" applyFill="1" applyAlignment="1">
      <alignment horizontal="right" vertical="top" wrapText="1"/>
    </xf>
    <xf numFmtId="1" fontId="3" fillId="0" borderId="0" xfId="5" applyNumberFormat="1" applyFont="1" applyFill="1" applyAlignment="1">
      <alignment horizontal="right" vertical="top" wrapText="1"/>
    </xf>
    <xf numFmtId="166" fontId="4" fillId="0" borderId="0" xfId="5" applyNumberFormat="1" applyFont="1" applyFill="1" applyAlignment="1" applyProtection="1">
      <alignment horizontal="left" vertical="top" wrapText="1"/>
    </xf>
    <xf numFmtId="169" fontId="4" fillId="0" borderId="0" xfId="5" applyNumberFormat="1" applyFont="1" applyFill="1" applyAlignment="1">
      <alignment horizontal="right" vertical="top" wrapText="1"/>
    </xf>
    <xf numFmtId="1" fontId="3" fillId="0" borderId="0" xfId="5" applyNumberFormat="1" applyFont="1" applyFill="1" applyBorder="1" applyAlignment="1">
      <alignment horizontal="right" vertical="top" wrapText="1"/>
    </xf>
    <xf numFmtId="169" fontId="4" fillId="0" borderId="0" xfId="5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>
      <alignment horizontal="right" vertical="top" wrapText="1"/>
    </xf>
    <xf numFmtId="165" fontId="4" fillId="0" borderId="0" xfId="5" applyNumberFormat="1" applyFont="1" applyFill="1" applyBorder="1" applyAlignment="1">
      <alignment horizontal="right" vertical="top" wrapText="1"/>
    </xf>
    <xf numFmtId="171" fontId="4" fillId="0" borderId="0" xfId="5" applyNumberFormat="1" applyFont="1" applyFill="1" applyBorder="1" applyAlignment="1">
      <alignment horizontal="right" vertical="top" wrapText="1"/>
    </xf>
    <xf numFmtId="166" fontId="3" fillId="0" borderId="0" xfId="5" applyNumberFormat="1" applyFont="1" applyFill="1" applyBorder="1" applyAlignment="1">
      <alignment horizontal="right" vertical="top" wrapText="1"/>
    </xf>
    <xf numFmtId="172" fontId="4" fillId="0" borderId="0" xfId="5" applyNumberFormat="1" applyFont="1" applyFill="1" applyBorder="1" applyAlignment="1">
      <alignment horizontal="right" vertical="top" wrapText="1"/>
    </xf>
    <xf numFmtId="0" fontId="4" fillId="0" borderId="0" xfId="5" applyFont="1" applyFill="1" applyAlignment="1" applyProtection="1">
      <alignment horizontal="left"/>
    </xf>
    <xf numFmtId="0" fontId="4" fillId="0" borderId="3" xfId="5" applyFont="1" applyFill="1" applyBorder="1" applyAlignment="1">
      <alignment horizontal="right" vertical="top" wrapText="1"/>
    </xf>
    <xf numFmtId="0" fontId="4" fillId="0" borderId="3" xfId="5" applyFont="1" applyFill="1" applyBorder="1" applyAlignment="1" applyProtection="1">
      <alignment horizontal="left" vertical="top" wrapText="1"/>
    </xf>
    <xf numFmtId="170" fontId="4" fillId="0" borderId="0" xfId="5" applyNumberFormat="1" applyFont="1" applyFill="1" applyBorder="1" applyAlignment="1">
      <alignment horizontal="right" vertical="top" wrapText="1"/>
    </xf>
    <xf numFmtId="166" fontId="4" fillId="0" borderId="0" xfId="5" applyNumberFormat="1" applyFont="1" applyFill="1" applyBorder="1" applyAlignment="1" applyProtection="1">
      <alignment horizontal="left" vertical="top" wrapText="1"/>
    </xf>
    <xf numFmtId="0" fontId="4" fillId="0" borderId="3" xfId="5" applyFont="1" applyFill="1" applyBorder="1" applyAlignment="1">
      <alignment vertical="top" wrapText="1"/>
    </xf>
    <xf numFmtId="0" fontId="3" fillId="0" borderId="3" xfId="5" applyFont="1" applyFill="1" applyBorder="1" applyAlignment="1">
      <alignment vertical="top" wrapText="1"/>
    </xf>
    <xf numFmtId="0" fontId="3" fillId="0" borderId="0" xfId="5" applyFont="1" applyFill="1" applyAlignment="1">
      <alignment vertical="top"/>
    </xf>
    <xf numFmtId="0" fontId="3" fillId="0" borderId="1" xfId="5" applyFont="1" applyFill="1" applyBorder="1" applyAlignment="1">
      <alignment vertical="top" wrapText="1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0" xfId="5" applyFont="1" applyFill="1" applyAlignment="1">
      <alignment horizontal="center" vertical="top" wrapText="1"/>
    </xf>
    <xf numFmtId="0" fontId="3" fillId="0" borderId="0" xfId="5" applyFont="1" applyFill="1" applyAlignment="1">
      <alignment horizontal="left" vertical="top"/>
    </xf>
    <xf numFmtId="0" fontId="3" fillId="0" borderId="0" xfId="5" applyNumberFormat="1" applyFont="1" applyFill="1" applyAlignment="1">
      <alignment horizontal="right"/>
    </xf>
    <xf numFmtId="0" fontId="3" fillId="0" borderId="0" xfId="5" applyNumberFormat="1" applyFont="1" applyFill="1" applyAlignment="1" applyProtection="1">
      <alignment horizontal="right"/>
    </xf>
    <xf numFmtId="0" fontId="3" fillId="0" borderId="0" xfId="5" applyNumberFormat="1" applyFont="1" applyFill="1" applyBorder="1" applyAlignment="1">
      <alignment horizontal="right"/>
    </xf>
    <xf numFmtId="0" fontId="3" fillId="0" borderId="0" xfId="5" applyNumberFormat="1" applyFont="1" applyFill="1"/>
    <xf numFmtId="0" fontId="4" fillId="0" borderId="0" xfId="5" applyNumberFormat="1" applyFont="1" applyFill="1" applyAlignment="1" applyProtection="1">
      <alignment horizontal="center"/>
    </xf>
    <xf numFmtId="0" fontId="3" fillId="0" borderId="0" xfId="5" applyNumberFormat="1" applyFont="1" applyFill="1" applyAlignment="1" applyProtection="1">
      <alignment horizontal="left"/>
    </xf>
    <xf numFmtId="0" fontId="3" fillId="0" borderId="0" xfId="5" applyNumberFormat="1" applyFont="1" applyFill="1" applyAlignment="1">
      <alignment horizontal="center" vertical="top" wrapText="1"/>
    </xf>
    <xf numFmtId="0" fontId="4" fillId="0" borderId="0" xfId="5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5" applyNumberFormat="1" applyFont="1" applyFill="1" applyAlignment="1" applyProtection="1">
      <alignment horizontal="right"/>
    </xf>
    <xf numFmtId="0" fontId="3" fillId="0" borderId="1" xfId="6" applyNumberFormat="1" applyFont="1" applyFill="1" applyBorder="1"/>
    <xf numFmtId="0" fontId="3" fillId="0" borderId="1" xfId="6" applyNumberFormat="1" applyFont="1" applyFill="1" applyBorder="1" applyAlignment="1" applyProtection="1">
      <alignment horizontal="left"/>
    </xf>
    <xf numFmtId="0" fontId="5" fillId="0" borderId="1" xfId="6" applyNumberFormat="1" applyFont="1" applyFill="1" applyBorder="1" applyAlignment="1" applyProtection="1">
      <alignment horizontal="right"/>
    </xf>
    <xf numFmtId="0" fontId="5" fillId="0" borderId="1" xfId="6" applyNumberFormat="1" applyFont="1" applyFill="1" applyBorder="1"/>
    <xf numFmtId="0" fontId="6" fillId="0" borderId="1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0" xfId="6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5" applyFont="1" applyFill="1" applyAlignment="1"/>
    <xf numFmtId="0" fontId="3" fillId="0" borderId="0" xfId="7" applyFont="1" applyFill="1" applyAlignment="1" applyProtection="1"/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3" xfId="5" applyNumberFormat="1" applyFont="1" applyFill="1" applyBorder="1" applyAlignment="1" applyProtection="1">
      <alignment horizontal="right" wrapText="1"/>
    </xf>
    <xf numFmtId="0" fontId="3" fillId="0" borderId="3" xfId="5" applyNumberFormat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2" xfId="5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1" xfId="5" applyNumberFormat="1" applyFont="1" applyFill="1" applyBorder="1" applyAlignment="1" applyProtection="1">
      <alignment horizontal="right" wrapText="1"/>
    </xf>
    <xf numFmtId="0" fontId="3" fillId="0" borderId="0" xfId="0" applyFont="1" applyFill="1" applyBorder="1" applyAlignment="1">
      <alignment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left"/>
    </xf>
    <xf numFmtId="0" fontId="3" fillId="0" borderId="1" xfId="7" applyFont="1" applyFill="1" applyBorder="1" applyAlignment="1" applyProtection="1">
      <alignment vertical="top"/>
    </xf>
    <xf numFmtId="0" fontId="3" fillId="0" borderId="1" xfId="7" applyFont="1" applyFill="1" applyBorder="1" applyAlignment="1" applyProtection="1"/>
    <xf numFmtId="0" fontId="3" fillId="0" borderId="3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/>
    <xf numFmtId="49" fontId="3" fillId="0" borderId="0" xfId="5" applyNumberFormat="1" applyFont="1" applyFill="1" applyAlignment="1">
      <alignment horizontal="center"/>
    </xf>
    <xf numFmtId="49" fontId="3" fillId="0" borderId="1" xfId="7" applyNumberFormat="1" applyFont="1" applyFill="1" applyBorder="1" applyAlignment="1" applyProtection="1">
      <alignment horizontal="center" vertical="top"/>
    </xf>
    <xf numFmtId="0" fontId="3" fillId="0" borderId="0" xfId="5" applyNumberFormat="1" applyFont="1" applyFill="1" applyBorder="1" applyAlignment="1">
      <alignment horizontal="right" wrapText="1"/>
    </xf>
    <xf numFmtId="49" fontId="3" fillId="0" borderId="6" xfId="2" applyNumberFormat="1" applyFont="1" applyFill="1" applyBorder="1" applyAlignment="1">
      <alignment horizontal="left" vertical="top"/>
    </xf>
    <xf numFmtId="0" fontId="3" fillId="0" borderId="0" xfId="5" applyFont="1" applyFill="1" applyBorder="1" applyAlignment="1"/>
    <xf numFmtId="0" fontId="4" fillId="0" borderId="0" xfId="5" applyFont="1" applyFill="1" applyBorder="1" applyAlignment="1">
      <alignment vertical="top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vertical="top" wrapText="1"/>
    </xf>
    <xf numFmtId="0" fontId="3" fillId="0" borderId="0" xfId="5" applyFont="1" applyFill="1" applyAlignment="1">
      <alignment horizontal="left"/>
    </xf>
    <xf numFmtId="0" fontId="3" fillId="0" borderId="0" xfId="5" applyNumberFormat="1" applyFont="1" applyFill="1" applyAlignment="1">
      <alignment horizontal="left"/>
    </xf>
    <xf numFmtId="0" fontId="3" fillId="0" borderId="0" xfId="1" applyNumberFormat="1" applyFont="1" applyFill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164" fontId="4" fillId="0" borderId="0" xfId="1" applyFont="1" applyFill="1" applyAlignment="1" applyProtection="1">
      <alignment horizontal="center"/>
    </xf>
    <xf numFmtId="164" fontId="3" fillId="0" borderId="1" xfId="1" applyFont="1" applyFill="1" applyBorder="1" applyAlignment="1">
      <alignment horizontal="right" wrapText="1"/>
    </xf>
    <xf numFmtId="0" fontId="3" fillId="0" borderId="2" xfId="5" applyFont="1" applyFill="1" applyBorder="1" applyAlignment="1">
      <alignment vertical="top" wrapText="1"/>
    </xf>
    <xf numFmtId="0" fontId="4" fillId="0" borderId="2" xfId="5" applyFont="1" applyFill="1" applyBorder="1" applyAlignment="1">
      <alignment horizontal="right" vertical="top" wrapText="1"/>
    </xf>
    <xf numFmtId="0" fontId="4" fillId="0" borderId="2" xfId="5" applyFont="1" applyFill="1" applyBorder="1" applyAlignment="1">
      <alignment vertical="top" wrapText="1"/>
    </xf>
    <xf numFmtId="0" fontId="3" fillId="0" borderId="2" xfId="5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168" fontId="3" fillId="0" borderId="0" xfId="5" applyNumberFormat="1" applyFont="1" applyFill="1" applyAlignment="1">
      <alignment horizontal="right" vertical="top" wrapText="1"/>
    </xf>
    <xf numFmtId="168" fontId="3" fillId="0" borderId="1" xfId="5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>
      <alignment horizontal="right" wrapText="1"/>
    </xf>
    <xf numFmtId="169" fontId="3" fillId="0" borderId="0" xfId="5" applyNumberFormat="1" applyFont="1" applyFill="1" applyBorder="1" applyAlignment="1">
      <alignment horizontal="right" vertical="top" wrapText="1"/>
    </xf>
    <xf numFmtId="171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0" xfId="7" applyFont="1" applyFill="1" applyBorder="1" applyAlignment="1" applyProtection="1"/>
    <xf numFmtId="49" fontId="3" fillId="0" borderId="7" xfId="2" applyNumberFormat="1" applyFont="1" applyFill="1" applyBorder="1" applyAlignment="1">
      <alignment vertical="top"/>
    </xf>
    <xf numFmtId="49" fontId="3" fillId="0" borderId="1" xfId="7" applyNumberFormat="1" applyFont="1" applyFill="1" applyBorder="1" applyAlignment="1" applyProtection="1">
      <alignment horizontal="center"/>
    </xf>
    <xf numFmtId="0" fontId="3" fillId="0" borderId="0" xfId="5" applyFont="1" applyFill="1" applyAlignment="1">
      <alignment wrapText="1"/>
    </xf>
    <xf numFmtId="0" fontId="3" fillId="0" borderId="3" xfId="5" applyNumberFormat="1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5" applyFont="1" applyFill="1" applyBorder="1" applyAlignment="1">
      <alignment horizontal="right" vertical="top" wrapText="1"/>
    </xf>
    <xf numFmtId="167" fontId="3" fillId="0" borderId="0" xfId="5" applyNumberFormat="1" applyFont="1" applyFill="1" applyBorder="1" applyAlignment="1">
      <alignment horizontal="right" vertical="top" wrapText="1"/>
    </xf>
    <xf numFmtId="166" fontId="3" fillId="0" borderId="0" xfId="5" applyNumberFormat="1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Alignment="1">
      <alignment horizontal="right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vertical="top" wrapText="1"/>
    </xf>
    <xf numFmtId="0" fontId="3" fillId="0" borderId="0" xfId="5" applyFont="1" applyFill="1" applyAlignment="1">
      <alignment horizontal="left" vertical="top" wrapText="1"/>
    </xf>
    <xf numFmtId="0" fontId="4" fillId="0" borderId="0" xfId="5" applyFont="1" applyFill="1" applyAlignment="1" applyProtection="1">
      <alignment horizontal="center"/>
    </xf>
    <xf numFmtId="0" fontId="8" fillId="0" borderId="0" xfId="5" applyFont="1" applyFill="1" applyBorder="1" applyAlignment="1"/>
    <xf numFmtId="0" fontId="8" fillId="0" borderId="0" xfId="5" applyFont="1" applyFill="1" applyBorder="1" applyAlignment="1" applyProtection="1">
      <alignment horizontal="left" vertical="top"/>
    </xf>
    <xf numFmtId="0" fontId="8" fillId="0" borderId="0" xfId="5" applyFont="1" applyFill="1" applyAlignment="1">
      <alignment horizontal="left" vertical="top"/>
    </xf>
    <xf numFmtId="0" fontId="8" fillId="0" borderId="0" xfId="5" applyFont="1" applyFill="1" applyAlignment="1"/>
    <xf numFmtId="0" fontId="8" fillId="0" borderId="0" xfId="5" applyFont="1" applyFill="1"/>
    <xf numFmtId="0" fontId="8" fillId="0" borderId="0" xfId="0" applyFont="1" applyFill="1" applyBorder="1" applyAlignment="1">
      <alignment vertical="top"/>
    </xf>
    <xf numFmtId="49" fontId="8" fillId="0" borderId="4" xfId="2" applyNumberFormat="1" applyFont="1" applyFill="1" applyBorder="1" applyAlignment="1">
      <alignment horizontal="left" vertical="top"/>
    </xf>
    <xf numFmtId="49" fontId="8" fillId="0" borderId="0" xfId="5" applyNumberFormat="1" applyFont="1" applyFill="1" applyAlignment="1">
      <alignment horizontal="center"/>
    </xf>
    <xf numFmtId="0" fontId="3" fillId="0" borderId="0" xfId="5" applyNumberFormat="1" applyFont="1" applyFill="1" applyAlignment="1">
      <alignment horizontal="right" wrapText="1"/>
    </xf>
    <xf numFmtId="0" fontId="3" fillId="0" borderId="0" xfId="5" applyNumberFormat="1" applyFont="1" applyFill="1" applyAlignment="1" applyProtection="1">
      <alignment horizontal="right" wrapText="1"/>
    </xf>
    <xf numFmtId="0" fontId="3" fillId="0" borderId="0" xfId="5" applyNumberFormat="1" applyFont="1" applyFill="1" applyBorder="1" applyAlignment="1" applyProtection="1">
      <alignment horizontal="right" wrapText="1"/>
    </xf>
    <xf numFmtId="0" fontId="3" fillId="0" borderId="1" xfId="5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/>
    <xf numFmtId="49" fontId="3" fillId="0" borderId="0" xfId="2" applyNumberFormat="1" applyFont="1" applyFill="1" applyBorder="1" applyAlignment="1">
      <alignment vertical="top"/>
    </xf>
    <xf numFmtId="49" fontId="3" fillId="0" borderId="5" xfId="2" applyNumberFormat="1" applyFont="1" applyFill="1" applyBorder="1" applyAlignment="1">
      <alignment vertical="top"/>
    </xf>
    <xf numFmtId="1" fontId="3" fillId="0" borderId="1" xfId="5" applyNumberFormat="1" applyFont="1" applyFill="1" applyBorder="1" applyAlignment="1">
      <alignment horizontal="right" vertical="top" wrapText="1"/>
    </xf>
    <xf numFmtId="0" fontId="3" fillId="0" borderId="1" xfId="5" applyNumberFormat="1" applyFont="1" applyFill="1" applyBorder="1" applyAlignment="1" applyProtection="1">
      <alignment horizontal="right"/>
    </xf>
    <xf numFmtId="170" fontId="4" fillId="0" borderId="1" xfId="5" applyNumberFormat="1" applyFont="1" applyFill="1" applyBorder="1" applyAlignment="1">
      <alignment horizontal="right" vertical="top" wrapText="1"/>
    </xf>
    <xf numFmtId="166" fontId="4" fillId="0" borderId="1" xfId="5" applyNumberFormat="1" applyFont="1" applyFill="1" applyBorder="1" applyAlignment="1" applyProtection="1">
      <alignment horizontal="left" vertical="top" wrapText="1"/>
    </xf>
    <xf numFmtId="0" fontId="4" fillId="0" borderId="1" xfId="5" applyFont="1" applyFill="1" applyBorder="1" applyAlignment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0" fontId="9" fillId="0" borderId="0" xfId="5" applyFont="1" applyFill="1" applyBorder="1" applyAlignment="1"/>
    <xf numFmtId="0" fontId="9" fillId="0" borderId="0" xfId="5" applyFont="1" applyFill="1" applyAlignment="1"/>
    <xf numFmtId="0" fontId="3" fillId="0" borderId="0" xfId="5" applyFont="1" applyFill="1" applyAlignment="1">
      <alignment horizontal="left" vertical="top" wrapText="1"/>
    </xf>
    <xf numFmtId="0" fontId="4" fillId="0" borderId="0" xfId="5" applyFont="1" applyFill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center"/>
    </xf>
    <xf numFmtId="0" fontId="3" fillId="0" borderId="2" xfId="6" applyNumberFormat="1" applyFont="1" applyFill="1" applyBorder="1" applyAlignment="1" applyProtection="1">
      <alignment horizontal="center"/>
    </xf>
    <xf numFmtId="0" fontId="3" fillId="0" borderId="2" xfId="7" applyFont="1" applyFill="1" applyBorder="1" applyAlignment="1" applyProtection="1">
      <alignment horizontal="center" vertical="top"/>
    </xf>
    <xf numFmtId="49" fontId="3" fillId="0" borderId="2" xfId="7" applyNumberFormat="1" applyFont="1" applyFill="1" applyBorder="1" applyAlignment="1" applyProtection="1">
      <alignment horizontal="center" vertical="top"/>
    </xf>
    <xf numFmtId="0" fontId="3" fillId="0" borderId="2" xfId="7" applyFont="1" applyFill="1" applyBorder="1" applyAlignment="1" applyProtection="1">
      <alignment horizontal="center"/>
    </xf>
    <xf numFmtId="0" fontId="3" fillId="0" borderId="0" xfId="7" applyFont="1" applyFill="1" applyBorder="1" applyAlignment="1" applyProtection="1">
      <alignment horizontal="center" vertical="top"/>
    </xf>
    <xf numFmtId="49" fontId="3" fillId="0" borderId="0" xfId="7" applyNumberFormat="1" applyFont="1" applyFill="1" applyBorder="1" applyAlignment="1" applyProtection="1">
      <alignment horizontal="center" vertical="top"/>
    </xf>
    <xf numFmtId="0" fontId="3" fillId="0" borderId="0" xfId="7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 03-04...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actu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AND3"/>
      <sheetName val="DEMAND4"/>
      <sheetName val="DEMAND5"/>
      <sheetName val="Sheet1"/>
      <sheetName val="Sheet2"/>
      <sheetName val="Sheet3"/>
      <sheetName val="DEMAND15"/>
      <sheetName val="DEMAND17"/>
      <sheetName val="DEMAND18"/>
      <sheetName val="DEMAND19"/>
      <sheetName val="DEMAND2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AF225"/>
  <sheetViews>
    <sheetView tabSelected="1" view="pageBreakPreview" zoomScaleSheetLayoutView="100" workbookViewId="0">
      <selection activeCell="A203" sqref="A202:L247"/>
    </sheetView>
  </sheetViews>
  <sheetFormatPr defaultColWidth="11" defaultRowHeight="12.75"/>
  <cols>
    <col min="1" max="1" width="6.42578125" style="4" customWidth="1"/>
    <col min="2" max="2" width="8.140625" style="3" customWidth="1"/>
    <col min="3" max="3" width="34.5703125" style="5" customWidth="1"/>
    <col min="4" max="4" width="8.5703125" style="47" customWidth="1"/>
    <col min="5" max="5" width="9.42578125" style="47" customWidth="1"/>
    <col min="6" max="6" width="8.42578125" style="5" customWidth="1"/>
    <col min="7" max="7" width="8.5703125" style="5" customWidth="1"/>
    <col min="8" max="8" width="8.5703125" style="47" customWidth="1"/>
    <col min="9" max="9" width="8.42578125" style="5" customWidth="1"/>
    <col min="10" max="10" width="8.5703125" style="47" customWidth="1"/>
    <col min="11" max="11" width="9.140625" style="47" customWidth="1"/>
    <col min="12" max="12" width="8.42578125" style="47" customWidth="1"/>
    <col min="13" max="13" width="11" style="97" customWidth="1"/>
    <col min="14" max="14" width="6.5703125" style="70" customWidth="1"/>
    <col min="15" max="15" width="15.85546875" style="70" customWidth="1"/>
    <col min="16" max="16" width="6.85546875" style="70" customWidth="1"/>
    <col min="17" max="17" width="11.5703125" style="93" customWidth="1"/>
    <col min="18" max="18" width="5.5703125" style="70" customWidth="1"/>
    <col min="19" max="19" width="7.5703125" style="70" customWidth="1"/>
    <col min="20" max="20" width="5.7109375" style="70" customWidth="1"/>
    <col min="21" max="21" width="7" style="70" customWidth="1"/>
    <col min="22" max="23" width="10.28515625" style="70" customWidth="1"/>
    <col min="24" max="24" width="11" style="70"/>
    <col min="25" max="25" width="7.7109375" style="70" customWidth="1"/>
    <col min="26" max="26" width="5.5703125" style="70" customWidth="1"/>
    <col min="27" max="27" width="12" style="70" customWidth="1"/>
    <col min="28" max="29" width="11" style="70"/>
    <col min="30" max="16384" width="11" style="5"/>
  </cols>
  <sheetData>
    <row r="1" spans="1:32">
      <c r="A1" s="160" t="s">
        <v>81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32">
      <c r="A2" s="160" t="s">
        <v>89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32">
      <c r="C3" s="134"/>
      <c r="D3" s="48"/>
      <c r="E3" s="48"/>
      <c r="F3" s="134"/>
      <c r="G3" s="134"/>
      <c r="H3" s="48"/>
      <c r="I3" s="134"/>
      <c r="J3" s="48"/>
      <c r="K3" s="48"/>
      <c r="L3" s="48"/>
    </row>
    <row r="4" spans="1:32">
      <c r="D4" s="45" t="s">
        <v>0</v>
      </c>
      <c r="E4" s="48">
        <v>2401</v>
      </c>
      <c r="F4" s="6" t="s">
        <v>14</v>
      </c>
      <c r="H4" s="48"/>
      <c r="I4" s="134"/>
      <c r="J4" s="48"/>
      <c r="K4" s="48"/>
      <c r="L4" s="48"/>
    </row>
    <row r="5" spans="1:32">
      <c r="C5" s="134"/>
      <c r="D5" s="48"/>
      <c r="E5" s="48">
        <v>2435</v>
      </c>
      <c r="F5" s="6" t="s">
        <v>1</v>
      </c>
      <c r="H5" s="48"/>
      <c r="I5" s="134"/>
      <c r="J5" s="48"/>
      <c r="K5" s="48"/>
      <c r="L5" s="48"/>
    </row>
    <row r="6" spans="1:32">
      <c r="C6" s="134"/>
      <c r="D6" s="45" t="s">
        <v>130</v>
      </c>
      <c r="E6" s="48">
        <v>4401</v>
      </c>
      <c r="F6" s="6" t="s">
        <v>2</v>
      </c>
      <c r="H6" s="48"/>
      <c r="I6" s="134"/>
      <c r="J6" s="48"/>
      <c r="K6" s="48"/>
      <c r="L6" s="48"/>
    </row>
    <row r="7" spans="1:32">
      <c r="C7" s="134"/>
      <c r="D7" s="48"/>
      <c r="E7" s="48">
        <v>4435</v>
      </c>
      <c r="F7" s="49" t="s">
        <v>3</v>
      </c>
      <c r="G7" s="47"/>
      <c r="H7" s="48"/>
      <c r="I7" s="48"/>
      <c r="J7" s="48"/>
      <c r="K7" s="48"/>
      <c r="L7" s="48"/>
    </row>
    <row r="8" spans="1:32">
      <c r="A8" s="43" t="s">
        <v>131</v>
      </c>
      <c r="B8" s="133"/>
      <c r="C8" s="42"/>
      <c r="D8" s="50"/>
      <c r="E8" s="50"/>
      <c r="F8" s="50"/>
      <c r="G8" s="50"/>
      <c r="H8" s="50"/>
      <c r="I8" s="50"/>
      <c r="J8" s="50"/>
      <c r="K8" s="50"/>
      <c r="L8" s="50"/>
    </row>
    <row r="9" spans="1:32">
      <c r="D9" s="51"/>
      <c r="E9" s="52" t="s">
        <v>87</v>
      </c>
      <c r="F9" s="52" t="s">
        <v>88</v>
      </c>
      <c r="G9" s="52" t="s">
        <v>11</v>
      </c>
      <c r="I9" s="47"/>
    </row>
    <row r="10" spans="1:32">
      <c r="D10" s="53" t="s">
        <v>4</v>
      </c>
      <c r="E10" s="48">
        <f>L174</f>
        <v>1068978</v>
      </c>
      <c r="F10" s="106">
        <f>L193</f>
        <v>0</v>
      </c>
      <c r="G10" s="48">
        <f>F10+E10</f>
        <v>1068978</v>
      </c>
      <c r="I10" s="47"/>
    </row>
    <row r="11" spans="1:32">
      <c r="A11" s="38" t="s">
        <v>90</v>
      </c>
      <c r="F11" s="47"/>
      <c r="G11" s="47"/>
      <c r="I11" s="47"/>
    </row>
    <row r="12" spans="1:32" ht="13.5">
      <c r="C12" s="7"/>
      <c r="D12" s="54"/>
      <c r="E12" s="54"/>
      <c r="F12" s="54"/>
      <c r="G12" s="54"/>
      <c r="H12" s="54"/>
      <c r="I12" s="55"/>
      <c r="J12" s="56"/>
      <c r="K12" s="57"/>
      <c r="L12" s="58" t="s">
        <v>98</v>
      </c>
    </row>
    <row r="13" spans="1:32" s="10" customFormat="1">
      <c r="A13" s="84"/>
      <c r="B13" s="8"/>
      <c r="C13" s="85"/>
      <c r="D13" s="162" t="s">
        <v>5</v>
      </c>
      <c r="E13" s="162"/>
      <c r="F13" s="161" t="s">
        <v>6</v>
      </c>
      <c r="G13" s="161"/>
      <c r="H13" s="161" t="s">
        <v>7</v>
      </c>
      <c r="I13" s="161"/>
      <c r="J13" s="161" t="s">
        <v>6</v>
      </c>
      <c r="K13" s="161"/>
      <c r="L13" s="161"/>
      <c r="M13" s="163"/>
      <c r="N13" s="163"/>
      <c r="O13" s="163"/>
      <c r="P13" s="163"/>
      <c r="Q13" s="164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5"/>
      <c r="AC13" s="165"/>
      <c r="AD13" s="165"/>
      <c r="AE13" s="165"/>
      <c r="AF13" s="165"/>
    </row>
    <row r="14" spans="1:32" s="10" customFormat="1">
      <c r="A14" s="86"/>
      <c r="B14" s="2"/>
      <c r="C14" s="85" t="s">
        <v>8</v>
      </c>
      <c r="D14" s="161" t="s">
        <v>105</v>
      </c>
      <c r="E14" s="161"/>
      <c r="F14" s="161" t="s">
        <v>116</v>
      </c>
      <c r="G14" s="161"/>
      <c r="H14" s="161" t="s">
        <v>116</v>
      </c>
      <c r="I14" s="161"/>
      <c r="J14" s="161" t="s">
        <v>132</v>
      </c>
      <c r="K14" s="161"/>
      <c r="L14" s="161"/>
      <c r="M14" s="166"/>
      <c r="N14" s="166"/>
      <c r="O14" s="166"/>
      <c r="P14" s="166"/>
      <c r="Q14" s="167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8"/>
      <c r="AC14" s="168"/>
      <c r="AD14" s="168"/>
      <c r="AE14" s="168"/>
      <c r="AF14" s="168"/>
    </row>
    <row r="15" spans="1:32" s="10" customFormat="1">
      <c r="A15" s="87"/>
      <c r="B15" s="11"/>
      <c r="C15" s="88"/>
      <c r="D15" s="59" t="s">
        <v>9</v>
      </c>
      <c r="E15" s="59" t="s">
        <v>10</v>
      </c>
      <c r="F15" s="59" t="s">
        <v>9</v>
      </c>
      <c r="G15" s="59" t="s">
        <v>10</v>
      </c>
      <c r="H15" s="59" t="s">
        <v>9</v>
      </c>
      <c r="I15" s="59" t="s">
        <v>10</v>
      </c>
      <c r="J15" s="59" t="s">
        <v>9</v>
      </c>
      <c r="K15" s="59" t="s">
        <v>10</v>
      </c>
      <c r="L15" s="59" t="s">
        <v>11</v>
      </c>
      <c r="M15" s="89"/>
      <c r="N15" s="89"/>
      <c r="O15" s="89"/>
      <c r="P15" s="89"/>
      <c r="Q15" s="94"/>
      <c r="R15" s="89"/>
      <c r="S15" s="89"/>
      <c r="T15" s="89"/>
      <c r="U15" s="89"/>
      <c r="V15" s="94"/>
      <c r="W15" s="89"/>
      <c r="X15" s="89"/>
      <c r="Y15" s="89"/>
      <c r="Z15" s="89"/>
      <c r="AA15" s="94"/>
      <c r="AB15" s="90"/>
      <c r="AC15" s="90"/>
      <c r="AD15" s="90"/>
      <c r="AE15" s="90"/>
      <c r="AF15" s="122"/>
    </row>
    <row r="16" spans="1:32" s="10" customFormat="1" ht="6" customHeight="1">
      <c r="A16" s="1"/>
      <c r="B16" s="2"/>
      <c r="C16" s="9"/>
      <c r="D16" s="60"/>
      <c r="E16" s="60"/>
      <c r="F16" s="60"/>
      <c r="G16" s="60"/>
      <c r="H16" s="60"/>
      <c r="I16" s="60"/>
      <c r="J16" s="60"/>
      <c r="K16" s="60"/>
      <c r="L16" s="60"/>
      <c r="M16" s="12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</row>
    <row r="17" spans="1:27">
      <c r="C17" s="31" t="s">
        <v>12</v>
      </c>
      <c r="D17" s="40"/>
      <c r="E17" s="40"/>
      <c r="F17" s="40"/>
      <c r="G17" s="40"/>
      <c r="H17" s="40"/>
      <c r="I17" s="40"/>
      <c r="J17" s="40"/>
      <c r="K17" s="40"/>
      <c r="L17" s="40"/>
      <c r="Q17" s="70"/>
    </row>
    <row r="18" spans="1:27">
      <c r="A18" s="4" t="s">
        <v>13</v>
      </c>
      <c r="B18" s="20">
        <v>2401</v>
      </c>
      <c r="C18" s="13" t="s">
        <v>14</v>
      </c>
      <c r="F18" s="47"/>
      <c r="G18" s="47"/>
      <c r="I18" s="47"/>
      <c r="Q18" s="70"/>
    </row>
    <row r="19" spans="1:27">
      <c r="B19" s="23">
        <v>1E-3</v>
      </c>
      <c r="C19" s="13" t="s">
        <v>15</v>
      </c>
      <c r="D19" s="44"/>
      <c r="E19" s="44"/>
      <c r="F19" s="44"/>
      <c r="G19" s="44"/>
      <c r="H19" s="44"/>
      <c r="I19" s="44"/>
      <c r="J19" s="44"/>
      <c r="K19" s="44"/>
      <c r="L19" s="44"/>
      <c r="Q19" s="70"/>
    </row>
    <row r="20" spans="1:27">
      <c r="B20" s="3">
        <v>16</v>
      </c>
      <c r="C20" s="12" t="s">
        <v>16</v>
      </c>
      <c r="D20" s="44"/>
      <c r="E20" s="44"/>
      <c r="F20" s="44"/>
      <c r="G20" s="44"/>
      <c r="H20" s="44"/>
      <c r="I20" s="44"/>
      <c r="J20" s="44"/>
      <c r="K20" s="44"/>
      <c r="L20" s="44"/>
      <c r="Q20" s="70"/>
    </row>
    <row r="21" spans="1:27">
      <c r="B21" s="3">
        <v>44</v>
      </c>
      <c r="C21" s="12" t="s">
        <v>17</v>
      </c>
      <c r="D21" s="44"/>
      <c r="E21" s="44"/>
      <c r="F21" s="44"/>
      <c r="G21" s="44"/>
      <c r="H21" s="44"/>
      <c r="I21" s="44"/>
      <c r="J21" s="44"/>
      <c r="K21" s="44"/>
      <c r="L21" s="44"/>
      <c r="Q21" s="70"/>
    </row>
    <row r="22" spans="1:27">
      <c r="B22" s="113" t="s">
        <v>18</v>
      </c>
      <c r="C22" s="12" t="s">
        <v>19</v>
      </c>
      <c r="D22" s="143">
        <v>4864</v>
      </c>
      <c r="E22" s="144">
        <v>30971</v>
      </c>
      <c r="F22" s="104">
        <v>1600</v>
      </c>
      <c r="G22" s="144">
        <v>45626</v>
      </c>
      <c r="H22" s="143">
        <v>1600</v>
      </c>
      <c r="I22" s="144">
        <v>45626</v>
      </c>
      <c r="J22" s="104">
        <v>15987</v>
      </c>
      <c r="K22" s="144">
        <v>58430</v>
      </c>
      <c r="L22" s="45">
        <f t="shared" ref="L22:L29" si="0">SUM(J22:K22)</f>
        <v>74417</v>
      </c>
      <c r="M22" s="157"/>
      <c r="N22" s="158"/>
      <c r="O22" s="158"/>
      <c r="P22" s="158"/>
      <c r="Q22" s="158"/>
      <c r="R22" s="158"/>
      <c r="S22" s="158"/>
      <c r="W22" s="158"/>
      <c r="X22" s="158"/>
      <c r="Y22" s="158"/>
      <c r="Z22" s="158"/>
      <c r="AA22" s="158"/>
    </row>
    <row r="23" spans="1:27">
      <c r="B23" s="113" t="s">
        <v>20</v>
      </c>
      <c r="C23" s="12" t="s">
        <v>50</v>
      </c>
      <c r="D23" s="104">
        <v>200</v>
      </c>
      <c r="E23" s="144">
        <v>100</v>
      </c>
      <c r="F23" s="104">
        <v>300</v>
      </c>
      <c r="G23" s="144">
        <v>100</v>
      </c>
      <c r="H23" s="143">
        <v>300</v>
      </c>
      <c r="I23" s="144">
        <v>100</v>
      </c>
      <c r="J23" s="104">
        <v>100</v>
      </c>
      <c r="K23" s="144">
        <v>100</v>
      </c>
      <c r="L23" s="45">
        <f t="shared" si="0"/>
        <v>200</v>
      </c>
      <c r="M23" s="157"/>
      <c r="N23" s="158"/>
      <c r="O23" s="158"/>
      <c r="P23" s="158"/>
      <c r="Q23" s="158"/>
      <c r="R23" s="158"/>
      <c r="S23" s="158"/>
      <c r="T23" s="158"/>
      <c r="W23" s="158"/>
      <c r="X23" s="158"/>
      <c r="Y23" s="158"/>
      <c r="Z23" s="158"/>
      <c r="AA23" s="158"/>
    </row>
    <row r="24" spans="1:27">
      <c r="B24" s="113" t="s">
        <v>21</v>
      </c>
      <c r="C24" s="12" t="s">
        <v>51</v>
      </c>
      <c r="D24" s="104">
        <v>1012</v>
      </c>
      <c r="E24" s="144">
        <v>472</v>
      </c>
      <c r="F24" s="104">
        <v>1200</v>
      </c>
      <c r="G24" s="144">
        <v>500</v>
      </c>
      <c r="H24" s="143">
        <v>1200</v>
      </c>
      <c r="I24" s="144">
        <v>500</v>
      </c>
      <c r="J24" s="104">
        <v>500</v>
      </c>
      <c r="K24" s="144">
        <v>500</v>
      </c>
      <c r="L24" s="45">
        <f t="shared" si="0"/>
        <v>1000</v>
      </c>
      <c r="M24" s="157"/>
      <c r="N24" s="158"/>
      <c r="O24" s="158"/>
      <c r="P24" s="158"/>
      <c r="Q24" s="158"/>
      <c r="R24" s="158"/>
      <c r="S24" s="158"/>
      <c r="T24" s="158"/>
      <c r="W24" s="158"/>
      <c r="X24" s="158"/>
      <c r="Y24" s="158"/>
      <c r="Z24" s="158"/>
      <c r="AA24" s="158"/>
    </row>
    <row r="25" spans="1:27">
      <c r="B25" s="113" t="s">
        <v>22</v>
      </c>
      <c r="C25" s="12" t="s">
        <v>44</v>
      </c>
      <c r="D25" s="75">
        <v>891</v>
      </c>
      <c r="E25" s="68">
        <v>0</v>
      </c>
      <c r="F25" s="104">
        <v>1000</v>
      </c>
      <c r="G25" s="68">
        <v>0</v>
      </c>
      <c r="H25" s="143">
        <v>1000</v>
      </c>
      <c r="I25" s="68">
        <v>0</v>
      </c>
      <c r="J25" s="104">
        <v>1000</v>
      </c>
      <c r="K25" s="68">
        <v>0</v>
      </c>
      <c r="L25" s="75">
        <f t="shared" si="0"/>
        <v>1000</v>
      </c>
      <c r="M25" s="157"/>
      <c r="N25" s="158"/>
      <c r="O25" s="158"/>
      <c r="P25" s="158"/>
      <c r="Q25" s="158"/>
      <c r="R25" s="158"/>
      <c r="S25" s="158"/>
      <c r="T25" s="158"/>
      <c r="W25" s="158"/>
      <c r="X25" s="158"/>
      <c r="Y25" s="158"/>
      <c r="Z25" s="158"/>
      <c r="AA25" s="158"/>
    </row>
    <row r="26" spans="1:27">
      <c r="B26" s="113" t="s">
        <v>23</v>
      </c>
      <c r="C26" s="12" t="s">
        <v>24</v>
      </c>
      <c r="D26" s="68">
        <v>0</v>
      </c>
      <c r="E26" s="75">
        <v>200</v>
      </c>
      <c r="F26" s="67">
        <v>0</v>
      </c>
      <c r="G26" s="75">
        <v>200</v>
      </c>
      <c r="H26" s="67">
        <v>0</v>
      </c>
      <c r="I26" s="75">
        <v>200</v>
      </c>
      <c r="J26" s="67">
        <v>0</v>
      </c>
      <c r="K26" s="75">
        <v>200</v>
      </c>
      <c r="L26" s="75">
        <f t="shared" si="0"/>
        <v>200</v>
      </c>
      <c r="M26" s="157"/>
      <c r="N26" s="158"/>
      <c r="O26" s="158"/>
      <c r="P26" s="158"/>
      <c r="Q26" s="158"/>
      <c r="R26" s="158"/>
      <c r="S26" s="158"/>
      <c r="T26" s="158"/>
      <c r="W26" s="158"/>
      <c r="X26" s="158"/>
      <c r="Y26" s="158"/>
      <c r="Z26" s="158"/>
      <c r="AA26" s="158"/>
    </row>
    <row r="27" spans="1:27">
      <c r="B27" s="113" t="s">
        <v>25</v>
      </c>
      <c r="C27" s="12" t="s">
        <v>49</v>
      </c>
      <c r="D27" s="143">
        <v>2999</v>
      </c>
      <c r="E27" s="68">
        <v>0</v>
      </c>
      <c r="F27" s="104">
        <v>6500</v>
      </c>
      <c r="G27" s="68">
        <v>0</v>
      </c>
      <c r="H27" s="143">
        <v>6500</v>
      </c>
      <c r="I27" s="68">
        <v>0</v>
      </c>
      <c r="J27" s="104">
        <v>5400</v>
      </c>
      <c r="K27" s="68">
        <v>0</v>
      </c>
      <c r="L27" s="75">
        <f t="shared" si="0"/>
        <v>5400</v>
      </c>
      <c r="M27" s="157"/>
      <c r="N27" s="158"/>
      <c r="O27" s="158"/>
      <c r="P27" s="158"/>
      <c r="Q27" s="158"/>
      <c r="R27" s="158"/>
      <c r="W27" s="158"/>
      <c r="X27" s="158"/>
      <c r="Y27" s="158"/>
      <c r="Z27" s="158"/>
      <c r="AA27" s="158"/>
    </row>
    <row r="28" spans="1:27" ht="25.5">
      <c r="B28" s="17" t="s">
        <v>104</v>
      </c>
      <c r="C28" s="72" t="s">
        <v>114</v>
      </c>
      <c r="D28" s="75">
        <v>4000</v>
      </c>
      <c r="E28" s="68">
        <v>0</v>
      </c>
      <c r="F28" s="75">
        <v>5000</v>
      </c>
      <c r="G28" s="68">
        <v>0</v>
      </c>
      <c r="H28" s="75">
        <v>5000</v>
      </c>
      <c r="I28" s="68">
        <v>0</v>
      </c>
      <c r="J28" s="68">
        <v>0</v>
      </c>
      <c r="K28" s="68">
        <v>0</v>
      </c>
      <c r="L28" s="68">
        <f t="shared" si="0"/>
        <v>0</v>
      </c>
    </row>
    <row r="29" spans="1:27" ht="25.5">
      <c r="B29" s="17" t="s">
        <v>103</v>
      </c>
      <c r="C29" s="72" t="s">
        <v>99</v>
      </c>
      <c r="D29" s="75">
        <v>4983</v>
      </c>
      <c r="E29" s="68">
        <v>0</v>
      </c>
      <c r="F29" s="75">
        <v>10000</v>
      </c>
      <c r="G29" s="68">
        <v>0</v>
      </c>
      <c r="H29" s="143">
        <v>10000</v>
      </c>
      <c r="I29" s="68">
        <v>0</v>
      </c>
      <c r="J29" s="68">
        <v>0</v>
      </c>
      <c r="K29" s="68">
        <v>0</v>
      </c>
      <c r="L29" s="68">
        <f t="shared" si="0"/>
        <v>0</v>
      </c>
      <c r="W29" s="158"/>
      <c r="X29" s="158"/>
      <c r="Y29" s="158"/>
      <c r="Z29" s="158"/>
      <c r="AA29" s="158"/>
    </row>
    <row r="30" spans="1:27">
      <c r="A30" s="18" t="s">
        <v>11</v>
      </c>
      <c r="B30" s="24">
        <v>44</v>
      </c>
      <c r="C30" s="16" t="s">
        <v>17</v>
      </c>
      <c r="D30" s="76">
        <f t="shared" ref="D30:L30" si="1">SUM(D22:D29)</f>
        <v>18949</v>
      </c>
      <c r="E30" s="76">
        <f t="shared" si="1"/>
        <v>31743</v>
      </c>
      <c r="F30" s="76">
        <f t="shared" si="1"/>
        <v>25600</v>
      </c>
      <c r="G30" s="76">
        <f t="shared" si="1"/>
        <v>46426</v>
      </c>
      <c r="H30" s="76">
        <f t="shared" si="1"/>
        <v>25600</v>
      </c>
      <c r="I30" s="76">
        <f t="shared" si="1"/>
        <v>46426</v>
      </c>
      <c r="J30" s="76">
        <f t="shared" si="1"/>
        <v>22987</v>
      </c>
      <c r="K30" s="76">
        <f t="shared" ref="K30" si="2">SUM(K22:K29)</f>
        <v>59230</v>
      </c>
      <c r="L30" s="76">
        <f t="shared" si="1"/>
        <v>82217</v>
      </c>
      <c r="Q30" s="70"/>
    </row>
    <row r="31" spans="1:27" ht="9" customHeight="1">
      <c r="B31" s="21"/>
      <c r="C31" s="12"/>
      <c r="D31" s="40"/>
      <c r="E31" s="40"/>
      <c r="F31" s="40"/>
      <c r="G31" s="40"/>
      <c r="H31" s="40"/>
      <c r="I31" s="40"/>
      <c r="J31" s="40"/>
      <c r="K31" s="40"/>
      <c r="L31" s="40"/>
      <c r="Q31" s="70"/>
    </row>
    <row r="32" spans="1:27">
      <c r="A32" s="18"/>
      <c r="B32" s="24">
        <v>45</v>
      </c>
      <c r="C32" s="16" t="s">
        <v>26</v>
      </c>
      <c r="D32" s="46"/>
      <c r="E32" s="40"/>
      <c r="F32" s="46"/>
      <c r="G32" s="40"/>
      <c r="H32" s="46"/>
      <c r="I32" s="40"/>
      <c r="J32" s="46"/>
      <c r="K32" s="40"/>
      <c r="L32" s="40"/>
      <c r="Q32" s="70"/>
    </row>
    <row r="33" spans="1:27">
      <c r="A33" s="18"/>
      <c r="B33" s="17" t="s">
        <v>27</v>
      </c>
      <c r="C33" s="16" t="s">
        <v>19</v>
      </c>
      <c r="D33" s="145">
        <v>2333</v>
      </c>
      <c r="E33" s="145">
        <v>25627</v>
      </c>
      <c r="F33" s="74">
        <v>1000</v>
      </c>
      <c r="G33" s="145">
        <v>27438</v>
      </c>
      <c r="H33" s="95">
        <v>1000</v>
      </c>
      <c r="I33" s="145">
        <v>27438</v>
      </c>
      <c r="J33" s="74">
        <v>1</v>
      </c>
      <c r="K33" s="145">
        <v>35624</v>
      </c>
      <c r="L33" s="40">
        <f>SUM(J33:K33)</f>
        <v>35625</v>
      </c>
      <c r="M33" s="157"/>
      <c r="N33" s="158"/>
      <c r="O33" s="158"/>
      <c r="P33" s="158"/>
      <c r="Q33" s="158"/>
      <c r="R33" s="158"/>
      <c r="S33" s="158"/>
      <c r="W33" s="158"/>
      <c r="X33" s="158"/>
      <c r="Y33" s="158"/>
      <c r="Z33" s="158"/>
      <c r="AA33" s="158"/>
    </row>
    <row r="34" spans="1:27">
      <c r="A34" s="18"/>
      <c r="B34" s="17" t="s">
        <v>28</v>
      </c>
      <c r="C34" s="16" t="s">
        <v>50</v>
      </c>
      <c r="D34" s="64">
        <v>200</v>
      </c>
      <c r="E34" s="145">
        <v>49</v>
      </c>
      <c r="F34" s="74">
        <v>200</v>
      </c>
      <c r="G34" s="145">
        <v>50</v>
      </c>
      <c r="H34" s="95">
        <v>200</v>
      </c>
      <c r="I34" s="145">
        <v>50</v>
      </c>
      <c r="J34" s="74">
        <v>200</v>
      </c>
      <c r="K34" s="145">
        <v>50</v>
      </c>
      <c r="L34" s="40">
        <f>SUM(J34:K34)</f>
        <v>250</v>
      </c>
      <c r="M34" s="157"/>
      <c r="N34" s="158"/>
      <c r="O34" s="158"/>
      <c r="P34" s="158"/>
      <c r="Q34" s="158"/>
      <c r="R34" s="158"/>
      <c r="S34" s="158"/>
      <c r="T34" s="158"/>
      <c r="W34" s="158"/>
      <c r="X34" s="158"/>
      <c r="Y34" s="158"/>
      <c r="Z34" s="158"/>
      <c r="AA34" s="158"/>
    </row>
    <row r="35" spans="1:27">
      <c r="A35" s="18"/>
      <c r="B35" s="17" t="s">
        <v>29</v>
      </c>
      <c r="C35" s="16" t="s">
        <v>51</v>
      </c>
      <c r="D35" s="64">
        <v>176</v>
      </c>
      <c r="E35" s="64">
        <v>100</v>
      </c>
      <c r="F35" s="74">
        <v>200</v>
      </c>
      <c r="G35" s="145">
        <v>100</v>
      </c>
      <c r="H35" s="95">
        <v>200</v>
      </c>
      <c r="I35" s="145">
        <v>100</v>
      </c>
      <c r="J35" s="74">
        <v>200</v>
      </c>
      <c r="K35" s="145">
        <v>100</v>
      </c>
      <c r="L35" s="40">
        <f>SUM(J35:K35)</f>
        <v>300</v>
      </c>
      <c r="M35" s="157"/>
      <c r="N35" s="158"/>
      <c r="O35" s="158"/>
      <c r="P35" s="158"/>
      <c r="Q35" s="158"/>
      <c r="R35" s="158"/>
      <c r="S35" s="158"/>
      <c r="T35" s="158"/>
      <c r="W35" s="158"/>
      <c r="X35" s="158"/>
      <c r="Y35" s="158"/>
      <c r="Z35" s="158"/>
      <c r="AA35" s="158"/>
    </row>
    <row r="36" spans="1:27">
      <c r="A36" s="18"/>
      <c r="B36" s="17" t="s">
        <v>30</v>
      </c>
      <c r="C36" s="16" t="s">
        <v>49</v>
      </c>
      <c r="D36" s="82">
        <v>3027</v>
      </c>
      <c r="E36" s="69">
        <v>0</v>
      </c>
      <c r="F36" s="112">
        <v>5000</v>
      </c>
      <c r="G36" s="69">
        <v>0</v>
      </c>
      <c r="H36" s="146">
        <v>5000</v>
      </c>
      <c r="I36" s="69">
        <v>0</v>
      </c>
      <c r="J36" s="112">
        <v>5100</v>
      </c>
      <c r="K36" s="69">
        <v>0</v>
      </c>
      <c r="L36" s="105">
        <f>SUM(J36:K36)</f>
        <v>5100</v>
      </c>
      <c r="M36" s="157"/>
      <c r="N36" s="158"/>
      <c r="O36" s="158"/>
      <c r="P36" s="158"/>
      <c r="Q36" s="158"/>
      <c r="R36" s="158"/>
      <c r="W36" s="158"/>
      <c r="X36" s="158"/>
      <c r="Y36" s="158"/>
      <c r="Z36" s="158"/>
      <c r="AA36" s="158"/>
    </row>
    <row r="37" spans="1:27">
      <c r="A37" s="39" t="s">
        <v>11</v>
      </c>
      <c r="B37" s="151">
        <v>45</v>
      </c>
      <c r="C37" s="41" t="s">
        <v>26</v>
      </c>
      <c r="D37" s="82">
        <f t="shared" ref="D37:L37" si="3">SUM(D33:D36)</f>
        <v>5736</v>
      </c>
      <c r="E37" s="82">
        <f t="shared" si="3"/>
        <v>25776</v>
      </c>
      <c r="F37" s="105">
        <f t="shared" si="3"/>
        <v>6400</v>
      </c>
      <c r="G37" s="82">
        <f t="shared" si="3"/>
        <v>27588</v>
      </c>
      <c r="H37" s="82">
        <f t="shared" si="3"/>
        <v>6400</v>
      </c>
      <c r="I37" s="82">
        <f t="shared" si="3"/>
        <v>27588</v>
      </c>
      <c r="J37" s="105">
        <f t="shared" si="3"/>
        <v>5501</v>
      </c>
      <c r="K37" s="82">
        <f t="shared" ref="K37" si="4">SUM(K33:K36)</f>
        <v>35774</v>
      </c>
      <c r="L37" s="82">
        <f t="shared" si="3"/>
        <v>41275</v>
      </c>
      <c r="Q37" s="70"/>
    </row>
    <row r="38" spans="1:27" ht="1.5" customHeight="1">
      <c r="A38" s="18"/>
      <c r="B38" s="24"/>
      <c r="C38" s="16"/>
      <c r="D38" s="40"/>
      <c r="E38" s="40"/>
      <c r="F38" s="40"/>
      <c r="G38" s="40"/>
      <c r="H38" s="40"/>
      <c r="I38" s="40"/>
      <c r="J38" s="40"/>
      <c r="K38" s="40"/>
      <c r="L38" s="40"/>
      <c r="Q38" s="70"/>
    </row>
    <row r="39" spans="1:27">
      <c r="A39" s="18"/>
      <c r="B39" s="24">
        <v>46</v>
      </c>
      <c r="C39" s="16" t="s">
        <v>31</v>
      </c>
      <c r="D39" s="44"/>
      <c r="E39" s="45"/>
      <c r="F39" s="44"/>
      <c r="G39" s="45"/>
      <c r="H39" s="44"/>
      <c r="I39" s="45"/>
      <c r="J39" s="44"/>
      <c r="K39" s="45"/>
      <c r="L39" s="45"/>
      <c r="Q39" s="70"/>
    </row>
    <row r="40" spans="1:27">
      <c r="A40" s="18"/>
      <c r="B40" s="17" t="s">
        <v>32</v>
      </c>
      <c r="C40" s="16" t="s">
        <v>19</v>
      </c>
      <c r="D40" s="144">
        <v>692</v>
      </c>
      <c r="E40" s="144">
        <v>14995</v>
      </c>
      <c r="F40" s="104">
        <v>600</v>
      </c>
      <c r="G40" s="144">
        <v>20668</v>
      </c>
      <c r="H40" s="143">
        <v>600</v>
      </c>
      <c r="I40" s="144">
        <v>20668</v>
      </c>
      <c r="J40" s="104">
        <v>1</v>
      </c>
      <c r="K40" s="144">
        <v>20207</v>
      </c>
      <c r="L40" s="45">
        <f>SUM(J40:K40)</f>
        <v>20208</v>
      </c>
      <c r="M40" s="157"/>
      <c r="N40" s="158"/>
      <c r="O40" s="158"/>
      <c r="P40" s="158"/>
      <c r="Q40" s="158"/>
      <c r="R40" s="158"/>
      <c r="S40" s="158"/>
      <c r="W40" s="158"/>
      <c r="X40" s="158"/>
      <c r="Y40" s="158"/>
      <c r="Z40" s="158"/>
      <c r="AA40" s="158"/>
    </row>
    <row r="41" spans="1:27">
      <c r="A41" s="18"/>
      <c r="B41" s="17" t="s">
        <v>33</v>
      </c>
      <c r="C41" s="16" t="s">
        <v>50</v>
      </c>
      <c r="D41" s="75">
        <v>200</v>
      </c>
      <c r="E41" s="75">
        <v>37</v>
      </c>
      <c r="F41" s="104">
        <v>150</v>
      </c>
      <c r="G41" s="144">
        <v>50</v>
      </c>
      <c r="H41" s="143">
        <v>150</v>
      </c>
      <c r="I41" s="144">
        <v>50</v>
      </c>
      <c r="J41" s="104">
        <v>200</v>
      </c>
      <c r="K41" s="144">
        <v>50</v>
      </c>
      <c r="L41" s="45">
        <f>SUM(J41:K41)</f>
        <v>250</v>
      </c>
      <c r="M41" s="157"/>
      <c r="N41" s="158"/>
      <c r="O41" s="158"/>
      <c r="P41" s="158"/>
      <c r="Q41" s="158"/>
      <c r="R41" s="158"/>
      <c r="S41" s="158"/>
      <c r="T41" s="158"/>
      <c r="W41" s="158"/>
      <c r="X41" s="158"/>
      <c r="Y41" s="158"/>
      <c r="Z41" s="158"/>
      <c r="AA41" s="158"/>
    </row>
    <row r="42" spans="1:27">
      <c r="A42" s="18"/>
      <c r="B42" s="17" t="s">
        <v>34</v>
      </c>
      <c r="C42" s="16" t="s">
        <v>51</v>
      </c>
      <c r="D42" s="144">
        <v>200</v>
      </c>
      <c r="E42" s="75">
        <v>98</v>
      </c>
      <c r="F42" s="104">
        <v>200</v>
      </c>
      <c r="G42" s="144">
        <v>100</v>
      </c>
      <c r="H42" s="143">
        <v>200</v>
      </c>
      <c r="I42" s="144">
        <v>100</v>
      </c>
      <c r="J42" s="74">
        <v>200</v>
      </c>
      <c r="K42" s="144">
        <v>100</v>
      </c>
      <c r="L42" s="45">
        <f>SUM(J42:K42)</f>
        <v>300</v>
      </c>
      <c r="M42" s="157"/>
      <c r="N42" s="158"/>
      <c r="O42" s="158"/>
      <c r="P42" s="158"/>
      <c r="Q42" s="158"/>
      <c r="R42" s="158"/>
      <c r="S42" s="158"/>
      <c r="T42" s="158"/>
      <c r="W42" s="158"/>
      <c r="X42" s="158"/>
      <c r="Y42" s="158"/>
      <c r="Z42" s="158"/>
      <c r="AA42" s="158"/>
    </row>
    <row r="43" spans="1:27">
      <c r="A43" s="18"/>
      <c r="B43" s="17" t="s">
        <v>35</v>
      </c>
      <c r="C43" s="16" t="s">
        <v>49</v>
      </c>
      <c r="D43" s="144">
        <v>1998</v>
      </c>
      <c r="E43" s="68">
        <v>0</v>
      </c>
      <c r="F43" s="104">
        <v>3000</v>
      </c>
      <c r="G43" s="68">
        <v>0</v>
      </c>
      <c r="H43" s="143">
        <v>3000</v>
      </c>
      <c r="I43" s="68">
        <v>0</v>
      </c>
      <c r="J43" s="104">
        <v>5100</v>
      </c>
      <c r="K43" s="68">
        <v>0</v>
      </c>
      <c r="L43" s="75">
        <f>SUM(J43:K43)</f>
        <v>5100</v>
      </c>
      <c r="M43" s="157"/>
      <c r="N43" s="158"/>
      <c r="O43" s="158"/>
      <c r="P43" s="158"/>
      <c r="Q43" s="158"/>
      <c r="R43" s="158"/>
      <c r="W43" s="158"/>
      <c r="X43" s="158"/>
      <c r="Y43" s="158"/>
      <c r="Z43" s="158"/>
      <c r="AA43" s="158"/>
    </row>
    <row r="44" spans="1:27">
      <c r="A44" s="18" t="s">
        <v>11</v>
      </c>
      <c r="B44" s="24">
        <v>46</v>
      </c>
      <c r="C44" s="16" t="s">
        <v>31</v>
      </c>
      <c r="D44" s="77">
        <f t="shared" ref="D44:L44" si="5">SUM(D40:D43)</f>
        <v>3090</v>
      </c>
      <c r="E44" s="77">
        <f t="shared" si="5"/>
        <v>15130</v>
      </c>
      <c r="F44" s="76">
        <f t="shared" si="5"/>
        <v>3950</v>
      </c>
      <c r="G44" s="77">
        <f t="shared" si="5"/>
        <v>20818</v>
      </c>
      <c r="H44" s="77">
        <f t="shared" si="5"/>
        <v>3950</v>
      </c>
      <c r="I44" s="77">
        <f t="shared" si="5"/>
        <v>20818</v>
      </c>
      <c r="J44" s="76">
        <f t="shared" si="5"/>
        <v>5501</v>
      </c>
      <c r="K44" s="77">
        <f t="shared" ref="K44" si="6">SUM(K40:K43)</f>
        <v>20357</v>
      </c>
      <c r="L44" s="77">
        <f t="shared" si="5"/>
        <v>25858</v>
      </c>
      <c r="Q44" s="70"/>
    </row>
    <row r="45" spans="1:27" ht="11.1" customHeight="1">
      <c r="A45" s="18"/>
      <c r="B45" s="24"/>
      <c r="C45" s="16"/>
      <c r="D45" s="40"/>
      <c r="E45" s="40"/>
      <c r="F45" s="40"/>
      <c r="G45" s="40"/>
      <c r="H45" s="40"/>
      <c r="I45" s="40"/>
      <c r="J45" s="40"/>
      <c r="K45" s="40"/>
      <c r="L45" s="40"/>
      <c r="Q45" s="70"/>
    </row>
    <row r="46" spans="1:27">
      <c r="A46" s="18"/>
      <c r="B46" s="24">
        <v>47</v>
      </c>
      <c r="C46" s="16" t="s">
        <v>36</v>
      </c>
      <c r="D46" s="44"/>
      <c r="E46" s="45"/>
      <c r="F46" s="44"/>
      <c r="G46" s="45"/>
      <c r="H46" s="44"/>
      <c r="I46" s="45"/>
      <c r="J46" s="44"/>
      <c r="K46" s="45"/>
      <c r="L46" s="45"/>
      <c r="Q46" s="70"/>
    </row>
    <row r="47" spans="1:27">
      <c r="A47" s="18"/>
      <c r="B47" s="17" t="s">
        <v>37</v>
      </c>
      <c r="C47" s="16" t="s">
        <v>19</v>
      </c>
      <c r="D47" s="144">
        <v>800</v>
      </c>
      <c r="E47" s="144">
        <v>7104</v>
      </c>
      <c r="F47" s="104">
        <v>500</v>
      </c>
      <c r="G47" s="144">
        <v>9196</v>
      </c>
      <c r="H47" s="143">
        <v>500</v>
      </c>
      <c r="I47" s="144">
        <v>9196</v>
      </c>
      <c r="J47" s="104">
        <v>1</v>
      </c>
      <c r="K47" s="144">
        <v>8520</v>
      </c>
      <c r="L47" s="45">
        <f>SUM(J47:K47)</f>
        <v>8521</v>
      </c>
      <c r="M47" s="157"/>
      <c r="N47" s="158"/>
      <c r="O47" s="158"/>
      <c r="P47" s="158"/>
      <c r="Q47" s="158"/>
      <c r="R47" s="158"/>
      <c r="S47" s="158"/>
      <c r="W47" s="158"/>
      <c r="X47" s="158"/>
      <c r="Y47" s="158"/>
      <c r="Z47" s="158"/>
      <c r="AA47" s="158"/>
    </row>
    <row r="48" spans="1:27">
      <c r="A48" s="18"/>
      <c r="B48" s="17" t="s">
        <v>38</v>
      </c>
      <c r="C48" s="16" t="s">
        <v>50</v>
      </c>
      <c r="D48" s="75">
        <v>200</v>
      </c>
      <c r="E48" s="144">
        <v>40</v>
      </c>
      <c r="F48" s="104">
        <v>150</v>
      </c>
      <c r="G48" s="144">
        <v>40</v>
      </c>
      <c r="H48" s="143">
        <v>150</v>
      </c>
      <c r="I48" s="144">
        <v>40</v>
      </c>
      <c r="J48" s="104">
        <v>100</v>
      </c>
      <c r="K48" s="144">
        <v>40</v>
      </c>
      <c r="L48" s="45">
        <f>SUM(J48:K48)</f>
        <v>140</v>
      </c>
      <c r="M48" s="157"/>
      <c r="N48" s="158"/>
      <c r="O48" s="158"/>
      <c r="P48" s="158"/>
      <c r="Q48" s="158"/>
      <c r="R48" s="158"/>
      <c r="S48" s="158"/>
      <c r="T48" s="158"/>
      <c r="W48" s="158"/>
      <c r="X48" s="158"/>
      <c r="Y48" s="158"/>
      <c r="Z48" s="158"/>
      <c r="AA48" s="158"/>
    </row>
    <row r="49" spans="1:27">
      <c r="A49" s="18"/>
      <c r="B49" s="17" t="s">
        <v>52</v>
      </c>
      <c r="C49" s="16" t="s">
        <v>51</v>
      </c>
      <c r="D49" s="144">
        <v>200</v>
      </c>
      <c r="E49" s="144">
        <v>99</v>
      </c>
      <c r="F49" s="104">
        <v>200</v>
      </c>
      <c r="G49" s="144">
        <v>100</v>
      </c>
      <c r="H49" s="143">
        <v>200</v>
      </c>
      <c r="I49" s="144">
        <v>100</v>
      </c>
      <c r="J49" s="74">
        <v>100</v>
      </c>
      <c r="K49" s="144">
        <v>100</v>
      </c>
      <c r="L49" s="45">
        <f>SUM(J49:K49)</f>
        <v>200</v>
      </c>
      <c r="M49" s="157"/>
      <c r="N49" s="158"/>
      <c r="O49" s="158"/>
      <c r="P49" s="158"/>
      <c r="Q49" s="158"/>
      <c r="R49" s="158"/>
      <c r="S49" s="158"/>
      <c r="T49" s="158"/>
      <c r="W49" s="158"/>
      <c r="X49" s="158"/>
      <c r="Y49" s="158"/>
      <c r="Z49" s="158"/>
      <c r="AA49" s="158"/>
    </row>
    <row r="50" spans="1:27">
      <c r="A50" s="18"/>
      <c r="B50" s="17" t="s">
        <v>39</v>
      </c>
      <c r="C50" s="16" t="s">
        <v>49</v>
      </c>
      <c r="D50" s="144">
        <v>2000</v>
      </c>
      <c r="E50" s="68">
        <v>0</v>
      </c>
      <c r="F50" s="104">
        <v>3000</v>
      </c>
      <c r="G50" s="68">
        <v>0</v>
      </c>
      <c r="H50" s="143">
        <v>3000</v>
      </c>
      <c r="I50" s="68">
        <v>0</v>
      </c>
      <c r="J50" s="104">
        <v>2400</v>
      </c>
      <c r="K50" s="68">
        <v>0</v>
      </c>
      <c r="L50" s="75">
        <f>SUM(J50:K50)</f>
        <v>2400</v>
      </c>
      <c r="M50" s="157"/>
      <c r="N50" s="158"/>
      <c r="O50" s="158"/>
      <c r="P50" s="158"/>
      <c r="Q50" s="158"/>
      <c r="R50" s="158"/>
      <c r="W50" s="158"/>
      <c r="X50" s="158"/>
      <c r="Y50" s="158"/>
      <c r="Z50" s="158"/>
      <c r="AA50" s="158"/>
    </row>
    <row r="51" spans="1:27">
      <c r="A51" s="18" t="s">
        <v>11</v>
      </c>
      <c r="B51" s="24">
        <v>47</v>
      </c>
      <c r="C51" s="16" t="s">
        <v>36</v>
      </c>
      <c r="D51" s="77">
        <f t="shared" ref="D51:L51" si="7">SUM(D47:D50)</f>
        <v>3200</v>
      </c>
      <c r="E51" s="77">
        <f t="shared" si="7"/>
        <v>7243</v>
      </c>
      <c r="F51" s="76">
        <f t="shared" si="7"/>
        <v>3850</v>
      </c>
      <c r="G51" s="77">
        <f t="shared" si="7"/>
        <v>9336</v>
      </c>
      <c r="H51" s="77">
        <f t="shared" si="7"/>
        <v>3850</v>
      </c>
      <c r="I51" s="77">
        <f t="shared" si="7"/>
        <v>9336</v>
      </c>
      <c r="J51" s="76">
        <f t="shared" si="7"/>
        <v>2601</v>
      </c>
      <c r="K51" s="77">
        <f t="shared" ref="K51" si="8">SUM(K47:K50)</f>
        <v>8660</v>
      </c>
      <c r="L51" s="77">
        <f t="shared" si="7"/>
        <v>11261</v>
      </c>
      <c r="Q51" s="70"/>
    </row>
    <row r="52" spans="1:27" ht="11.1" customHeight="1">
      <c r="A52" s="18"/>
      <c r="B52" s="24"/>
      <c r="C52" s="16"/>
      <c r="D52" s="40"/>
      <c r="E52" s="40"/>
      <c r="F52" s="40"/>
      <c r="G52" s="40"/>
      <c r="H52" s="40"/>
      <c r="I52" s="40"/>
      <c r="J52" s="40"/>
      <c r="K52" s="40"/>
      <c r="L52" s="40"/>
      <c r="Q52" s="70"/>
    </row>
    <row r="53" spans="1:27">
      <c r="A53" s="18"/>
      <c r="B53" s="24">
        <v>48</v>
      </c>
      <c r="C53" s="16" t="s">
        <v>40</v>
      </c>
      <c r="D53" s="44"/>
      <c r="E53" s="45"/>
      <c r="F53" s="44"/>
      <c r="G53" s="45"/>
      <c r="H53" s="44"/>
      <c r="I53" s="45"/>
      <c r="J53" s="44"/>
      <c r="K53" s="45"/>
      <c r="L53" s="45"/>
      <c r="Q53" s="70"/>
    </row>
    <row r="54" spans="1:27">
      <c r="A54" s="18"/>
      <c r="B54" s="17" t="s">
        <v>41</v>
      </c>
      <c r="C54" s="16" t="s">
        <v>19</v>
      </c>
      <c r="D54" s="144">
        <v>790</v>
      </c>
      <c r="E54" s="144">
        <v>17735</v>
      </c>
      <c r="F54" s="104">
        <v>1000</v>
      </c>
      <c r="G54" s="144">
        <v>26025</v>
      </c>
      <c r="H54" s="143">
        <v>1000</v>
      </c>
      <c r="I54" s="144">
        <v>26025</v>
      </c>
      <c r="J54" s="104">
        <v>1</v>
      </c>
      <c r="K54" s="144">
        <v>20641</v>
      </c>
      <c r="L54" s="45">
        <f>SUM(J54:K54)</f>
        <v>20642</v>
      </c>
      <c r="M54" s="157"/>
      <c r="N54" s="158"/>
      <c r="O54" s="158"/>
      <c r="P54" s="158"/>
      <c r="Q54" s="158"/>
      <c r="R54" s="158"/>
      <c r="S54" s="158"/>
      <c r="W54" s="158"/>
      <c r="X54" s="158"/>
      <c r="Y54" s="158"/>
      <c r="Z54" s="158"/>
      <c r="AA54" s="158"/>
    </row>
    <row r="55" spans="1:27">
      <c r="A55" s="18"/>
      <c r="B55" s="17" t="s">
        <v>42</v>
      </c>
      <c r="C55" s="16" t="s">
        <v>50</v>
      </c>
      <c r="D55" s="75">
        <v>200</v>
      </c>
      <c r="E55" s="144">
        <v>53</v>
      </c>
      <c r="F55" s="104">
        <v>200</v>
      </c>
      <c r="G55" s="144">
        <v>50</v>
      </c>
      <c r="H55" s="143">
        <v>200</v>
      </c>
      <c r="I55" s="144">
        <v>50</v>
      </c>
      <c r="J55" s="104">
        <v>150</v>
      </c>
      <c r="K55" s="144">
        <v>50</v>
      </c>
      <c r="L55" s="45">
        <f>SUM(J55:K55)</f>
        <v>200</v>
      </c>
      <c r="M55" s="157"/>
      <c r="N55" s="158"/>
      <c r="O55" s="158"/>
      <c r="P55" s="158"/>
      <c r="Q55" s="158"/>
      <c r="R55" s="158"/>
      <c r="S55" s="158"/>
      <c r="T55" s="158"/>
      <c r="W55" s="158"/>
      <c r="X55" s="158"/>
      <c r="Y55" s="158"/>
      <c r="Z55" s="158"/>
      <c r="AA55" s="158"/>
    </row>
    <row r="56" spans="1:27">
      <c r="A56" s="18"/>
      <c r="B56" s="17" t="s">
        <v>43</v>
      </c>
      <c r="C56" s="16" t="s">
        <v>51</v>
      </c>
      <c r="D56" s="75">
        <v>200</v>
      </c>
      <c r="E56" s="144">
        <v>100</v>
      </c>
      <c r="F56" s="104">
        <v>200</v>
      </c>
      <c r="G56" s="144">
        <v>100</v>
      </c>
      <c r="H56" s="143">
        <v>200</v>
      </c>
      <c r="I56" s="144">
        <v>100</v>
      </c>
      <c r="J56" s="74">
        <v>150</v>
      </c>
      <c r="K56" s="144">
        <v>100</v>
      </c>
      <c r="L56" s="45">
        <f>SUM(J56:K56)</f>
        <v>250</v>
      </c>
      <c r="M56" s="157"/>
      <c r="N56" s="158"/>
      <c r="O56" s="158"/>
      <c r="P56" s="158"/>
      <c r="Q56" s="158"/>
      <c r="R56" s="158"/>
      <c r="S56" s="158"/>
      <c r="T56" s="158"/>
      <c r="W56" s="158"/>
      <c r="X56" s="158"/>
      <c r="Y56" s="158"/>
      <c r="Z56" s="158"/>
      <c r="AA56" s="158"/>
    </row>
    <row r="57" spans="1:27">
      <c r="A57" s="18"/>
      <c r="B57" s="17" t="s">
        <v>45</v>
      </c>
      <c r="C57" s="16" t="s">
        <v>49</v>
      </c>
      <c r="D57" s="144">
        <v>3036</v>
      </c>
      <c r="E57" s="68">
        <v>0</v>
      </c>
      <c r="F57" s="104">
        <v>5000</v>
      </c>
      <c r="G57" s="68">
        <v>0</v>
      </c>
      <c r="H57" s="143">
        <v>5000</v>
      </c>
      <c r="I57" s="68">
        <v>0</v>
      </c>
      <c r="J57" s="104">
        <v>8400</v>
      </c>
      <c r="K57" s="68">
        <v>0</v>
      </c>
      <c r="L57" s="75">
        <f>SUM(J57:K57)</f>
        <v>8400</v>
      </c>
      <c r="M57" s="157"/>
      <c r="N57" s="158"/>
      <c r="O57" s="158"/>
      <c r="P57" s="158"/>
      <c r="Q57" s="158"/>
      <c r="R57" s="158"/>
      <c r="W57" s="158"/>
      <c r="X57" s="158"/>
      <c r="Y57" s="158"/>
      <c r="Z57" s="158"/>
      <c r="AA57" s="158"/>
    </row>
    <row r="58" spans="1:27">
      <c r="A58" s="18" t="s">
        <v>11</v>
      </c>
      <c r="B58" s="24">
        <v>48</v>
      </c>
      <c r="C58" s="16" t="s">
        <v>40</v>
      </c>
      <c r="D58" s="77">
        <f t="shared" ref="D58:L58" si="9">SUM(D54:D57)</f>
        <v>4226</v>
      </c>
      <c r="E58" s="77">
        <f t="shared" si="9"/>
        <v>17888</v>
      </c>
      <c r="F58" s="76">
        <f t="shared" si="9"/>
        <v>6400</v>
      </c>
      <c r="G58" s="77">
        <f t="shared" si="9"/>
        <v>26175</v>
      </c>
      <c r="H58" s="77">
        <f t="shared" si="9"/>
        <v>6400</v>
      </c>
      <c r="I58" s="77">
        <f t="shared" si="9"/>
        <v>26175</v>
      </c>
      <c r="J58" s="76">
        <f t="shared" si="9"/>
        <v>8701</v>
      </c>
      <c r="K58" s="77">
        <f t="shared" ref="K58" si="10">SUM(K54:K57)</f>
        <v>20791</v>
      </c>
      <c r="L58" s="77">
        <f t="shared" si="9"/>
        <v>29492</v>
      </c>
      <c r="Q58" s="70"/>
    </row>
    <row r="59" spans="1:27">
      <c r="A59" s="18" t="s">
        <v>11</v>
      </c>
      <c r="B59" s="24">
        <v>16</v>
      </c>
      <c r="C59" s="16" t="s">
        <v>16</v>
      </c>
      <c r="D59" s="77">
        <f t="shared" ref="D59:L59" si="11">D58+D51+D44+D37+D30</f>
        <v>35201</v>
      </c>
      <c r="E59" s="77">
        <f t="shared" si="11"/>
        <v>97780</v>
      </c>
      <c r="F59" s="76">
        <f t="shared" si="11"/>
        <v>46200</v>
      </c>
      <c r="G59" s="77">
        <f t="shared" si="11"/>
        <v>130343</v>
      </c>
      <c r="H59" s="77">
        <f t="shared" si="11"/>
        <v>46200</v>
      </c>
      <c r="I59" s="77">
        <f t="shared" si="11"/>
        <v>130343</v>
      </c>
      <c r="J59" s="76">
        <f t="shared" si="11"/>
        <v>45291</v>
      </c>
      <c r="K59" s="77">
        <f t="shared" ref="K59" si="12">K58+K51+K44+K37+K30</f>
        <v>144812</v>
      </c>
      <c r="L59" s="77">
        <f t="shared" si="11"/>
        <v>190103</v>
      </c>
      <c r="Q59" s="70"/>
    </row>
    <row r="60" spans="1:27">
      <c r="A60" s="18" t="s">
        <v>11</v>
      </c>
      <c r="B60" s="25">
        <v>1E-3</v>
      </c>
      <c r="C60" s="19" t="s">
        <v>15</v>
      </c>
      <c r="D60" s="78">
        <f t="shared" ref="D60:L60" si="13">D59</f>
        <v>35201</v>
      </c>
      <c r="E60" s="78">
        <f t="shared" si="13"/>
        <v>97780</v>
      </c>
      <c r="F60" s="91">
        <f t="shared" si="13"/>
        <v>46200</v>
      </c>
      <c r="G60" s="78">
        <f t="shared" si="13"/>
        <v>130343</v>
      </c>
      <c r="H60" s="78">
        <f t="shared" si="13"/>
        <v>46200</v>
      </c>
      <c r="I60" s="78">
        <f t="shared" si="13"/>
        <v>130343</v>
      </c>
      <c r="J60" s="91">
        <f t="shared" si="13"/>
        <v>45291</v>
      </c>
      <c r="K60" s="78">
        <f t="shared" ref="K60" si="14">K59</f>
        <v>144812</v>
      </c>
      <c r="L60" s="78">
        <f t="shared" si="13"/>
        <v>190103</v>
      </c>
      <c r="Q60" s="70"/>
    </row>
    <row r="61" spans="1:27" ht="11.1" customHeight="1">
      <c r="A61" s="18"/>
      <c r="B61" s="27"/>
      <c r="C61" s="19"/>
      <c r="D61" s="40"/>
      <c r="E61" s="40"/>
      <c r="F61" s="40"/>
      <c r="G61" s="40"/>
      <c r="H61" s="40"/>
      <c r="I61" s="40"/>
      <c r="J61" s="40"/>
      <c r="K61" s="40"/>
      <c r="L61" s="40"/>
      <c r="Q61" s="70"/>
    </row>
    <row r="62" spans="1:27">
      <c r="A62" s="18"/>
      <c r="B62" s="25">
        <v>0.104</v>
      </c>
      <c r="C62" s="19" t="s">
        <v>46</v>
      </c>
      <c r="D62" s="40"/>
      <c r="E62" s="40"/>
      <c r="F62" s="40"/>
      <c r="G62" s="40"/>
      <c r="H62" s="40"/>
      <c r="I62" s="40"/>
      <c r="J62" s="40"/>
      <c r="K62" s="40"/>
      <c r="L62" s="40"/>
      <c r="Q62" s="70"/>
    </row>
    <row r="63" spans="1:27">
      <c r="A63" s="18"/>
      <c r="B63" s="15">
        <v>16</v>
      </c>
      <c r="C63" s="16" t="s">
        <v>16</v>
      </c>
      <c r="D63" s="46"/>
      <c r="E63" s="46"/>
      <c r="F63" s="46"/>
      <c r="G63" s="46"/>
      <c r="H63" s="46"/>
      <c r="I63" s="46"/>
      <c r="J63" s="46"/>
      <c r="K63" s="46"/>
      <c r="L63" s="46"/>
      <c r="Q63" s="70"/>
    </row>
    <row r="64" spans="1:27">
      <c r="A64" s="18"/>
      <c r="B64" s="15">
        <v>45</v>
      </c>
      <c r="C64" s="16" t="s">
        <v>26</v>
      </c>
      <c r="D64" s="44"/>
      <c r="E64" s="45"/>
      <c r="F64" s="44"/>
      <c r="G64" s="45"/>
      <c r="H64" s="44"/>
      <c r="I64" s="45"/>
      <c r="J64" s="44"/>
      <c r="K64" s="45"/>
      <c r="L64" s="45"/>
      <c r="Q64" s="70"/>
    </row>
    <row r="65" spans="1:27">
      <c r="A65" s="18"/>
      <c r="B65" s="17" t="s">
        <v>27</v>
      </c>
      <c r="C65" s="16" t="s">
        <v>19</v>
      </c>
      <c r="D65" s="145">
        <v>1001</v>
      </c>
      <c r="E65" s="145">
        <v>11226</v>
      </c>
      <c r="F65" s="74">
        <v>1000</v>
      </c>
      <c r="G65" s="145">
        <v>15967</v>
      </c>
      <c r="H65" s="95">
        <v>1000</v>
      </c>
      <c r="I65" s="145">
        <v>15967</v>
      </c>
      <c r="J65" s="74">
        <v>1</v>
      </c>
      <c r="K65" s="145">
        <v>25596</v>
      </c>
      <c r="L65" s="40">
        <f>SUM(J65:K65)</f>
        <v>25597</v>
      </c>
      <c r="M65" s="157"/>
      <c r="N65" s="158"/>
      <c r="O65" s="158"/>
      <c r="P65" s="158"/>
      <c r="Q65" s="158"/>
      <c r="R65" s="158"/>
      <c r="S65" s="158"/>
      <c r="W65" s="158"/>
      <c r="X65" s="158"/>
      <c r="Y65" s="158"/>
      <c r="Z65" s="158"/>
      <c r="AA65" s="158"/>
    </row>
    <row r="66" spans="1:27">
      <c r="A66" s="18"/>
      <c r="B66" s="17" t="s">
        <v>28</v>
      </c>
      <c r="C66" s="16" t="s">
        <v>50</v>
      </c>
      <c r="D66" s="65">
        <v>0</v>
      </c>
      <c r="E66" s="64">
        <v>100</v>
      </c>
      <c r="F66" s="66">
        <v>0</v>
      </c>
      <c r="G66" s="145">
        <v>100</v>
      </c>
      <c r="H66" s="66">
        <v>0</v>
      </c>
      <c r="I66" s="145">
        <v>100</v>
      </c>
      <c r="J66" s="74">
        <v>100</v>
      </c>
      <c r="K66" s="145">
        <v>100</v>
      </c>
      <c r="L66" s="40">
        <f>SUM(J66:K66)</f>
        <v>200</v>
      </c>
      <c r="M66" s="157"/>
      <c r="N66" s="158"/>
      <c r="O66" s="158"/>
      <c r="P66" s="158"/>
      <c r="Q66" s="158"/>
      <c r="R66" s="158"/>
      <c r="S66" s="158"/>
      <c r="T66" s="158"/>
      <c r="W66" s="158"/>
      <c r="X66" s="158"/>
      <c r="Y66" s="158"/>
      <c r="Z66" s="158"/>
      <c r="AA66" s="158"/>
    </row>
    <row r="67" spans="1:27">
      <c r="A67" s="18"/>
      <c r="B67" s="17" t="s">
        <v>29</v>
      </c>
      <c r="C67" s="16" t="s">
        <v>51</v>
      </c>
      <c r="D67" s="68">
        <v>0</v>
      </c>
      <c r="E67" s="144">
        <v>48</v>
      </c>
      <c r="F67" s="67">
        <v>0</v>
      </c>
      <c r="G67" s="144">
        <v>50</v>
      </c>
      <c r="H67" s="67">
        <v>0</v>
      </c>
      <c r="I67" s="144">
        <v>50</v>
      </c>
      <c r="J67" s="104">
        <v>100</v>
      </c>
      <c r="K67" s="144">
        <v>50</v>
      </c>
      <c r="L67" s="45">
        <f>SUM(J67:K67)</f>
        <v>150</v>
      </c>
      <c r="M67" s="157"/>
      <c r="N67" s="158"/>
      <c r="O67" s="158"/>
      <c r="P67" s="158"/>
      <c r="Q67" s="158"/>
      <c r="R67" s="158"/>
      <c r="S67" s="158"/>
      <c r="T67" s="158"/>
      <c r="W67" s="158"/>
      <c r="X67" s="158"/>
      <c r="Y67" s="158"/>
      <c r="Z67" s="158"/>
      <c r="AA67" s="158"/>
    </row>
    <row r="68" spans="1:27">
      <c r="A68" s="18" t="s">
        <v>11</v>
      </c>
      <c r="B68" s="15">
        <v>45</v>
      </c>
      <c r="C68" s="16" t="s">
        <v>26</v>
      </c>
      <c r="D68" s="77">
        <f t="shared" ref="D68:L68" si="15">SUM(D65:D67)</f>
        <v>1001</v>
      </c>
      <c r="E68" s="77">
        <f t="shared" si="15"/>
        <v>11374</v>
      </c>
      <c r="F68" s="76">
        <f t="shared" si="15"/>
        <v>1000</v>
      </c>
      <c r="G68" s="77">
        <f t="shared" si="15"/>
        <v>16117</v>
      </c>
      <c r="H68" s="77">
        <f t="shared" si="15"/>
        <v>1000</v>
      </c>
      <c r="I68" s="77">
        <f t="shared" si="15"/>
        <v>16117</v>
      </c>
      <c r="J68" s="76">
        <f t="shared" si="15"/>
        <v>201</v>
      </c>
      <c r="K68" s="77">
        <f t="shared" ref="K68" si="16">SUM(K65:K67)</f>
        <v>25746</v>
      </c>
      <c r="L68" s="77">
        <f t="shared" si="15"/>
        <v>25947</v>
      </c>
      <c r="Q68" s="70"/>
    </row>
    <row r="69" spans="1:27" ht="11.1" customHeight="1">
      <c r="A69" s="18"/>
      <c r="B69" s="15"/>
      <c r="C69" s="16"/>
      <c r="D69" s="40"/>
      <c r="E69" s="40"/>
      <c r="F69" s="40"/>
      <c r="G69" s="40"/>
      <c r="H69" s="40"/>
      <c r="I69" s="40"/>
      <c r="J69" s="40"/>
      <c r="K69" s="40"/>
      <c r="L69" s="40"/>
      <c r="Q69" s="70"/>
    </row>
    <row r="70" spans="1:27">
      <c r="A70" s="18"/>
      <c r="B70" s="15">
        <v>46</v>
      </c>
      <c r="C70" s="16" t="s">
        <v>31</v>
      </c>
      <c r="D70" s="46"/>
      <c r="E70" s="40"/>
      <c r="F70" s="46"/>
      <c r="G70" s="40"/>
      <c r="H70" s="46"/>
      <c r="I70" s="40"/>
      <c r="J70" s="46"/>
      <c r="K70" s="40"/>
      <c r="L70" s="40"/>
      <c r="Q70" s="70"/>
    </row>
    <row r="71" spans="1:27">
      <c r="A71" s="18"/>
      <c r="B71" s="17" t="s">
        <v>32</v>
      </c>
      <c r="C71" s="16" t="s">
        <v>19</v>
      </c>
      <c r="D71" s="145">
        <v>301</v>
      </c>
      <c r="E71" s="145">
        <v>5866</v>
      </c>
      <c r="F71" s="74">
        <v>500</v>
      </c>
      <c r="G71" s="145">
        <v>7028</v>
      </c>
      <c r="H71" s="95">
        <v>500</v>
      </c>
      <c r="I71" s="145">
        <v>7028</v>
      </c>
      <c r="J71" s="74">
        <v>1</v>
      </c>
      <c r="K71" s="145">
        <v>8119</v>
      </c>
      <c r="L71" s="40">
        <f>SUM(J71:K71)</f>
        <v>8120</v>
      </c>
      <c r="M71" s="157"/>
      <c r="N71" s="158"/>
      <c r="O71" s="158"/>
      <c r="P71" s="158"/>
      <c r="Q71" s="158"/>
      <c r="R71" s="158"/>
      <c r="S71" s="158"/>
      <c r="W71" s="158"/>
      <c r="X71" s="158"/>
      <c r="Y71" s="158"/>
      <c r="Z71" s="158"/>
      <c r="AA71" s="158"/>
    </row>
    <row r="72" spans="1:27">
      <c r="A72" s="39"/>
      <c r="B72" s="114" t="s">
        <v>33</v>
      </c>
      <c r="C72" s="41" t="s">
        <v>50</v>
      </c>
      <c r="D72" s="69">
        <v>0</v>
      </c>
      <c r="E72" s="105">
        <v>99</v>
      </c>
      <c r="F72" s="69">
        <v>0</v>
      </c>
      <c r="G72" s="82">
        <v>60</v>
      </c>
      <c r="H72" s="107">
        <v>0</v>
      </c>
      <c r="I72" s="82">
        <v>60</v>
      </c>
      <c r="J72" s="105">
        <v>100</v>
      </c>
      <c r="K72" s="82">
        <v>60</v>
      </c>
      <c r="L72" s="152">
        <f>SUM(J72:K72)</f>
        <v>160</v>
      </c>
      <c r="M72" s="157"/>
      <c r="N72" s="158"/>
      <c r="O72" s="158"/>
      <c r="P72" s="158"/>
      <c r="Q72" s="158"/>
      <c r="R72" s="158"/>
      <c r="S72" s="158"/>
      <c r="T72" s="158"/>
      <c r="W72" s="158"/>
      <c r="X72" s="158"/>
      <c r="Y72" s="158"/>
      <c r="Z72" s="158"/>
      <c r="AA72" s="158"/>
    </row>
    <row r="73" spans="1:27">
      <c r="A73" s="18"/>
      <c r="B73" s="17" t="s">
        <v>34</v>
      </c>
      <c r="C73" s="16" t="s">
        <v>51</v>
      </c>
      <c r="D73" s="65">
        <v>0</v>
      </c>
      <c r="E73" s="64">
        <v>50</v>
      </c>
      <c r="F73" s="65">
        <v>0</v>
      </c>
      <c r="G73" s="145">
        <v>60</v>
      </c>
      <c r="H73" s="66">
        <v>0</v>
      </c>
      <c r="I73" s="145">
        <v>60</v>
      </c>
      <c r="J73" s="64">
        <v>50</v>
      </c>
      <c r="K73" s="145">
        <v>60</v>
      </c>
      <c r="L73" s="40">
        <f>SUM(J73:K73)</f>
        <v>110</v>
      </c>
      <c r="M73" s="157"/>
      <c r="N73" s="158"/>
      <c r="O73" s="158"/>
      <c r="P73" s="158"/>
      <c r="Q73" s="158"/>
      <c r="R73" s="158"/>
      <c r="S73" s="158"/>
      <c r="T73" s="158"/>
      <c r="W73" s="158"/>
      <c r="X73" s="158"/>
      <c r="Y73" s="158"/>
      <c r="Z73" s="158"/>
      <c r="AA73" s="158"/>
    </row>
    <row r="74" spans="1:27">
      <c r="A74" s="18" t="s">
        <v>11</v>
      </c>
      <c r="B74" s="15">
        <v>46</v>
      </c>
      <c r="C74" s="16" t="s">
        <v>31</v>
      </c>
      <c r="D74" s="78">
        <f t="shared" ref="D74:L74" si="17">SUM(D71:D73)</f>
        <v>301</v>
      </c>
      <c r="E74" s="78">
        <f t="shared" si="17"/>
        <v>6015</v>
      </c>
      <c r="F74" s="91">
        <f t="shared" si="17"/>
        <v>500</v>
      </c>
      <c r="G74" s="78">
        <f t="shared" si="17"/>
        <v>7148</v>
      </c>
      <c r="H74" s="78">
        <f t="shared" si="17"/>
        <v>500</v>
      </c>
      <c r="I74" s="78">
        <f t="shared" si="17"/>
        <v>7148</v>
      </c>
      <c r="J74" s="91">
        <f t="shared" si="17"/>
        <v>151</v>
      </c>
      <c r="K74" s="78">
        <f t="shared" ref="K74" si="18">SUM(K71:K73)</f>
        <v>8239</v>
      </c>
      <c r="L74" s="78">
        <f t="shared" si="17"/>
        <v>8390</v>
      </c>
      <c r="Q74" s="70"/>
    </row>
    <row r="75" spans="1:27" ht="14.1" customHeight="1">
      <c r="A75" s="18"/>
      <c r="B75" s="15"/>
      <c r="C75" s="16"/>
      <c r="D75" s="40"/>
      <c r="E75" s="40"/>
      <c r="F75" s="46"/>
      <c r="G75" s="46"/>
      <c r="H75" s="46"/>
      <c r="I75" s="46"/>
      <c r="J75" s="46"/>
      <c r="K75" s="46"/>
      <c r="L75" s="46"/>
      <c r="Q75" s="70"/>
    </row>
    <row r="76" spans="1:27">
      <c r="A76" s="18"/>
      <c r="B76" s="15">
        <v>47</v>
      </c>
      <c r="C76" s="16" t="s">
        <v>36</v>
      </c>
      <c r="D76" s="44"/>
      <c r="E76" s="45"/>
      <c r="F76" s="44"/>
      <c r="G76" s="45"/>
      <c r="H76" s="44"/>
      <c r="I76" s="45"/>
      <c r="J76" s="44"/>
      <c r="K76" s="45"/>
      <c r="L76" s="45"/>
      <c r="Q76" s="70"/>
    </row>
    <row r="77" spans="1:27">
      <c r="A77" s="18"/>
      <c r="B77" s="17" t="s">
        <v>37</v>
      </c>
      <c r="C77" s="16" t="s">
        <v>19</v>
      </c>
      <c r="D77" s="144">
        <v>795</v>
      </c>
      <c r="E77" s="144">
        <v>3094</v>
      </c>
      <c r="F77" s="104">
        <v>500</v>
      </c>
      <c r="G77" s="144">
        <v>4496</v>
      </c>
      <c r="H77" s="143">
        <v>500</v>
      </c>
      <c r="I77" s="45">
        <v>4496</v>
      </c>
      <c r="J77" s="104">
        <v>1</v>
      </c>
      <c r="K77" s="144">
        <v>5673</v>
      </c>
      <c r="L77" s="45">
        <f>SUM(J77:K77)</f>
        <v>5674</v>
      </c>
      <c r="M77" s="157"/>
      <c r="N77" s="158"/>
      <c r="O77" s="158"/>
      <c r="P77" s="158"/>
      <c r="Q77" s="158"/>
      <c r="R77" s="158"/>
      <c r="S77" s="158"/>
      <c r="W77" s="158"/>
      <c r="X77" s="158"/>
      <c r="Y77" s="158"/>
      <c r="Z77" s="158"/>
      <c r="AA77" s="158"/>
    </row>
    <row r="78" spans="1:27">
      <c r="A78" s="18"/>
      <c r="B78" s="17" t="s">
        <v>38</v>
      </c>
      <c r="C78" s="16" t="s">
        <v>50</v>
      </c>
      <c r="D78" s="68">
        <v>0</v>
      </c>
      <c r="E78" s="144">
        <v>100</v>
      </c>
      <c r="F78" s="68">
        <v>0</v>
      </c>
      <c r="G78" s="144">
        <v>60</v>
      </c>
      <c r="H78" s="67">
        <v>0</v>
      </c>
      <c r="I78" s="144">
        <v>60</v>
      </c>
      <c r="J78" s="75">
        <v>50</v>
      </c>
      <c r="K78" s="144">
        <v>60</v>
      </c>
      <c r="L78" s="45">
        <f>SUM(J78:K78)</f>
        <v>110</v>
      </c>
      <c r="M78" s="157"/>
      <c r="N78" s="158"/>
      <c r="O78" s="158"/>
      <c r="P78" s="158"/>
      <c r="Q78" s="158"/>
      <c r="R78" s="158"/>
      <c r="S78" s="158"/>
      <c r="T78" s="158"/>
      <c r="W78" s="158"/>
      <c r="X78" s="158"/>
      <c r="Y78" s="158"/>
      <c r="Z78" s="158"/>
      <c r="AA78" s="158"/>
    </row>
    <row r="79" spans="1:27">
      <c r="A79" s="18"/>
      <c r="B79" s="17" t="s">
        <v>52</v>
      </c>
      <c r="C79" s="16" t="s">
        <v>51</v>
      </c>
      <c r="D79" s="68">
        <v>0</v>
      </c>
      <c r="E79" s="144">
        <v>50</v>
      </c>
      <c r="F79" s="68">
        <v>0</v>
      </c>
      <c r="G79" s="144">
        <v>60</v>
      </c>
      <c r="H79" s="67">
        <v>0</v>
      </c>
      <c r="I79" s="144">
        <v>60</v>
      </c>
      <c r="J79" s="68">
        <v>0</v>
      </c>
      <c r="K79" s="144">
        <v>60</v>
      </c>
      <c r="L79" s="45">
        <f>SUM(J79:K79)</f>
        <v>60</v>
      </c>
      <c r="M79" s="157"/>
      <c r="N79" s="158"/>
      <c r="O79" s="158"/>
      <c r="P79" s="158"/>
      <c r="Q79" s="158"/>
      <c r="R79" s="158"/>
      <c r="S79" s="158"/>
      <c r="T79" s="158"/>
      <c r="W79" s="158"/>
      <c r="X79" s="158"/>
      <c r="Y79" s="158"/>
      <c r="Z79" s="158"/>
      <c r="AA79" s="158"/>
    </row>
    <row r="80" spans="1:27">
      <c r="A80" s="18" t="s">
        <v>11</v>
      </c>
      <c r="B80" s="15">
        <v>47</v>
      </c>
      <c r="C80" s="16" t="s">
        <v>36</v>
      </c>
      <c r="D80" s="78">
        <f t="shared" ref="D80:L80" si="19">SUM(D77:D79)</f>
        <v>795</v>
      </c>
      <c r="E80" s="78">
        <f t="shared" si="19"/>
        <v>3244</v>
      </c>
      <c r="F80" s="91">
        <f t="shared" si="19"/>
        <v>500</v>
      </c>
      <c r="G80" s="78">
        <f t="shared" si="19"/>
        <v>4616</v>
      </c>
      <c r="H80" s="78">
        <f t="shared" si="19"/>
        <v>500</v>
      </c>
      <c r="I80" s="78">
        <f t="shared" si="19"/>
        <v>4616</v>
      </c>
      <c r="J80" s="91">
        <f t="shared" si="19"/>
        <v>51</v>
      </c>
      <c r="K80" s="78">
        <f t="shared" ref="K80" si="20">SUM(K77:K79)</f>
        <v>5793</v>
      </c>
      <c r="L80" s="78">
        <f t="shared" si="19"/>
        <v>5844</v>
      </c>
      <c r="Q80" s="70"/>
    </row>
    <row r="81" spans="1:27" ht="14.1" customHeight="1">
      <c r="A81" s="18"/>
      <c r="B81" s="15"/>
      <c r="C81" s="16"/>
      <c r="D81" s="40"/>
      <c r="E81" s="40"/>
      <c r="F81" s="46"/>
      <c r="G81" s="46"/>
      <c r="H81" s="46"/>
      <c r="I81" s="46"/>
      <c r="J81" s="46"/>
      <c r="K81" s="46"/>
      <c r="L81" s="46"/>
      <c r="Q81" s="70"/>
    </row>
    <row r="82" spans="1:27">
      <c r="A82" s="18"/>
      <c r="B82" s="15">
        <v>48</v>
      </c>
      <c r="C82" s="16" t="s">
        <v>40</v>
      </c>
      <c r="D82" s="44"/>
      <c r="E82" s="45"/>
      <c r="F82" s="44"/>
      <c r="G82" s="45"/>
      <c r="H82" s="44"/>
      <c r="I82" s="45"/>
      <c r="J82" s="44"/>
      <c r="K82" s="45"/>
      <c r="L82" s="45"/>
      <c r="Q82" s="70"/>
    </row>
    <row r="83" spans="1:27">
      <c r="A83" s="18"/>
      <c r="B83" s="17" t="s">
        <v>41</v>
      </c>
      <c r="C83" s="16" t="s">
        <v>19</v>
      </c>
      <c r="D83" s="144">
        <v>822</v>
      </c>
      <c r="E83" s="144">
        <v>4660</v>
      </c>
      <c r="F83" s="104">
        <v>1000</v>
      </c>
      <c r="G83" s="144">
        <v>4590</v>
      </c>
      <c r="H83" s="143">
        <v>1000</v>
      </c>
      <c r="I83" s="144">
        <v>4590</v>
      </c>
      <c r="J83" s="104">
        <v>1</v>
      </c>
      <c r="K83" s="144">
        <v>6006</v>
      </c>
      <c r="L83" s="45">
        <f>SUM(J83:K83)</f>
        <v>6007</v>
      </c>
      <c r="M83" s="157"/>
      <c r="N83" s="158"/>
      <c r="O83" s="158"/>
      <c r="P83" s="158"/>
      <c r="Q83" s="158"/>
      <c r="R83" s="158"/>
      <c r="S83" s="158"/>
      <c r="W83" s="158"/>
      <c r="X83" s="158"/>
      <c r="Y83" s="158"/>
      <c r="Z83" s="158"/>
      <c r="AA83" s="158"/>
    </row>
    <row r="84" spans="1:27">
      <c r="A84" s="18"/>
      <c r="B84" s="17" t="s">
        <v>42</v>
      </c>
      <c r="C84" s="16" t="s">
        <v>50</v>
      </c>
      <c r="D84" s="67">
        <v>0</v>
      </c>
      <c r="E84" s="144">
        <v>93</v>
      </c>
      <c r="F84" s="68">
        <v>0</v>
      </c>
      <c r="G84" s="144">
        <v>60</v>
      </c>
      <c r="H84" s="67">
        <v>0</v>
      </c>
      <c r="I84" s="144">
        <v>60</v>
      </c>
      <c r="J84" s="68">
        <v>0</v>
      </c>
      <c r="K84" s="144">
        <v>60</v>
      </c>
      <c r="L84" s="45">
        <f>SUM(J84:K84)</f>
        <v>60</v>
      </c>
      <c r="M84" s="157"/>
      <c r="N84" s="158"/>
      <c r="O84" s="158"/>
      <c r="P84" s="158"/>
      <c r="Q84" s="158"/>
      <c r="R84" s="158"/>
      <c r="S84" s="158"/>
      <c r="T84" s="158"/>
      <c r="W84" s="158"/>
      <c r="X84" s="158"/>
      <c r="Y84" s="158"/>
      <c r="Z84" s="158"/>
      <c r="AA84" s="158"/>
    </row>
    <row r="85" spans="1:27">
      <c r="A85" s="18"/>
      <c r="B85" s="17" t="s">
        <v>43</v>
      </c>
      <c r="C85" s="16" t="s">
        <v>51</v>
      </c>
      <c r="D85" s="68">
        <v>0</v>
      </c>
      <c r="E85" s="144">
        <v>50</v>
      </c>
      <c r="F85" s="68">
        <v>0</v>
      </c>
      <c r="G85" s="144">
        <v>60</v>
      </c>
      <c r="H85" s="67">
        <v>0</v>
      </c>
      <c r="I85" s="144">
        <v>60</v>
      </c>
      <c r="J85" s="68">
        <v>0</v>
      </c>
      <c r="K85" s="144">
        <v>60</v>
      </c>
      <c r="L85" s="45">
        <f>SUM(J85:K85)</f>
        <v>60</v>
      </c>
      <c r="M85" s="157"/>
      <c r="N85" s="158"/>
      <c r="O85" s="158"/>
      <c r="P85" s="158"/>
      <c r="Q85" s="158"/>
      <c r="R85" s="158"/>
      <c r="S85" s="158"/>
      <c r="T85" s="158"/>
      <c r="W85" s="158"/>
      <c r="X85" s="158"/>
      <c r="Y85" s="158"/>
      <c r="Z85" s="158"/>
      <c r="AA85" s="158"/>
    </row>
    <row r="86" spans="1:27">
      <c r="A86" s="18" t="s">
        <v>11</v>
      </c>
      <c r="B86" s="15">
        <v>48</v>
      </c>
      <c r="C86" s="16" t="s">
        <v>40</v>
      </c>
      <c r="D86" s="78">
        <f t="shared" ref="D86:L86" si="21">SUM(D83:D85)</f>
        <v>822</v>
      </c>
      <c r="E86" s="78">
        <f t="shared" si="21"/>
        <v>4803</v>
      </c>
      <c r="F86" s="78">
        <f t="shared" si="21"/>
        <v>1000</v>
      </c>
      <c r="G86" s="78">
        <f t="shared" si="21"/>
        <v>4710</v>
      </c>
      <c r="H86" s="78">
        <f t="shared" si="21"/>
        <v>1000</v>
      </c>
      <c r="I86" s="78">
        <f t="shared" si="21"/>
        <v>4710</v>
      </c>
      <c r="J86" s="91">
        <f t="shared" si="21"/>
        <v>1</v>
      </c>
      <c r="K86" s="78">
        <f t="shared" ref="K86" si="22">SUM(K83:K85)</f>
        <v>6126</v>
      </c>
      <c r="L86" s="78">
        <f t="shared" si="21"/>
        <v>6127</v>
      </c>
      <c r="Q86" s="70"/>
    </row>
    <row r="87" spans="1:27" ht="14.1" customHeight="1">
      <c r="A87" s="18"/>
      <c r="B87" s="15"/>
      <c r="C87" s="16"/>
      <c r="D87" s="111"/>
      <c r="E87" s="111"/>
      <c r="F87" s="111"/>
      <c r="G87" s="111"/>
      <c r="H87" s="111"/>
      <c r="I87" s="111"/>
      <c r="J87" s="115"/>
      <c r="K87" s="111"/>
      <c r="L87" s="111"/>
      <c r="Q87" s="70"/>
    </row>
    <row r="88" spans="1:27">
      <c r="A88" s="18"/>
      <c r="B88" s="15">
        <v>60</v>
      </c>
      <c r="C88" s="16" t="s">
        <v>47</v>
      </c>
      <c r="D88" s="46"/>
      <c r="E88" s="46"/>
      <c r="F88" s="46"/>
      <c r="G88" s="46"/>
      <c r="H88" s="46"/>
      <c r="I88" s="46"/>
      <c r="J88" s="46"/>
      <c r="K88" s="46"/>
      <c r="L88" s="46"/>
      <c r="Q88" s="70"/>
    </row>
    <row r="89" spans="1:27">
      <c r="A89" s="18"/>
      <c r="B89" s="17" t="s">
        <v>48</v>
      </c>
      <c r="C89" s="16" t="s">
        <v>49</v>
      </c>
      <c r="D89" s="95">
        <v>11313</v>
      </c>
      <c r="E89" s="65">
        <v>0</v>
      </c>
      <c r="F89" s="74">
        <v>3500</v>
      </c>
      <c r="G89" s="65">
        <v>0</v>
      </c>
      <c r="H89" s="95">
        <v>3500</v>
      </c>
      <c r="I89" s="65">
        <v>0</v>
      </c>
      <c r="J89" s="74">
        <v>500</v>
      </c>
      <c r="K89" s="65">
        <v>0</v>
      </c>
      <c r="L89" s="74">
        <f>SUM(J89:K89)</f>
        <v>500</v>
      </c>
      <c r="M89" s="157"/>
      <c r="N89" s="158"/>
      <c r="O89" s="158"/>
      <c r="P89" s="158"/>
      <c r="Q89" s="158"/>
      <c r="R89" s="158"/>
      <c r="W89" s="158"/>
      <c r="X89" s="158"/>
      <c r="Y89" s="158"/>
      <c r="Z89" s="158"/>
      <c r="AA89" s="158"/>
    </row>
    <row r="90" spans="1:27">
      <c r="A90" s="18" t="s">
        <v>11</v>
      </c>
      <c r="B90" s="15">
        <v>60</v>
      </c>
      <c r="C90" s="16" t="s">
        <v>47</v>
      </c>
      <c r="D90" s="91">
        <f t="shared" ref="D90:L90" si="23">SUM(D89:D89)</f>
        <v>11313</v>
      </c>
      <c r="E90" s="79">
        <f t="shared" si="23"/>
        <v>0</v>
      </c>
      <c r="F90" s="91">
        <f t="shared" si="23"/>
        <v>3500</v>
      </c>
      <c r="G90" s="79">
        <f t="shared" si="23"/>
        <v>0</v>
      </c>
      <c r="H90" s="91">
        <f t="shared" si="23"/>
        <v>3500</v>
      </c>
      <c r="I90" s="79">
        <f t="shared" si="23"/>
        <v>0</v>
      </c>
      <c r="J90" s="91">
        <f t="shared" si="23"/>
        <v>500</v>
      </c>
      <c r="K90" s="79">
        <f t="shared" ref="K90" si="24">SUM(K89:K89)</f>
        <v>0</v>
      </c>
      <c r="L90" s="91">
        <f t="shared" si="23"/>
        <v>500</v>
      </c>
      <c r="Q90" s="70"/>
    </row>
    <row r="91" spans="1:27">
      <c r="A91" s="18" t="s">
        <v>11</v>
      </c>
      <c r="B91" s="15">
        <v>16</v>
      </c>
      <c r="C91" s="16" t="s">
        <v>16</v>
      </c>
      <c r="D91" s="80">
        <f t="shared" ref="D91:L91" si="25">D86+D80+D74+D68+D90</f>
        <v>14232</v>
      </c>
      <c r="E91" s="80">
        <f t="shared" si="25"/>
        <v>25436</v>
      </c>
      <c r="F91" s="147">
        <f t="shared" si="25"/>
        <v>6500</v>
      </c>
      <c r="G91" s="80">
        <f t="shared" si="25"/>
        <v>32591</v>
      </c>
      <c r="H91" s="80">
        <f t="shared" si="25"/>
        <v>6500</v>
      </c>
      <c r="I91" s="80">
        <f t="shared" si="25"/>
        <v>32591</v>
      </c>
      <c r="J91" s="147">
        <f t="shared" si="25"/>
        <v>904</v>
      </c>
      <c r="K91" s="80">
        <f t="shared" ref="K91" si="26">K86+K80+K74+K68+K90</f>
        <v>45904</v>
      </c>
      <c r="L91" s="80">
        <f t="shared" si="25"/>
        <v>46808</v>
      </c>
      <c r="Q91" s="70"/>
    </row>
    <row r="92" spans="1:27">
      <c r="A92" s="18" t="s">
        <v>11</v>
      </c>
      <c r="B92" s="25">
        <v>0.104</v>
      </c>
      <c r="C92" s="19" t="s">
        <v>46</v>
      </c>
      <c r="D92" s="77">
        <f t="shared" ref="D92:L92" si="27">D91</f>
        <v>14232</v>
      </c>
      <c r="E92" s="77">
        <f t="shared" si="27"/>
        <v>25436</v>
      </c>
      <c r="F92" s="76">
        <f t="shared" si="27"/>
        <v>6500</v>
      </c>
      <c r="G92" s="77">
        <f t="shared" si="27"/>
        <v>32591</v>
      </c>
      <c r="H92" s="77">
        <f t="shared" si="27"/>
        <v>6500</v>
      </c>
      <c r="I92" s="77">
        <f t="shared" si="27"/>
        <v>32591</v>
      </c>
      <c r="J92" s="76">
        <f t="shared" si="27"/>
        <v>904</v>
      </c>
      <c r="K92" s="77">
        <f t="shared" ref="K92" si="28">K91</f>
        <v>45904</v>
      </c>
      <c r="L92" s="77">
        <f t="shared" si="27"/>
        <v>46808</v>
      </c>
      <c r="Q92" s="70"/>
    </row>
    <row r="93" spans="1:27" ht="14.1" customHeight="1">
      <c r="A93" s="18"/>
      <c r="B93" s="27"/>
      <c r="C93" s="19"/>
      <c r="D93" s="40"/>
      <c r="E93" s="40"/>
      <c r="F93" s="40"/>
      <c r="G93" s="40"/>
      <c r="H93" s="40"/>
      <c r="I93" s="40"/>
      <c r="J93" s="40"/>
      <c r="K93" s="40"/>
      <c r="L93" s="40"/>
      <c r="Q93" s="70"/>
    </row>
    <row r="94" spans="1:27">
      <c r="A94" s="18"/>
      <c r="B94" s="25">
        <v>0.107</v>
      </c>
      <c r="C94" s="19" t="s">
        <v>53</v>
      </c>
      <c r="D94" s="40"/>
      <c r="E94" s="40"/>
      <c r="F94" s="40"/>
      <c r="G94" s="40"/>
      <c r="H94" s="40"/>
      <c r="I94" s="40"/>
      <c r="J94" s="40"/>
      <c r="K94" s="40"/>
      <c r="L94" s="40"/>
      <c r="Q94" s="70"/>
    </row>
    <row r="95" spans="1:27">
      <c r="A95" s="18"/>
      <c r="B95" s="24">
        <v>16</v>
      </c>
      <c r="C95" s="16" t="s">
        <v>16</v>
      </c>
      <c r="D95" s="40"/>
      <c r="E95" s="40"/>
      <c r="F95" s="40"/>
      <c r="G95" s="40"/>
      <c r="H95" s="40"/>
      <c r="I95" s="40"/>
      <c r="J95" s="40"/>
      <c r="K95" s="40"/>
      <c r="L95" s="40"/>
      <c r="Q95" s="70"/>
    </row>
    <row r="96" spans="1:27" ht="25.5">
      <c r="A96" s="18"/>
      <c r="B96" s="17" t="s">
        <v>91</v>
      </c>
      <c r="C96" s="16" t="s">
        <v>92</v>
      </c>
      <c r="D96" s="64">
        <v>7997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f>SUM(J96:K96)</f>
        <v>0</v>
      </c>
      <c r="M96" s="121"/>
      <c r="N96" s="96"/>
      <c r="W96" s="158"/>
      <c r="X96" s="158"/>
      <c r="Y96" s="158"/>
      <c r="Z96" s="158"/>
      <c r="AA96" s="158"/>
    </row>
    <row r="97" spans="1:27">
      <c r="A97" s="18" t="s">
        <v>11</v>
      </c>
      <c r="B97" s="24">
        <v>16</v>
      </c>
      <c r="C97" s="16" t="s">
        <v>16</v>
      </c>
      <c r="D97" s="76">
        <f t="shared" ref="D97:L97" si="29">SUM(D96:D96)</f>
        <v>7997</v>
      </c>
      <c r="E97" s="81">
        <f t="shared" si="29"/>
        <v>0</v>
      </c>
      <c r="F97" s="81">
        <f t="shared" si="29"/>
        <v>0</v>
      </c>
      <c r="G97" s="81">
        <f t="shared" si="29"/>
        <v>0</v>
      </c>
      <c r="H97" s="81">
        <f t="shared" si="29"/>
        <v>0</v>
      </c>
      <c r="I97" s="81">
        <f t="shared" si="29"/>
        <v>0</v>
      </c>
      <c r="J97" s="81">
        <f t="shared" si="29"/>
        <v>0</v>
      </c>
      <c r="K97" s="81">
        <f t="shared" ref="K97" si="30">SUM(K96:K96)</f>
        <v>0</v>
      </c>
      <c r="L97" s="81">
        <f t="shared" si="29"/>
        <v>0</v>
      </c>
      <c r="Q97" s="70"/>
    </row>
    <row r="98" spans="1:27">
      <c r="A98" s="18" t="s">
        <v>11</v>
      </c>
      <c r="B98" s="25">
        <v>0.107</v>
      </c>
      <c r="C98" s="19" t="s">
        <v>53</v>
      </c>
      <c r="D98" s="76">
        <f t="shared" ref="D98:L98" si="31">D97</f>
        <v>7997</v>
      </c>
      <c r="E98" s="81">
        <f t="shared" si="31"/>
        <v>0</v>
      </c>
      <c r="F98" s="81">
        <f t="shared" si="31"/>
        <v>0</v>
      </c>
      <c r="G98" s="81">
        <f t="shared" si="31"/>
        <v>0</v>
      </c>
      <c r="H98" s="81">
        <f t="shared" si="31"/>
        <v>0</v>
      </c>
      <c r="I98" s="81">
        <f t="shared" si="31"/>
        <v>0</v>
      </c>
      <c r="J98" s="81">
        <f t="shared" si="31"/>
        <v>0</v>
      </c>
      <c r="K98" s="81">
        <f t="shared" ref="K98" si="32">K97</f>
        <v>0</v>
      </c>
      <c r="L98" s="81">
        <f t="shared" si="31"/>
        <v>0</v>
      </c>
      <c r="Q98" s="70"/>
    </row>
    <row r="99" spans="1:27" ht="14.1" customHeight="1">
      <c r="A99" s="18"/>
      <c r="B99" s="27"/>
      <c r="C99" s="19"/>
      <c r="D99" s="40"/>
      <c r="E99" s="40"/>
      <c r="F99" s="40"/>
      <c r="G99" s="40"/>
      <c r="H99" s="40"/>
      <c r="I99" s="40"/>
      <c r="J99" s="40"/>
      <c r="K99" s="40"/>
      <c r="L99" s="40"/>
      <c r="Q99" s="70"/>
    </row>
    <row r="100" spans="1:27">
      <c r="A100" s="18"/>
      <c r="B100" s="25">
        <v>0.108</v>
      </c>
      <c r="C100" s="19" t="s">
        <v>54</v>
      </c>
      <c r="D100" s="44"/>
      <c r="E100" s="44"/>
      <c r="F100" s="44"/>
      <c r="G100" s="44"/>
      <c r="H100" s="44"/>
      <c r="I100" s="44"/>
      <c r="J100" s="44"/>
      <c r="K100" s="44"/>
      <c r="L100" s="44"/>
      <c r="Q100" s="70"/>
    </row>
    <row r="101" spans="1:27">
      <c r="A101" s="18"/>
      <c r="B101" s="15">
        <v>16</v>
      </c>
      <c r="C101" s="16" t="s">
        <v>16</v>
      </c>
      <c r="D101" s="46"/>
      <c r="E101" s="46"/>
      <c r="F101" s="46"/>
      <c r="G101" s="46"/>
      <c r="H101" s="46"/>
      <c r="I101" s="46"/>
      <c r="J101" s="46"/>
      <c r="K101" s="46"/>
      <c r="L101" s="46"/>
      <c r="Q101" s="70"/>
    </row>
    <row r="102" spans="1:27">
      <c r="A102" s="18"/>
      <c r="B102" s="15">
        <v>60</v>
      </c>
      <c r="C102" s="16" t="s">
        <v>55</v>
      </c>
      <c r="D102" s="46"/>
      <c r="E102" s="46"/>
      <c r="F102" s="46"/>
      <c r="G102" s="46"/>
      <c r="H102" s="46"/>
      <c r="I102" s="46"/>
      <c r="J102" s="46"/>
      <c r="K102" s="46"/>
      <c r="L102" s="46"/>
      <c r="Q102" s="70"/>
    </row>
    <row r="103" spans="1:27">
      <c r="A103" s="18"/>
      <c r="B103" s="17" t="s">
        <v>56</v>
      </c>
      <c r="C103" s="16" t="s">
        <v>19</v>
      </c>
      <c r="D103" s="145">
        <v>800</v>
      </c>
      <c r="E103" s="65">
        <v>0</v>
      </c>
      <c r="F103" s="74">
        <v>2000</v>
      </c>
      <c r="G103" s="65">
        <v>0</v>
      </c>
      <c r="H103" s="95">
        <v>2000</v>
      </c>
      <c r="I103" s="65">
        <v>0</v>
      </c>
      <c r="J103" s="74">
        <v>1</v>
      </c>
      <c r="K103" s="65">
        <v>0</v>
      </c>
      <c r="L103" s="64">
        <f>SUM(J103:K103)</f>
        <v>1</v>
      </c>
      <c r="M103" s="157"/>
      <c r="N103" s="158"/>
      <c r="O103" s="158"/>
      <c r="P103" s="158"/>
      <c r="Q103" s="158"/>
      <c r="R103" s="158"/>
      <c r="S103" s="158"/>
      <c r="W103" s="158"/>
      <c r="X103" s="158"/>
      <c r="Y103" s="158"/>
      <c r="Z103" s="158"/>
      <c r="AA103" s="158"/>
    </row>
    <row r="104" spans="1:27" ht="13.35" customHeight="1">
      <c r="A104" s="39" t="s">
        <v>11</v>
      </c>
      <c r="B104" s="126">
        <v>60</v>
      </c>
      <c r="C104" s="41" t="s">
        <v>55</v>
      </c>
      <c r="D104" s="105">
        <f t="shared" ref="D104:L104" si="33">SUM(D103:D103)</f>
        <v>800</v>
      </c>
      <c r="E104" s="69">
        <f t="shared" si="33"/>
        <v>0</v>
      </c>
      <c r="F104" s="105">
        <f t="shared" si="33"/>
        <v>2000</v>
      </c>
      <c r="G104" s="69">
        <f t="shared" si="33"/>
        <v>0</v>
      </c>
      <c r="H104" s="105">
        <f t="shared" si="33"/>
        <v>2000</v>
      </c>
      <c r="I104" s="69">
        <f t="shared" si="33"/>
        <v>0</v>
      </c>
      <c r="J104" s="105">
        <f t="shared" si="33"/>
        <v>1</v>
      </c>
      <c r="K104" s="69">
        <f t="shared" si="33"/>
        <v>0</v>
      </c>
      <c r="L104" s="105">
        <f t="shared" si="33"/>
        <v>1</v>
      </c>
      <c r="Q104" s="70"/>
    </row>
    <row r="105" spans="1:27" ht="13.35" customHeight="1">
      <c r="A105" s="18"/>
      <c r="B105" s="15"/>
      <c r="C105" s="16"/>
      <c r="D105" s="46"/>
      <c r="E105" s="46"/>
      <c r="F105" s="46"/>
      <c r="G105" s="46"/>
      <c r="H105" s="46"/>
      <c r="I105" s="46"/>
      <c r="J105" s="46"/>
      <c r="K105" s="46"/>
      <c r="L105" s="46"/>
      <c r="Q105" s="70"/>
    </row>
    <row r="106" spans="1:27" ht="13.35" customHeight="1">
      <c r="A106" s="18"/>
      <c r="B106" s="15">
        <v>74</v>
      </c>
      <c r="C106" s="16" t="s">
        <v>85</v>
      </c>
      <c r="D106" s="46"/>
      <c r="E106" s="46"/>
      <c r="F106" s="46"/>
      <c r="G106" s="46"/>
      <c r="H106" s="46"/>
      <c r="I106" s="46"/>
      <c r="J106" s="46"/>
      <c r="K106" s="46"/>
      <c r="L106" s="46"/>
      <c r="Q106" s="70"/>
    </row>
    <row r="107" spans="1:27" ht="13.35" customHeight="1">
      <c r="A107" s="18"/>
      <c r="B107" s="15" t="s">
        <v>86</v>
      </c>
      <c r="C107" s="16" t="s">
        <v>51</v>
      </c>
      <c r="D107" s="74">
        <v>194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66">
        <f>SUM(J107:K107)</f>
        <v>0</v>
      </c>
      <c r="M107" s="157"/>
      <c r="N107" s="158"/>
      <c r="O107" s="158"/>
      <c r="P107" s="158"/>
      <c r="Q107" s="158"/>
      <c r="R107" s="158"/>
      <c r="S107" s="158"/>
      <c r="T107" s="158"/>
      <c r="W107" s="158"/>
      <c r="X107" s="158"/>
      <c r="Y107" s="158"/>
      <c r="Z107" s="158"/>
      <c r="AA107" s="158"/>
    </row>
    <row r="108" spans="1:27" ht="13.35" customHeight="1">
      <c r="A108" s="18"/>
      <c r="B108" s="15" t="s">
        <v>74</v>
      </c>
      <c r="C108" s="16" t="s">
        <v>49</v>
      </c>
      <c r="D108" s="74">
        <v>1999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f>SUM(J108:K108)</f>
        <v>0</v>
      </c>
      <c r="M108" s="157"/>
      <c r="N108" s="158"/>
      <c r="O108" s="158"/>
      <c r="P108" s="158"/>
      <c r="Q108" s="158"/>
      <c r="R108" s="158"/>
      <c r="S108" s="158"/>
      <c r="T108" s="158"/>
      <c r="W108" s="158"/>
      <c r="X108" s="158"/>
      <c r="Y108" s="158"/>
      <c r="Z108" s="158"/>
      <c r="AA108" s="158"/>
    </row>
    <row r="109" spans="1:27" ht="13.35" customHeight="1">
      <c r="A109" s="18" t="s">
        <v>11</v>
      </c>
      <c r="B109" s="15">
        <v>74</v>
      </c>
      <c r="C109" s="16" t="s">
        <v>85</v>
      </c>
      <c r="D109" s="91">
        <f t="shared" ref="D109:L109" si="34">SUM(D107:D108)</f>
        <v>2193</v>
      </c>
      <c r="E109" s="79">
        <f t="shared" si="34"/>
        <v>0</v>
      </c>
      <c r="F109" s="79">
        <f t="shared" si="34"/>
        <v>0</v>
      </c>
      <c r="G109" s="79">
        <f t="shared" si="34"/>
        <v>0</v>
      </c>
      <c r="H109" s="79">
        <f t="shared" si="34"/>
        <v>0</v>
      </c>
      <c r="I109" s="79">
        <f t="shared" si="34"/>
        <v>0</v>
      </c>
      <c r="J109" s="79">
        <f t="shared" si="34"/>
        <v>0</v>
      </c>
      <c r="K109" s="79">
        <f t="shared" ref="K109" si="35">SUM(K107:K108)</f>
        <v>0</v>
      </c>
      <c r="L109" s="79">
        <f t="shared" si="34"/>
        <v>0</v>
      </c>
      <c r="Q109" s="70"/>
    </row>
    <row r="110" spans="1:27" ht="13.35" customHeight="1">
      <c r="A110" s="18" t="s">
        <v>11</v>
      </c>
      <c r="B110" s="25">
        <v>0.108</v>
      </c>
      <c r="C110" s="19" t="s">
        <v>54</v>
      </c>
      <c r="D110" s="76">
        <f t="shared" ref="D110:L110" si="36">D104+D109</f>
        <v>2993</v>
      </c>
      <c r="E110" s="81">
        <f t="shared" si="36"/>
        <v>0</v>
      </c>
      <c r="F110" s="76">
        <f t="shared" si="36"/>
        <v>2000</v>
      </c>
      <c r="G110" s="81">
        <f t="shared" si="36"/>
        <v>0</v>
      </c>
      <c r="H110" s="76">
        <f t="shared" si="36"/>
        <v>2000</v>
      </c>
      <c r="I110" s="81">
        <f t="shared" si="36"/>
        <v>0</v>
      </c>
      <c r="J110" s="76">
        <f t="shared" si="36"/>
        <v>1</v>
      </c>
      <c r="K110" s="81">
        <f t="shared" ref="K110" si="37">K104+K109</f>
        <v>0</v>
      </c>
      <c r="L110" s="76">
        <f t="shared" si="36"/>
        <v>1</v>
      </c>
      <c r="Q110" s="70"/>
    </row>
    <row r="111" spans="1:27" ht="13.35" customHeight="1">
      <c r="A111" s="18"/>
      <c r="B111" s="26"/>
      <c r="C111" s="19"/>
      <c r="D111" s="40"/>
      <c r="E111" s="40"/>
      <c r="F111" s="40"/>
      <c r="G111" s="40"/>
      <c r="H111" s="40"/>
      <c r="I111" s="40"/>
      <c r="J111" s="40"/>
      <c r="K111" s="40"/>
      <c r="L111" s="40"/>
      <c r="Q111" s="70"/>
    </row>
    <row r="112" spans="1:27" ht="13.35" customHeight="1">
      <c r="A112" s="18"/>
      <c r="B112" s="25">
        <v>0.11899999999999999</v>
      </c>
      <c r="C112" s="19" t="s">
        <v>57</v>
      </c>
      <c r="D112" s="44"/>
      <c r="E112" s="44"/>
      <c r="F112" s="44"/>
      <c r="G112" s="44"/>
      <c r="H112" s="44"/>
      <c r="I112" s="44"/>
      <c r="J112" s="44"/>
      <c r="K112" s="44"/>
      <c r="L112" s="44"/>
      <c r="Q112" s="70"/>
    </row>
    <row r="113" spans="1:27" ht="13.35" customHeight="1">
      <c r="A113" s="18"/>
      <c r="B113" s="29">
        <v>2</v>
      </c>
      <c r="C113" s="16" t="s">
        <v>119</v>
      </c>
      <c r="D113" s="44"/>
      <c r="E113" s="44"/>
      <c r="F113" s="44"/>
      <c r="G113" s="44"/>
      <c r="H113" s="44"/>
      <c r="I113" s="44"/>
      <c r="J113" s="44"/>
      <c r="K113" s="44"/>
      <c r="L113" s="44"/>
      <c r="Q113" s="70"/>
    </row>
    <row r="114" spans="1:27" ht="27" customHeight="1">
      <c r="A114" s="18"/>
      <c r="B114" s="116" t="s">
        <v>120</v>
      </c>
      <c r="C114" s="133" t="s">
        <v>124</v>
      </c>
      <c r="D114" s="67">
        <v>0</v>
      </c>
      <c r="E114" s="67">
        <v>0</v>
      </c>
      <c r="F114" s="104">
        <v>490000</v>
      </c>
      <c r="G114" s="67">
        <v>0</v>
      </c>
      <c r="H114" s="104">
        <v>490000</v>
      </c>
      <c r="I114" s="67">
        <v>0</v>
      </c>
      <c r="J114" s="104">
        <v>397500</v>
      </c>
      <c r="K114" s="67">
        <v>0</v>
      </c>
      <c r="L114" s="104">
        <f>SUM(J114:K114)</f>
        <v>397500</v>
      </c>
      <c r="N114" s="136"/>
      <c r="O114" s="137"/>
      <c r="P114" s="138"/>
      <c r="Q114" s="138"/>
    </row>
    <row r="115" spans="1:27" ht="13.35" customHeight="1">
      <c r="A115" s="18"/>
      <c r="B115" s="116" t="s">
        <v>121</v>
      </c>
      <c r="C115" s="133" t="s">
        <v>128</v>
      </c>
      <c r="D115" s="67">
        <v>0</v>
      </c>
      <c r="E115" s="67">
        <v>0</v>
      </c>
      <c r="F115" s="104">
        <v>30146</v>
      </c>
      <c r="G115" s="67">
        <v>0</v>
      </c>
      <c r="H115" s="104">
        <v>30146</v>
      </c>
      <c r="I115" s="67">
        <v>0</v>
      </c>
      <c r="J115" s="104">
        <v>30000</v>
      </c>
      <c r="K115" s="67">
        <v>0</v>
      </c>
      <c r="L115" s="104">
        <f>SUM(J115:K115)</f>
        <v>30000</v>
      </c>
      <c r="N115" s="136"/>
      <c r="O115" s="137"/>
      <c r="P115" s="138"/>
      <c r="Q115" s="138"/>
    </row>
    <row r="116" spans="1:27" ht="27" customHeight="1">
      <c r="A116" s="18"/>
      <c r="B116" s="116" t="s">
        <v>122</v>
      </c>
      <c r="C116" s="133" t="s">
        <v>127</v>
      </c>
      <c r="D116" s="67">
        <v>0</v>
      </c>
      <c r="E116" s="67">
        <v>0</v>
      </c>
      <c r="F116" s="104">
        <v>67200</v>
      </c>
      <c r="G116" s="67">
        <v>0</v>
      </c>
      <c r="H116" s="104">
        <v>67200</v>
      </c>
      <c r="I116" s="67">
        <v>0</v>
      </c>
      <c r="J116" s="67">
        <v>0</v>
      </c>
      <c r="K116" s="67">
        <v>0</v>
      </c>
      <c r="L116" s="67">
        <f>SUM(J116:K116)</f>
        <v>0</v>
      </c>
      <c r="N116" s="136"/>
      <c r="O116" s="137"/>
      <c r="P116" s="138"/>
      <c r="Q116" s="138"/>
    </row>
    <row r="117" spans="1:27" ht="27" customHeight="1">
      <c r="A117" s="18"/>
      <c r="B117" s="116" t="s">
        <v>123</v>
      </c>
      <c r="C117" s="133" t="s">
        <v>126</v>
      </c>
      <c r="D117" s="67">
        <v>0</v>
      </c>
      <c r="E117" s="67">
        <v>0</v>
      </c>
      <c r="F117" s="104">
        <v>17300</v>
      </c>
      <c r="G117" s="67">
        <v>0</v>
      </c>
      <c r="H117" s="104">
        <v>17300</v>
      </c>
      <c r="I117" s="67">
        <v>0</v>
      </c>
      <c r="J117" s="67">
        <v>0</v>
      </c>
      <c r="K117" s="67">
        <v>0</v>
      </c>
      <c r="L117" s="67">
        <f>SUM(J117:K117)</f>
        <v>0</v>
      </c>
      <c r="N117" s="136"/>
      <c r="O117" s="137"/>
      <c r="P117" s="138"/>
      <c r="Q117" s="138"/>
    </row>
    <row r="118" spans="1:27" ht="13.35" customHeight="1">
      <c r="A118" s="18" t="s">
        <v>11</v>
      </c>
      <c r="B118" s="29">
        <v>2</v>
      </c>
      <c r="C118" s="16" t="s">
        <v>119</v>
      </c>
      <c r="D118" s="79">
        <f t="shared" ref="D118:L118" si="38">SUM(D114:D117)</f>
        <v>0</v>
      </c>
      <c r="E118" s="79">
        <f t="shared" si="38"/>
        <v>0</v>
      </c>
      <c r="F118" s="91">
        <f t="shared" si="38"/>
        <v>604646</v>
      </c>
      <c r="G118" s="79">
        <f t="shared" si="38"/>
        <v>0</v>
      </c>
      <c r="H118" s="91">
        <f t="shared" si="38"/>
        <v>604646</v>
      </c>
      <c r="I118" s="79">
        <f t="shared" si="38"/>
        <v>0</v>
      </c>
      <c r="J118" s="91">
        <f t="shared" si="38"/>
        <v>427500</v>
      </c>
      <c r="K118" s="79">
        <f t="shared" ref="K118" si="39">SUM(K114:K117)</f>
        <v>0</v>
      </c>
      <c r="L118" s="91">
        <f t="shared" si="38"/>
        <v>427500</v>
      </c>
      <c r="Q118" s="70"/>
    </row>
    <row r="119" spans="1:27" ht="13.35" customHeight="1">
      <c r="A119" s="18"/>
      <c r="B119" s="29"/>
      <c r="C119" s="16"/>
      <c r="D119" s="66"/>
      <c r="E119" s="66"/>
      <c r="F119" s="74"/>
      <c r="G119" s="66"/>
      <c r="H119" s="74"/>
      <c r="I119" s="66"/>
      <c r="J119" s="74"/>
      <c r="K119" s="66"/>
      <c r="L119" s="74"/>
      <c r="Q119" s="70"/>
    </row>
    <row r="120" spans="1:27" ht="13.35" customHeight="1">
      <c r="A120" s="18"/>
      <c r="B120" s="29">
        <v>3</v>
      </c>
      <c r="C120" s="5" t="s">
        <v>133</v>
      </c>
      <c r="D120" s="5"/>
      <c r="E120" s="5"/>
      <c r="G120" s="44"/>
      <c r="H120" s="44"/>
      <c r="I120" s="44"/>
      <c r="J120" s="44"/>
      <c r="K120" s="44"/>
      <c r="L120" s="44"/>
      <c r="Q120" s="70"/>
    </row>
    <row r="121" spans="1:27" ht="27" customHeight="1">
      <c r="A121" s="18"/>
      <c r="B121" s="116" t="s">
        <v>134</v>
      </c>
      <c r="C121" s="123" t="s">
        <v>135</v>
      </c>
      <c r="D121" s="67">
        <v>0</v>
      </c>
      <c r="E121" s="67">
        <v>0</v>
      </c>
      <c r="F121" s="67">
        <v>0</v>
      </c>
      <c r="G121" s="67">
        <v>0</v>
      </c>
      <c r="H121" s="148">
        <v>1</v>
      </c>
      <c r="I121" s="67">
        <v>0</v>
      </c>
      <c r="J121" s="148">
        <v>42600</v>
      </c>
      <c r="K121" s="67">
        <v>0</v>
      </c>
      <c r="L121" s="129">
        <f>SUM(J121:K121)</f>
        <v>42600</v>
      </c>
      <c r="N121" s="139"/>
      <c r="O121" s="138"/>
      <c r="P121" s="138"/>
      <c r="Q121" s="138"/>
    </row>
    <row r="122" spans="1:27" ht="13.35" customHeight="1">
      <c r="A122" s="18" t="s">
        <v>11</v>
      </c>
      <c r="B122" s="29">
        <v>3</v>
      </c>
      <c r="C122" s="5" t="s">
        <v>133</v>
      </c>
      <c r="D122" s="79">
        <f>D121</f>
        <v>0</v>
      </c>
      <c r="E122" s="79">
        <f t="shared" ref="E122:L122" si="40">E121</f>
        <v>0</v>
      </c>
      <c r="F122" s="79">
        <f t="shared" si="40"/>
        <v>0</v>
      </c>
      <c r="G122" s="79">
        <f t="shared" si="40"/>
        <v>0</v>
      </c>
      <c r="H122" s="124">
        <f t="shared" si="40"/>
        <v>1</v>
      </c>
      <c r="I122" s="79">
        <f t="shared" si="40"/>
        <v>0</v>
      </c>
      <c r="J122" s="124">
        <f t="shared" si="40"/>
        <v>42600</v>
      </c>
      <c r="K122" s="79">
        <f t="shared" si="40"/>
        <v>0</v>
      </c>
      <c r="L122" s="124">
        <f t="shared" si="40"/>
        <v>42600</v>
      </c>
      <c r="Q122" s="70"/>
    </row>
    <row r="123" spans="1:27" ht="13.35" customHeight="1">
      <c r="A123" s="18"/>
      <c r="B123" s="25"/>
      <c r="D123" s="5"/>
      <c r="E123" s="5"/>
      <c r="G123" s="44"/>
      <c r="H123" s="44"/>
      <c r="I123" s="44"/>
      <c r="J123" s="44"/>
      <c r="K123" s="44"/>
      <c r="L123" s="44"/>
      <c r="Q123" s="70"/>
    </row>
    <row r="124" spans="1:27" ht="13.35" customHeight="1">
      <c r="A124" s="18"/>
      <c r="B124" s="24">
        <v>61</v>
      </c>
      <c r="C124" s="16" t="s">
        <v>58</v>
      </c>
      <c r="D124" s="45"/>
      <c r="E124" s="45"/>
      <c r="F124" s="45"/>
      <c r="G124" s="45"/>
      <c r="H124" s="45"/>
      <c r="I124" s="45"/>
      <c r="J124" s="45"/>
      <c r="K124" s="45"/>
      <c r="L124" s="45"/>
      <c r="Q124" s="70"/>
    </row>
    <row r="125" spans="1:27" ht="13.35" customHeight="1">
      <c r="A125" s="18"/>
      <c r="B125" s="17" t="s">
        <v>59</v>
      </c>
      <c r="C125" s="16" t="s">
        <v>19</v>
      </c>
      <c r="D125" s="144">
        <v>799</v>
      </c>
      <c r="E125" s="68">
        <v>0</v>
      </c>
      <c r="F125" s="75">
        <v>1500</v>
      </c>
      <c r="G125" s="68">
        <v>0</v>
      </c>
      <c r="H125" s="144">
        <v>1500</v>
      </c>
      <c r="I125" s="68">
        <v>0</v>
      </c>
      <c r="J125" s="75">
        <v>1</v>
      </c>
      <c r="K125" s="68">
        <v>0</v>
      </c>
      <c r="L125" s="64">
        <f t="shared" ref="L125:L131" si="41">SUM(J125:K125)</f>
        <v>1</v>
      </c>
      <c r="M125" s="157"/>
      <c r="N125" s="158"/>
      <c r="O125" s="158"/>
      <c r="P125" s="158"/>
      <c r="Q125" s="158"/>
      <c r="R125" s="158"/>
      <c r="S125" s="158"/>
      <c r="W125" s="158"/>
      <c r="X125" s="158"/>
      <c r="Y125" s="158"/>
      <c r="Z125" s="158"/>
      <c r="AA125" s="158"/>
    </row>
    <row r="126" spans="1:27" ht="13.35" customHeight="1">
      <c r="A126" s="18"/>
      <c r="B126" s="17" t="s">
        <v>60</v>
      </c>
      <c r="C126" s="16" t="s">
        <v>50</v>
      </c>
      <c r="D126" s="68">
        <v>0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5">
        <f t="shared" si="41"/>
        <v>0</v>
      </c>
      <c r="M126" s="157"/>
      <c r="N126" s="158"/>
      <c r="O126" s="158"/>
      <c r="P126" s="158"/>
      <c r="Q126" s="158"/>
      <c r="R126" s="158"/>
      <c r="S126" s="158"/>
      <c r="T126" s="158"/>
      <c r="W126" s="158"/>
      <c r="X126" s="158"/>
      <c r="Y126" s="158"/>
      <c r="Z126" s="158"/>
      <c r="AA126" s="158"/>
    </row>
    <row r="127" spans="1:27" ht="13.35" customHeight="1">
      <c r="A127" s="18"/>
      <c r="B127" s="17" t="s">
        <v>61</v>
      </c>
      <c r="C127" s="16" t="s">
        <v>51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68">
        <v>0</v>
      </c>
      <c r="J127" s="68">
        <v>0</v>
      </c>
      <c r="K127" s="68">
        <v>0</v>
      </c>
      <c r="L127" s="65">
        <f t="shared" si="41"/>
        <v>0</v>
      </c>
      <c r="M127" s="157"/>
      <c r="N127" s="158"/>
      <c r="O127" s="158"/>
      <c r="P127" s="158"/>
      <c r="Q127" s="158"/>
      <c r="R127" s="158"/>
      <c r="S127" s="158"/>
      <c r="T127" s="158"/>
      <c r="W127" s="158"/>
      <c r="X127" s="158"/>
      <c r="Y127" s="158"/>
      <c r="Z127" s="158"/>
      <c r="AA127" s="158"/>
    </row>
    <row r="128" spans="1:27" ht="13.35" customHeight="1">
      <c r="A128" s="18"/>
      <c r="B128" s="17" t="s">
        <v>62</v>
      </c>
      <c r="C128" s="16" t="s">
        <v>49</v>
      </c>
      <c r="D128" s="75">
        <v>2993</v>
      </c>
      <c r="E128" s="68">
        <v>0</v>
      </c>
      <c r="F128" s="68">
        <v>0</v>
      </c>
      <c r="G128" s="68">
        <v>0</v>
      </c>
      <c r="H128" s="68">
        <v>0</v>
      </c>
      <c r="I128" s="68">
        <v>0</v>
      </c>
      <c r="J128" s="75">
        <v>5600</v>
      </c>
      <c r="K128" s="68">
        <v>0</v>
      </c>
      <c r="L128" s="64">
        <f t="shared" si="41"/>
        <v>5600</v>
      </c>
      <c r="M128" s="157"/>
      <c r="N128" s="158"/>
      <c r="O128" s="158"/>
      <c r="P128" s="158"/>
      <c r="Q128" s="158"/>
      <c r="R128" s="158"/>
      <c r="W128" s="158"/>
      <c r="X128" s="158"/>
      <c r="Y128" s="158"/>
      <c r="Z128" s="158"/>
      <c r="AA128" s="158"/>
    </row>
    <row r="129" spans="1:27" ht="27" customHeight="1">
      <c r="A129" s="18"/>
      <c r="B129" s="17" t="s">
        <v>101</v>
      </c>
      <c r="C129" s="83" t="s">
        <v>102</v>
      </c>
      <c r="D129" s="64">
        <v>33999</v>
      </c>
      <c r="E129" s="65">
        <v>0</v>
      </c>
      <c r="F129" s="64">
        <v>34000</v>
      </c>
      <c r="G129" s="65">
        <v>0</v>
      </c>
      <c r="H129" s="64">
        <v>34000</v>
      </c>
      <c r="I129" s="65">
        <v>0</v>
      </c>
      <c r="J129" s="65">
        <v>0</v>
      </c>
      <c r="K129" s="65">
        <v>0</v>
      </c>
      <c r="L129" s="65">
        <f t="shared" si="41"/>
        <v>0</v>
      </c>
    </row>
    <row r="130" spans="1:27" ht="27" customHeight="1">
      <c r="A130" s="126"/>
      <c r="B130" s="114" t="s">
        <v>109</v>
      </c>
      <c r="C130" s="125" t="s">
        <v>111</v>
      </c>
      <c r="D130" s="105">
        <v>17499</v>
      </c>
      <c r="E130" s="69">
        <v>0</v>
      </c>
      <c r="F130" s="105">
        <v>22991</v>
      </c>
      <c r="G130" s="69">
        <v>0</v>
      </c>
      <c r="H130" s="105">
        <v>22991</v>
      </c>
      <c r="I130" s="69">
        <v>0</v>
      </c>
      <c r="J130" s="105">
        <v>18000</v>
      </c>
      <c r="K130" s="69">
        <v>0</v>
      </c>
      <c r="L130" s="105">
        <f t="shared" si="41"/>
        <v>18000</v>
      </c>
      <c r="M130" s="149"/>
      <c r="N130" s="135"/>
      <c r="O130" s="140"/>
      <c r="P130" s="138"/>
      <c r="Q130" s="138"/>
      <c r="R130" s="138"/>
      <c r="S130" s="138"/>
      <c r="T130" s="140"/>
      <c r="U130" s="138"/>
      <c r="V130" s="138"/>
    </row>
    <row r="131" spans="1:27" ht="27" customHeight="1">
      <c r="A131" s="15"/>
      <c r="B131" s="17" t="s">
        <v>110</v>
      </c>
      <c r="C131" s="83" t="s">
        <v>112</v>
      </c>
      <c r="D131" s="64">
        <v>5151</v>
      </c>
      <c r="E131" s="65">
        <v>0</v>
      </c>
      <c r="F131" s="64">
        <v>2009</v>
      </c>
      <c r="G131" s="65">
        <v>0</v>
      </c>
      <c r="H131" s="64">
        <v>2009</v>
      </c>
      <c r="I131" s="65">
        <v>0</v>
      </c>
      <c r="J131" s="64">
        <v>18500</v>
      </c>
      <c r="K131" s="65">
        <v>0</v>
      </c>
      <c r="L131" s="64">
        <f t="shared" si="41"/>
        <v>18500</v>
      </c>
      <c r="M131" s="149"/>
      <c r="N131" s="135"/>
      <c r="O131" s="140"/>
      <c r="P131" s="138"/>
      <c r="Q131" s="138"/>
      <c r="R131" s="138"/>
      <c r="S131" s="138"/>
      <c r="T131" s="140"/>
      <c r="U131" s="138"/>
      <c r="V131" s="138"/>
    </row>
    <row r="132" spans="1:27">
      <c r="A132" s="18" t="s">
        <v>11</v>
      </c>
      <c r="B132" s="24">
        <v>61</v>
      </c>
      <c r="C132" s="16" t="s">
        <v>58</v>
      </c>
      <c r="D132" s="76">
        <f t="shared" ref="D132:L132" si="42">SUM(D124:D131)</f>
        <v>60441</v>
      </c>
      <c r="E132" s="81">
        <f t="shared" si="42"/>
        <v>0</v>
      </c>
      <c r="F132" s="76">
        <f t="shared" si="42"/>
        <v>60500</v>
      </c>
      <c r="G132" s="81">
        <f t="shared" si="42"/>
        <v>0</v>
      </c>
      <c r="H132" s="76">
        <f t="shared" si="42"/>
        <v>60500</v>
      </c>
      <c r="I132" s="81">
        <f t="shared" si="42"/>
        <v>0</v>
      </c>
      <c r="J132" s="76">
        <f t="shared" si="42"/>
        <v>42101</v>
      </c>
      <c r="K132" s="81">
        <f t="shared" ref="K132" si="43">SUM(K124:K131)</f>
        <v>0</v>
      </c>
      <c r="L132" s="76">
        <f t="shared" si="42"/>
        <v>42101</v>
      </c>
      <c r="Q132" s="70"/>
    </row>
    <row r="133" spans="1:27">
      <c r="A133" s="18"/>
      <c r="B133" s="24"/>
      <c r="C133" s="16"/>
      <c r="D133" s="40"/>
      <c r="E133" s="40"/>
      <c r="F133" s="40"/>
      <c r="G133" s="40"/>
      <c r="H133" s="40"/>
      <c r="I133" s="40"/>
      <c r="J133" s="40"/>
      <c r="K133" s="40"/>
      <c r="L133" s="40"/>
      <c r="Q133" s="70"/>
    </row>
    <row r="134" spans="1:27">
      <c r="A134" s="18"/>
      <c r="B134" s="15">
        <v>62</v>
      </c>
      <c r="C134" s="16" t="s">
        <v>63</v>
      </c>
      <c r="D134" s="46"/>
      <c r="E134" s="46"/>
      <c r="F134" s="46"/>
      <c r="G134" s="46"/>
      <c r="H134" s="46"/>
      <c r="I134" s="46"/>
      <c r="J134" s="46"/>
      <c r="K134" s="46"/>
      <c r="L134" s="46"/>
      <c r="Q134" s="70"/>
    </row>
    <row r="135" spans="1:27">
      <c r="A135" s="18"/>
      <c r="B135" s="17" t="s">
        <v>64</v>
      </c>
      <c r="C135" s="16" t="s">
        <v>19</v>
      </c>
      <c r="D135" s="95">
        <v>799</v>
      </c>
      <c r="E135" s="145">
        <v>1771</v>
      </c>
      <c r="F135" s="74">
        <v>900</v>
      </c>
      <c r="G135" s="145">
        <v>2085</v>
      </c>
      <c r="H135" s="95">
        <v>900</v>
      </c>
      <c r="I135" s="145">
        <v>2085</v>
      </c>
      <c r="J135" s="74">
        <v>1</v>
      </c>
      <c r="K135" s="145">
        <v>2716</v>
      </c>
      <c r="L135" s="40">
        <f>SUM(J135:K135)</f>
        <v>2717</v>
      </c>
      <c r="M135" s="157"/>
      <c r="N135" s="158"/>
      <c r="O135" s="158"/>
      <c r="P135" s="158"/>
      <c r="Q135" s="158"/>
      <c r="R135" s="158"/>
      <c r="S135" s="158"/>
      <c r="W135" s="158"/>
      <c r="X135" s="158"/>
      <c r="Y135" s="158"/>
      <c r="Z135" s="158"/>
      <c r="AA135" s="158"/>
    </row>
    <row r="136" spans="1:27">
      <c r="A136" s="18"/>
      <c r="B136" s="17" t="s">
        <v>65</v>
      </c>
      <c r="C136" s="16" t="s">
        <v>50</v>
      </c>
      <c r="D136" s="66">
        <v>0</v>
      </c>
      <c r="E136" s="145">
        <v>50</v>
      </c>
      <c r="F136" s="66">
        <v>0</v>
      </c>
      <c r="G136" s="144">
        <v>50</v>
      </c>
      <c r="H136" s="66">
        <v>0</v>
      </c>
      <c r="I136" s="145">
        <v>50</v>
      </c>
      <c r="J136" s="66">
        <v>0</v>
      </c>
      <c r="K136" s="144">
        <v>50</v>
      </c>
      <c r="L136" s="40">
        <f>SUM(J136:K136)</f>
        <v>50</v>
      </c>
      <c r="M136" s="157"/>
      <c r="N136" s="158"/>
      <c r="O136" s="158"/>
      <c r="P136" s="158"/>
      <c r="Q136" s="158"/>
      <c r="R136" s="158"/>
      <c r="S136" s="158"/>
      <c r="T136" s="158"/>
      <c r="W136" s="158"/>
      <c r="X136" s="158"/>
      <c r="Y136" s="158"/>
      <c r="Z136" s="158"/>
      <c r="AA136" s="158"/>
    </row>
    <row r="137" spans="1:27">
      <c r="A137" s="18"/>
      <c r="B137" s="17" t="s">
        <v>66</v>
      </c>
      <c r="C137" s="16" t="s">
        <v>51</v>
      </c>
      <c r="D137" s="66">
        <v>0</v>
      </c>
      <c r="E137" s="64">
        <v>90</v>
      </c>
      <c r="F137" s="66">
        <v>0</v>
      </c>
      <c r="G137" s="144">
        <v>90</v>
      </c>
      <c r="H137" s="66">
        <v>0</v>
      </c>
      <c r="I137" s="145">
        <v>90</v>
      </c>
      <c r="J137" s="66">
        <v>0</v>
      </c>
      <c r="K137" s="144">
        <v>90</v>
      </c>
      <c r="L137" s="40">
        <f>SUM(J137:K137)</f>
        <v>90</v>
      </c>
      <c r="M137" s="157"/>
      <c r="N137" s="158"/>
      <c r="O137" s="158"/>
      <c r="P137" s="158"/>
      <c r="Q137" s="158"/>
      <c r="R137" s="158"/>
      <c r="S137" s="158"/>
      <c r="T137" s="158"/>
      <c r="W137" s="158"/>
      <c r="X137" s="158"/>
      <c r="Y137" s="158"/>
      <c r="Z137" s="158"/>
      <c r="AA137" s="158"/>
    </row>
    <row r="138" spans="1:27">
      <c r="A138" s="18" t="s">
        <v>11</v>
      </c>
      <c r="B138" s="15">
        <v>62</v>
      </c>
      <c r="C138" s="16" t="s">
        <v>63</v>
      </c>
      <c r="D138" s="77">
        <f t="shared" ref="D138:L138" si="44">SUM(D135:D137)</f>
        <v>799</v>
      </c>
      <c r="E138" s="77">
        <f t="shared" si="44"/>
        <v>1911</v>
      </c>
      <c r="F138" s="76">
        <f t="shared" si="44"/>
        <v>900</v>
      </c>
      <c r="G138" s="77">
        <f t="shared" si="44"/>
        <v>2225</v>
      </c>
      <c r="H138" s="77">
        <f t="shared" si="44"/>
        <v>900</v>
      </c>
      <c r="I138" s="77">
        <f t="shared" si="44"/>
        <v>2225</v>
      </c>
      <c r="J138" s="76">
        <f t="shared" si="44"/>
        <v>1</v>
      </c>
      <c r="K138" s="77">
        <f t="shared" ref="K138" si="45">SUM(K135:K137)</f>
        <v>2856</v>
      </c>
      <c r="L138" s="77">
        <f t="shared" si="44"/>
        <v>2857</v>
      </c>
      <c r="Q138" s="70"/>
    </row>
    <row r="139" spans="1:27">
      <c r="A139" s="18"/>
      <c r="B139" s="15"/>
      <c r="C139" s="16"/>
      <c r="D139" s="40"/>
      <c r="E139" s="40"/>
      <c r="F139" s="40"/>
      <c r="G139" s="40"/>
      <c r="H139" s="40"/>
      <c r="I139" s="40"/>
      <c r="J139" s="40"/>
      <c r="K139" s="40"/>
      <c r="L139" s="40"/>
      <c r="Q139" s="70"/>
    </row>
    <row r="140" spans="1:27">
      <c r="A140" s="18"/>
      <c r="B140" s="15">
        <v>63</v>
      </c>
      <c r="C140" s="16" t="s">
        <v>67</v>
      </c>
      <c r="D140" s="46"/>
      <c r="E140" s="46"/>
      <c r="F140" s="46"/>
      <c r="G140" s="46"/>
      <c r="H140" s="46"/>
      <c r="I140" s="46"/>
      <c r="J140" s="46"/>
      <c r="K140" s="46"/>
      <c r="L140" s="46"/>
      <c r="Q140" s="70"/>
    </row>
    <row r="141" spans="1:27">
      <c r="A141" s="18"/>
      <c r="B141" s="17" t="s">
        <v>68</v>
      </c>
      <c r="C141" s="16" t="s">
        <v>19</v>
      </c>
      <c r="D141" s="95">
        <v>800</v>
      </c>
      <c r="E141" s="145">
        <v>3634</v>
      </c>
      <c r="F141" s="74">
        <v>600</v>
      </c>
      <c r="G141" s="145">
        <v>4463</v>
      </c>
      <c r="H141" s="95">
        <v>600</v>
      </c>
      <c r="I141" s="145">
        <v>4463</v>
      </c>
      <c r="J141" s="74">
        <v>1</v>
      </c>
      <c r="K141" s="145">
        <v>5656</v>
      </c>
      <c r="L141" s="40">
        <f>SUM(J141:K141)</f>
        <v>5657</v>
      </c>
      <c r="M141" s="157"/>
      <c r="N141" s="158"/>
      <c r="O141" s="158"/>
      <c r="P141" s="158"/>
      <c r="Q141" s="158"/>
      <c r="R141" s="158"/>
      <c r="S141" s="158"/>
      <c r="W141" s="158"/>
      <c r="X141" s="158"/>
      <c r="Y141" s="158"/>
      <c r="Z141" s="158"/>
      <c r="AA141" s="158"/>
    </row>
    <row r="142" spans="1:27">
      <c r="A142" s="18"/>
      <c r="B142" s="17" t="s">
        <v>69</v>
      </c>
      <c r="C142" s="16" t="s">
        <v>50</v>
      </c>
      <c r="D142" s="67">
        <v>0</v>
      </c>
      <c r="E142" s="144">
        <v>145</v>
      </c>
      <c r="F142" s="67">
        <v>0</v>
      </c>
      <c r="G142" s="144">
        <v>150</v>
      </c>
      <c r="H142" s="67">
        <v>0</v>
      </c>
      <c r="I142" s="144">
        <v>150</v>
      </c>
      <c r="J142" s="67">
        <v>0</v>
      </c>
      <c r="K142" s="144">
        <v>150</v>
      </c>
      <c r="L142" s="45">
        <f>SUM(J142:K142)</f>
        <v>150</v>
      </c>
      <c r="M142" s="157"/>
      <c r="N142" s="158"/>
      <c r="O142" s="158"/>
      <c r="P142" s="158"/>
      <c r="Q142" s="158"/>
      <c r="R142" s="158"/>
      <c r="S142" s="158"/>
      <c r="T142" s="158"/>
      <c r="W142" s="158"/>
      <c r="X142" s="158"/>
      <c r="Y142" s="158"/>
      <c r="Z142" s="158"/>
      <c r="AA142" s="158"/>
    </row>
    <row r="143" spans="1:27">
      <c r="A143" s="18"/>
      <c r="B143" s="17" t="s">
        <v>70</v>
      </c>
      <c r="C143" s="16" t="s">
        <v>51</v>
      </c>
      <c r="D143" s="67">
        <v>0</v>
      </c>
      <c r="E143" s="144">
        <v>350</v>
      </c>
      <c r="F143" s="67">
        <v>0</v>
      </c>
      <c r="G143" s="144">
        <v>350</v>
      </c>
      <c r="H143" s="67">
        <v>0</v>
      </c>
      <c r="I143" s="144">
        <v>350</v>
      </c>
      <c r="J143" s="67">
        <v>0</v>
      </c>
      <c r="K143" s="144">
        <v>350</v>
      </c>
      <c r="L143" s="45">
        <f>SUM(J143:K143)</f>
        <v>350</v>
      </c>
      <c r="M143" s="157"/>
      <c r="N143" s="158"/>
      <c r="O143" s="158"/>
      <c r="P143" s="158"/>
      <c r="Q143" s="158"/>
      <c r="R143" s="158"/>
      <c r="S143" s="158"/>
      <c r="T143" s="158"/>
      <c r="W143" s="158"/>
      <c r="X143" s="158"/>
      <c r="Y143" s="158"/>
      <c r="Z143" s="158"/>
      <c r="AA143" s="158"/>
    </row>
    <row r="144" spans="1:27">
      <c r="A144" s="18"/>
      <c r="B144" s="17" t="s">
        <v>71</v>
      </c>
      <c r="C144" s="16" t="s">
        <v>24</v>
      </c>
      <c r="D144" s="66">
        <v>0</v>
      </c>
      <c r="E144" s="64">
        <v>149</v>
      </c>
      <c r="F144" s="66">
        <v>0</v>
      </c>
      <c r="G144" s="145">
        <v>150</v>
      </c>
      <c r="H144" s="66">
        <v>0</v>
      </c>
      <c r="I144" s="145">
        <v>150</v>
      </c>
      <c r="J144" s="66">
        <v>0</v>
      </c>
      <c r="K144" s="145">
        <v>150</v>
      </c>
      <c r="L144" s="40">
        <f>SUM(J144:K144)</f>
        <v>150</v>
      </c>
      <c r="M144" s="157"/>
      <c r="N144" s="158"/>
      <c r="O144" s="158"/>
      <c r="P144" s="158"/>
      <c r="Q144" s="158"/>
      <c r="R144" s="158"/>
      <c r="S144" s="158"/>
      <c r="T144" s="158"/>
      <c r="W144" s="158"/>
      <c r="X144" s="158"/>
      <c r="Y144" s="158"/>
      <c r="Z144" s="158"/>
      <c r="AA144" s="158"/>
    </row>
    <row r="145" spans="1:27">
      <c r="A145" s="18" t="s">
        <v>11</v>
      </c>
      <c r="B145" s="15">
        <v>63</v>
      </c>
      <c r="C145" s="16" t="s">
        <v>67</v>
      </c>
      <c r="D145" s="77">
        <f t="shared" ref="D145:L145" si="46">SUM(D141:D144)</f>
        <v>800</v>
      </c>
      <c r="E145" s="77">
        <f t="shared" si="46"/>
        <v>4278</v>
      </c>
      <c r="F145" s="76">
        <f t="shared" si="46"/>
        <v>600</v>
      </c>
      <c r="G145" s="77">
        <f t="shared" si="46"/>
        <v>5113</v>
      </c>
      <c r="H145" s="77">
        <f t="shared" si="46"/>
        <v>600</v>
      </c>
      <c r="I145" s="77">
        <f t="shared" si="46"/>
        <v>5113</v>
      </c>
      <c r="J145" s="76">
        <f t="shared" si="46"/>
        <v>1</v>
      </c>
      <c r="K145" s="77">
        <f t="shared" ref="K145" si="47">SUM(K141:K144)</f>
        <v>6306</v>
      </c>
      <c r="L145" s="77">
        <f t="shared" si="46"/>
        <v>6307</v>
      </c>
      <c r="Q145" s="70"/>
    </row>
    <row r="146" spans="1:27">
      <c r="A146" s="18"/>
      <c r="B146" s="15"/>
      <c r="C146" s="16"/>
      <c r="D146" s="40"/>
      <c r="E146" s="40"/>
      <c r="F146" s="40"/>
      <c r="G146" s="40"/>
      <c r="H146" s="40"/>
      <c r="I146" s="40"/>
      <c r="J146" s="40"/>
      <c r="K146" s="40"/>
      <c r="L146" s="40"/>
      <c r="Q146" s="70"/>
    </row>
    <row r="147" spans="1:27">
      <c r="A147" s="18"/>
      <c r="B147" s="15">
        <v>64</v>
      </c>
      <c r="C147" s="16" t="s">
        <v>72</v>
      </c>
      <c r="D147" s="44"/>
      <c r="E147" s="44"/>
      <c r="F147" s="44"/>
      <c r="G147" s="44"/>
      <c r="H147" s="44"/>
      <c r="I147" s="44"/>
      <c r="J147" s="44"/>
      <c r="K147" s="44"/>
      <c r="L147" s="44"/>
      <c r="Q147" s="70"/>
    </row>
    <row r="148" spans="1:27">
      <c r="A148" s="18"/>
      <c r="B148" s="15" t="s">
        <v>93</v>
      </c>
      <c r="C148" s="16" t="s">
        <v>94</v>
      </c>
      <c r="D148" s="68">
        <v>0</v>
      </c>
      <c r="E148" s="68">
        <v>0</v>
      </c>
      <c r="F148" s="104">
        <v>2500</v>
      </c>
      <c r="G148" s="68">
        <v>0</v>
      </c>
      <c r="H148" s="75">
        <v>2500</v>
      </c>
      <c r="I148" s="68">
        <v>0</v>
      </c>
      <c r="J148" s="67">
        <v>0</v>
      </c>
      <c r="K148" s="68">
        <v>0</v>
      </c>
      <c r="L148" s="68">
        <f>SUM(J148:K148)</f>
        <v>0</v>
      </c>
      <c r="W148" s="158"/>
      <c r="X148" s="158"/>
      <c r="Y148" s="158"/>
      <c r="Z148" s="158"/>
      <c r="AA148" s="158"/>
    </row>
    <row r="149" spans="1:27">
      <c r="A149" s="18" t="s">
        <v>11</v>
      </c>
      <c r="B149" s="15">
        <v>64</v>
      </c>
      <c r="C149" s="16" t="s">
        <v>72</v>
      </c>
      <c r="D149" s="81">
        <f t="shared" ref="D149:L149" si="48">SUM(D148:D148)</f>
        <v>0</v>
      </c>
      <c r="E149" s="81">
        <f t="shared" si="48"/>
        <v>0</v>
      </c>
      <c r="F149" s="76">
        <f t="shared" si="48"/>
        <v>2500</v>
      </c>
      <c r="G149" s="81">
        <f t="shared" si="48"/>
        <v>0</v>
      </c>
      <c r="H149" s="76">
        <f t="shared" si="48"/>
        <v>2500</v>
      </c>
      <c r="I149" s="81">
        <f t="shared" si="48"/>
        <v>0</v>
      </c>
      <c r="J149" s="81">
        <f t="shared" si="48"/>
        <v>0</v>
      </c>
      <c r="K149" s="81">
        <f t="shared" ref="K149" si="49">SUM(K148:K148)</f>
        <v>0</v>
      </c>
      <c r="L149" s="81">
        <f t="shared" si="48"/>
        <v>0</v>
      </c>
      <c r="Q149" s="70"/>
    </row>
    <row r="150" spans="1:27">
      <c r="A150" s="18" t="s">
        <v>11</v>
      </c>
      <c r="B150" s="25">
        <v>0.11899999999999999</v>
      </c>
      <c r="C150" s="19" t="s">
        <v>57</v>
      </c>
      <c r="D150" s="105">
        <f t="shared" ref="D150:L150" si="50">SUM(D149,D145,D138,D132)+D118+D122</f>
        <v>62040</v>
      </c>
      <c r="E150" s="105">
        <f t="shared" si="50"/>
        <v>6189</v>
      </c>
      <c r="F150" s="105">
        <f t="shared" si="50"/>
        <v>669146</v>
      </c>
      <c r="G150" s="105">
        <f t="shared" si="50"/>
        <v>7338</v>
      </c>
      <c r="H150" s="105">
        <f t="shared" si="50"/>
        <v>669147</v>
      </c>
      <c r="I150" s="105">
        <f t="shared" si="50"/>
        <v>7338</v>
      </c>
      <c r="J150" s="105">
        <f t="shared" si="50"/>
        <v>512203</v>
      </c>
      <c r="K150" s="105">
        <f t="shared" si="50"/>
        <v>9162</v>
      </c>
      <c r="L150" s="105">
        <f t="shared" si="50"/>
        <v>521365</v>
      </c>
      <c r="Q150" s="70"/>
    </row>
    <row r="151" spans="1:27">
      <c r="A151" s="18"/>
      <c r="B151" s="26"/>
      <c r="C151" s="19"/>
      <c r="D151" s="40"/>
      <c r="E151" s="40"/>
      <c r="F151" s="40"/>
      <c r="G151" s="40"/>
      <c r="H151" s="40"/>
      <c r="I151" s="40"/>
      <c r="J151" s="40"/>
      <c r="K151" s="40"/>
      <c r="L151" s="40"/>
      <c r="Q151" s="70"/>
    </row>
    <row r="152" spans="1:27">
      <c r="A152" s="18"/>
      <c r="B152" s="28">
        <v>0.8</v>
      </c>
      <c r="C152" s="19" t="s">
        <v>73</v>
      </c>
      <c r="D152" s="44"/>
      <c r="E152" s="44"/>
      <c r="F152" s="44"/>
      <c r="G152" s="44"/>
      <c r="H152" s="44"/>
      <c r="I152" s="44"/>
      <c r="J152" s="44"/>
      <c r="K152" s="44"/>
      <c r="L152" s="44"/>
      <c r="Q152" s="70"/>
    </row>
    <row r="153" spans="1:27">
      <c r="A153" s="18"/>
      <c r="B153" s="15">
        <v>16</v>
      </c>
      <c r="C153" s="16" t="s">
        <v>16</v>
      </c>
      <c r="D153" s="44"/>
      <c r="E153" s="44"/>
      <c r="F153" s="44"/>
      <c r="G153" s="44"/>
      <c r="H153" s="44"/>
      <c r="I153" s="44"/>
      <c r="J153" s="44"/>
      <c r="K153" s="44"/>
      <c r="L153" s="44"/>
      <c r="Q153" s="70"/>
    </row>
    <row r="154" spans="1:27">
      <c r="A154" s="18"/>
      <c r="B154" s="117" t="s">
        <v>79</v>
      </c>
      <c r="C154" s="16" t="s">
        <v>82</v>
      </c>
      <c r="D154" s="95">
        <v>1000</v>
      </c>
      <c r="E154" s="65">
        <v>0</v>
      </c>
      <c r="F154" s="74">
        <v>1000</v>
      </c>
      <c r="G154" s="65">
        <v>0</v>
      </c>
      <c r="H154" s="95">
        <v>1000</v>
      </c>
      <c r="I154" s="65">
        <v>0</v>
      </c>
      <c r="J154" s="74">
        <v>700</v>
      </c>
      <c r="K154" s="65">
        <v>0</v>
      </c>
      <c r="L154" s="104">
        <f>SUM(J154:K154)</f>
        <v>700</v>
      </c>
      <c r="M154" s="157"/>
      <c r="N154" s="158"/>
      <c r="O154" s="158"/>
      <c r="P154" s="158"/>
      <c r="Q154" s="158"/>
      <c r="R154" s="158"/>
      <c r="S154" s="158"/>
      <c r="T154" s="158"/>
      <c r="W154" s="158"/>
      <c r="X154" s="158"/>
      <c r="Y154" s="158"/>
      <c r="Z154" s="158"/>
      <c r="AA154" s="158"/>
    </row>
    <row r="155" spans="1:27">
      <c r="A155" s="18" t="s">
        <v>11</v>
      </c>
      <c r="B155" s="15">
        <v>16</v>
      </c>
      <c r="C155" s="16" t="s">
        <v>16</v>
      </c>
      <c r="D155" s="76">
        <f t="shared" ref="D155:L155" si="51">D154</f>
        <v>1000</v>
      </c>
      <c r="E155" s="81">
        <f t="shared" si="51"/>
        <v>0</v>
      </c>
      <c r="F155" s="76">
        <f t="shared" si="51"/>
        <v>1000</v>
      </c>
      <c r="G155" s="81">
        <f t="shared" si="51"/>
        <v>0</v>
      </c>
      <c r="H155" s="76">
        <f t="shared" si="51"/>
        <v>1000</v>
      </c>
      <c r="I155" s="81">
        <f t="shared" si="51"/>
        <v>0</v>
      </c>
      <c r="J155" s="76">
        <f t="shared" si="51"/>
        <v>700</v>
      </c>
      <c r="K155" s="81">
        <f t="shared" ref="K155" si="52">K154</f>
        <v>0</v>
      </c>
      <c r="L155" s="76">
        <f t="shared" si="51"/>
        <v>700</v>
      </c>
      <c r="Q155" s="70"/>
    </row>
    <row r="156" spans="1:27">
      <c r="A156" s="18"/>
      <c r="B156" s="17"/>
      <c r="C156" s="16"/>
      <c r="D156" s="45"/>
      <c r="E156" s="45"/>
      <c r="F156" s="40"/>
      <c r="G156" s="45"/>
      <c r="H156" s="40"/>
      <c r="I156" s="45"/>
      <c r="J156" s="40"/>
      <c r="K156" s="45"/>
      <c r="L156" s="45"/>
      <c r="Q156" s="70"/>
    </row>
    <row r="157" spans="1:27">
      <c r="A157" s="18"/>
      <c r="B157" s="15">
        <v>66</v>
      </c>
      <c r="C157" s="16" t="s">
        <v>83</v>
      </c>
      <c r="D157" s="45"/>
      <c r="E157" s="45"/>
      <c r="F157" s="40"/>
      <c r="G157" s="45"/>
      <c r="H157" s="40"/>
      <c r="I157" s="45"/>
      <c r="J157" s="40"/>
      <c r="K157" s="45"/>
      <c r="L157" s="45"/>
      <c r="Q157" s="70"/>
    </row>
    <row r="158" spans="1:27">
      <c r="A158" s="18"/>
      <c r="B158" s="15">
        <v>44</v>
      </c>
      <c r="C158" s="16" t="s">
        <v>84</v>
      </c>
      <c r="D158" s="40"/>
      <c r="E158" s="40"/>
      <c r="F158" s="40"/>
      <c r="G158" s="40"/>
      <c r="H158" s="40"/>
      <c r="I158" s="40"/>
      <c r="J158" s="40"/>
      <c r="K158" s="40"/>
      <c r="L158" s="40"/>
      <c r="Q158" s="70"/>
    </row>
    <row r="159" spans="1:27">
      <c r="A159" s="18"/>
      <c r="B159" s="118" t="s">
        <v>95</v>
      </c>
      <c r="C159" s="16" t="s">
        <v>96</v>
      </c>
      <c r="D159" s="64">
        <v>40000</v>
      </c>
      <c r="E159" s="65">
        <v>0</v>
      </c>
      <c r="F159" s="64">
        <v>40000</v>
      </c>
      <c r="G159" s="65">
        <v>0</v>
      </c>
      <c r="H159" s="64">
        <v>40000</v>
      </c>
      <c r="I159" s="65">
        <v>0</v>
      </c>
      <c r="J159" s="64">
        <v>310000</v>
      </c>
      <c r="K159" s="65">
        <v>0</v>
      </c>
      <c r="L159" s="64">
        <f>SUM(J159:K159)</f>
        <v>310000</v>
      </c>
      <c r="M159" s="150"/>
      <c r="N159" s="141"/>
      <c r="O159" s="138"/>
      <c r="P159" s="138"/>
      <c r="Q159" s="142"/>
    </row>
    <row r="160" spans="1:27">
      <c r="A160" s="18" t="s">
        <v>11</v>
      </c>
      <c r="B160" s="15">
        <v>44</v>
      </c>
      <c r="C160" s="16" t="s">
        <v>17</v>
      </c>
      <c r="D160" s="76">
        <f t="shared" ref="D160:L160" si="53">SUM(D159:D159)</f>
        <v>40000</v>
      </c>
      <c r="E160" s="81">
        <f t="shared" si="53"/>
        <v>0</v>
      </c>
      <c r="F160" s="76">
        <f t="shared" si="53"/>
        <v>40000</v>
      </c>
      <c r="G160" s="81">
        <f t="shared" si="53"/>
        <v>0</v>
      </c>
      <c r="H160" s="76">
        <f t="shared" si="53"/>
        <v>40000</v>
      </c>
      <c r="I160" s="81">
        <f t="shared" si="53"/>
        <v>0</v>
      </c>
      <c r="J160" s="76">
        <f t="shared" si="53"/>
        <v>310000</v>
      </c>
      <c r="K160" s="81">
        <f t="shared" ref="K160" si="54">SUM(K159:K159)</f>
        <v>0</v>
      </c>
      <c r="L160" s="76">
        <f t="shared" si="53"/>
        <v>310000</v>
      </c>
      <c r="Q160" s="70"/>
    </row>
    <row r="161" spans="1:27">
      <c r="A161" s="18" t="s">
        <v>11</v>
      </c>
      <c r="B161" s="15">
        <v>66</v>
      </c>
      <c r="C161" s="16" t="s">
        <v>83</v>
      </c>
      <c r="D161" s="105">
        <f t="shared" ref="D161:L161" si="55">D160</f>
        <v>40000</v>
      </c>
      <c r="E161" s="69">
        <f t="shared" si="55"/>
        <v>0</v>
      </c>
      <c r="F161" s="105">
        <f t="shared" si="55"/>
        <v>40000</v>
      </c>
      <c r="G161" s="69">
        <f t="shared" si="55"/>
        <v>0</v>
      </c>
      <c r="H161" s="105">
        <f t="shared" si="55"/>
        <v>40000</v>
      </c>
      <c r="I161" s="69">
        <f t="shared" si="55"/>
        <v>0</v>
      </c>
      <c r="J161" s="105">
        <f t="shared" si="55"/>
        <v>310000</v>
      </c>
      <c r="K161" s="69">
        <f t="shared" ref="K161" si="56">K160</f>
        <v>0</v>
      </c>
      <c r="L161" s="105">
        <f t="shared" si="55"/>
        <v>310000</v>
      </c>
      <c r="Q161" s="70"/>
    </row>
    <row r="162" spans="1:27">
      <c r="A162" s="18" t="s">
        <v>11</v>
      </c>
      <c r="B162" s="28">
        <v>0.8</v>
      </c>
      <c r="C162" s="19" t="s">
        <v>73</v>
      </c>
      <c r="D162" s="76">
        <f t="shared" ref="D162:L162" si="57">D155+D161</f>
        <v>41000</v>
      </c>
      <c r="E162" s="81">
        <f t="shared" si="57"/>
        <v>0</v>
      </c>
      <c r="F162" s="76">
        <f t="shared" si="57"/>
        <v>41000</v>
      </c>
      <c r="G162" s="81">
        <f t="shared" si="57"/>
        <v>0</v>
      </c>
      <c r="H162" s="76">
        <f t="shared" si="57"/>
        <v>41000</v>
      </c>
      <c r="I162" s="81">
        <f t="shared" si="57"/>
        <v>0</v>
      </c>
      <c r="J162" s="76">
        <f t="shared" si="57"/>
        <v>310700</v>
      </c>
      <c r="K162" s="81">
        <f t="shared" ref="K162" si="58">K155+K161</f>
        <v>0</v>
      </c>
      <c r="L162" s="76">
        <f t="shared" si="57"/>
        <v>310700</v>
      </c>
      <c r="Q162" s="70"/>
    </row>
    <row r="163" spans="1:27">
      <c r="A163" s="39" t="s">
        <v>11</v>
      </c>
      <c r="B163" s="155">
        <v>2401</v>
      </c>
      <c r="C163" s="156" t="s">
        <v>14</v>
      </c>
      <c r="D163" s="91">
        <f t="shared" ref="D163:L163" si="59">D162+D150+D110+D98++D92+D60</f>
        <v>163463</v>
      </c>
      <c r="E163" s="91">
        <f t="shared" si="59"/>
        <v>129405</v>
      </c>
      <c r="F163" s="91">
        <f t="shared" si="59"/>
        <v>764846</v>
      </c>
      <c r="G163" s="91">
        <f t="shared" si="59"/>
        <v>170272</v>
      </c>
      <c r="H163" s="91">
        <f t="shared" si="59"/>
        <v>764847</v>
      </c>
      <c r="I163" s="91">
        <f t="shared" si="59"/>
        <v>170272</v>
      </c>
      <c r="J163" s="91">
        <f t="shared" si="59"/>
        <v>869099</v>
      </c>
      <c r="K163" s="91">
        <f t="shared" si="59"/>
        <v>199878</v>
      </c>
      <c r="L163" s="91">
        <f t="shared" si="59"/>
        <v>1068977</v>
      </c>
      <c r="Q163" s="70"/>
    </row>
    <row r="164" spans="1:27" ht="2.25" customHeight="1">
      <c r="A164" s="18"/>
      <c r="B164" s="26"/>
      <c r="C164" s="16"/>
      <c r="D164" s="46"/>
      <c r="E164" s="46"/>
      <c r="F164" s="46"/>
      <c r="G164" s="46"/>
      <c r="H164" s="46"/>
      <c r="I164" s="46"/>
      <c r="J164" s="46"/>
      <c r="K164" s="46"/>
      <c r="L164" s="46"/>
      <c r="Q164" s="70"/>
    </row>
    <row r="165" spans="1:27">
      <c r="A165" s="18" t="s">
        <v>13</v>
      </c>
      <c r="B165" s="26">
        <v>2435</v>
      </c>
      <c r="C165" s="19" t="s">
        <v>1</v>
      </c>
      <c r="D165" s="44"/>
      <c r="E165" s="44"/>
      <c r="F165" s="44"/>
      <c r="G165" s="44"/>
      <c r="H165" s="44"/>
      <c r="I165" s="44"/>
      <c r="J165" s="44"/>
      <c r="K165" s="44"/>
      <c r="L165" s="44"/>
      <c r="Q165" s="70"/>
    </row>
    <row r="166" spans="1:27">
      <c r="A166" s="18"/>
      <c r="B166" s="29">
        <v>1</v>
      </c>
      <c r="C166" s="16" t="s">
        <v>77</v>
      </c>
      <c r="D166" s="44"/>
      <c r="E166" s="44"/>
      <c r="F166" s="44"/>
      <c r="G166" s="44"/>
      <c r="H166" s="44"/>
      <c r="I166" s="44"/>
      <c r="J166" s="44"/>
      <c r="K166" s="44"/>
      <c r="L166" s="44"/>
      <c r="Q166" s="70"/>
    </row>
    <row r="167" spans="1:27">
      <c r="A167" s="18"/>
      <c r="B167" s="30">
        <v>1.101</v>
      </c>
      <c r="C167" s="19" t="s">
        <v>75</v>
      </c>
      <c r="D167" s="44"/>
      <c r="E167" s="44"/>
      <c r="F167" s="44"/>
      <c r="G167" s="44"/>
      <c r="H167" s="44"/>
      <c r="I167" s="44"/>
      <c r="J167" s="44"/>
      <c r="K167" s="44"/>
      <c r="L167" s="44"/>
      <c r="Q167" s="70"/>
    </row>
    <row r="168" spans="1:27">
      <c r="A168" s="18"/>
      <c r="B168" s="24">
        <v>65</v>
      </c>
      <c r="C168" s="16" t="s">
        <v>125</v>
      </c>
      <c r="D168" s="44"/>
      <c r="E168" s="45"/>
      <c r="F168" s="45"/>
      <c r="G168" s="45"/>
      <c r="H168" s="45"/>
      <c r="I168" s="45"/>
      <c r="J168" s="45"/>
      <c r="K168" s="45"/>
      <c r="L168" s="45"/>
      <c r="Q168" s="70"/>
    </row>
    <row r="169" spans="1:27">
      <c r="A169" s="18"/>
      <c r="B169" s="17" t="s">
        <v>76</v>
      </c>
      <c r="C169" s="16" t="s">
        <v>19</v>
      </c>
      <c r="D169" s="144">
        <v>938</v>
      </c>
      <c r="E169" s="68">
        <v>0</v>
      </c>
      <c r="F169" s="104">
        <v>1800</v>
      </c>
      <c r="G169" s="68">
        <v>0</v>
      </c>
      <c r="H169" s="75">
        <v>1800</v>
      </c>
      <c r="I169" s="68">
        <v>0</v>
      </c>
      <c r="J169" s="75">
        <v>1</v>
      </c>
      <c r="K169" s="68">
        <v>0</v>
      </c>
      <c r="L169" s="75">
        <f>SUM(J169:K169)</f>
        <v>1</v>
      </c>
      <c r="M169" s="157"/>
      <c r="N169" s="158"/>
      <c r="O169" s="158"/>
      <c r="P169" s="158"/>
      <c r="Q169" s="158"/>
      <c r="R169" s="158"/>
      <c r="S169" s="158"/>
      <c r="W169" s="158"/>
      <c r="X169" s="158"/>
      <c r="Y169" s="158"/>
      <c r="Z169" s="158"/>
      <c r="AA169" s="158"/>
    </row>
    <row r="170" spans="1:27" ht="25.5">
      <c r="A170" s="18" t="s">
        <v>11</v>
      </c>
      <c r="B170" s="24">
        <v>65</v>
      </c>
      <c r="C170" s="16" t="s">
        <v>97</v>
      </c>
      <c r="D170" s="76">
        <f t="shared" ref="D170:L170" si="60">SUM(D168:D169)</f>
        <v>938</v>
      </c>
      <c r="E170" s="81">
        <f t="shared" si="60"/>
        <v>0</v>
      </c>
      <c r="F170" s="76">
        <f t="shared" si="60"/>
        <v>1800</v>
      </c>
      <c r="G170" s="81">
        <f t="shared" si="60"/>
        <v>0</v>
      </c>
      <c r="H170" s="76">
        <f t="shared" si="60"/>
        <v>1800</v>
      </c>
      <c r="I170" s="81">
        <f t="shared" si="60"/>
        <v>0</v>
      </c>
      <c r="J170" s="76">
        <f t="shared" si="60"/>
        <v>1</v>
      </c>
      <c r="K170" s="81">
        <f t="shared" si="60"/>
        <v>0</v>
      </c>
      <c r="L170" s="76">
        <f t="shared" si="60"/>
        <v>1</v>
      </c>
      <c r="Q170" s="70"/>
    </row>
    <row r="171" spans="1:27">
      <c r="A171" s="18" t="s">
        <v>11</v>
      </c>
      <c r="B171" s="30">
        <v>1.101</v>
      </c>
      <c r="C171" s="19" t="s">
        <v>75</v>
      </c>
      <c r="D171" s="76">
        <f t="shared" ref="D171:L173" si="61">D170</f>
        <v>938</v>
      </c>
      <c r="E171" s="81">
        <f t="shared" si="61"/>
        <v>0</v>
      </c>
      <c r="F171" s="76">
        <f t="shared" si="61"/>
        <v>1800</v>
      </c>
      <c r="G171" s="81">
        <f t="shared" si="61"/>
        <v>0</v>
      </c>
      <c r="H171" s="76">
        <f t="shared" si="61"/>
        <v>1800</v>
      </c>
      <c r="I171" s="81">
        <f t="shared" si="61"/>
        <v>0</v>
      </c>
      <c r="J171" s="76">
        <f t="shared" si="61"/>
        <v>1</v>
      </c>
      <c r="K171" s="81">
        <f t="shared" ref="K171" si="62">K170</f>
        <v>0</v>
      </c>
      <c r="L171" s="76">
        <f t="shared" si="61"/>
        <v>1</v>
      </c>
      <c r="Q171" s="70"/>
    </row>
    <row r="172" spans="1:27">
      <c r="A172" s="18" t="s">
        <v>11</v>
      </c>
      <c r="B172" s="29">
        <v>1</v>
      </c>
      <c r="C172" s="16" t="s">
        <v>77</v>
      </c>
      <c r="D172" s="105">
        <f t="shared" si="61"/>
        <v>938</v>
      </c>
      <c r="E172" s="69">
        <f t="shared" si="61"/>
        <v>0</v>
      </c>
      <c r="F172" s="105">
        <f t="shared" si="61"/>
        <v>1800</v>
      </c>
      <c r="G172" s="69">
        <f t="shared" si="61"/>
        <v>0</v>
      </c>
      <c r="H172" s="105">
        <f t="shared" si="61"/>
        <v>1800</v>
      </c>
      <c r="I172" s="69">
        <f t="shared" si="61"/>
        <v>0</v>
      </c>
      <c r="J172" s="105">
        <f t="shared" si="61"/>
        <v>1</v>
      </c>
      <c r="K172" s="69">
        <f t="shared" ref="K172" si="63">K171</f>
        <v>0</v>
      </c>
      <c r="L172" s="105">
        <f t="shared" si="61"/>
        <v>1</v>
      </c>
      <c r="Q172" s="70"/>
    </row>
    <row r="173" spans="1:27">
      <c r="A173" s="39" t="s">
        <v>11</v>
      </c>
      <c r="B173" s="20">
        <v>2435</v>
      </c>
      <c r="C173" s="13" t="s">
        <v>1</v>
      </c>
      <c r="D173" s="75">
        <f t="shared" si="61"/>
        <v>938</v>
      </c>
      <c r="E173" s="68">
        <f t="shared" si="61"/>
        <v>0</v>
      </c>
      <c r="F173" s="75">
        <f t="shared" si="61"/>
        <v>1800</v>
      </c>
      <c r="G173" s="68">
        <f t="shared" si="61"/>
        <v>0</v>
      </c>
      <c r="H173" s="75">
        <f t="shared" si="61"/>
        <v>1800</v>
      </c>
      <c r="I173" s="68">
        <f t="shared" si="61"/>
        <v>0</v>
      </c>
      <c r="J173" s="75">
        <f t="shared" si="61"/>
        <v>1</v>
      </c>
      <c r="K173" s="68">
        <f t="shared" ref="K173" si="64">K172</f>
        <v>0</v>
      </c>
      <c r="L173" s="75">
        <f t="shared" si="61"/>
        <v>1</v>
      </c>
      <c r="Q173" s="70"/>
    </row>
    <row r="174" spans="1:27">
      <c r="A174" s="37" t="s">
        <v>11</v>
      </c>
      <c r="B174" s="32"/>
      <c r="C174" s="33" t="s">
        <v>12</v>
      </c>
      <c r="D174" s="76">
        <f t="shared" ref="D174:L174" si="65">D173+D163</f>
        <v>164401</v>
      </c>
      <c r="E174" s="76">
        <f t="shared" si="65"/>
        <v>129405</v>
      </c>
      <c r="F174" s="76">
        <f t="shared" si="65"/>
        <v>766646</v>
      </c>
      <c r="G174" s="76">
        <f t="shared" si="65"/>
        <v>170272</v>
      </c>
      <c r="H174" s="76">
        <f t="shared" si="65"/>
        <v>766647</v>
      </c>
      <c r="I174" s="76">
        <f t="shared" si="65"/>
        <v>170272</v>
      </c>
      <c r="J174" s="76">
        <f t="shared" si="65"/>
        <v>869100</v>
      </c>
      <c r="K174" s="76">
        <f t="shared" si="65"/>
        <v>199878</v>
      </c>
      <c r="L174" s="76">
        <f t="shared" si="65"/>
        <v>1068978</v>
      </c>
      <c r="Q174" s="70"/>
    </row>
    <row r="175" spans="1:27">
      <c r="B175" s="20"/>
      <c r="C175" s="13"/>
      <c r="D175" s="40"/>
      <c r="F175" s="40"/>
      <c r="G175" s="40"/>
      <c r="H175" s="40"/>
      <c r="I175" s="40"/>
      <c r="J175" s="40"/>
      <c r="K175" s="40"/>
      <c r="L175" s="40"/>
      <c r="Q175" s="70"/>
    </row>
    <row r="176" spans="1:27">
      <c r="C176" s="13" t="s">
        <v>78</v>
      </c>
      <c r="D176" s="44"/>
      <c r="F176" s="44"/>
      <c r="G176" s="44"/>
      <c r="H176" s="44"/>
      <c r="I176" s="44"/>
      <c r="J176" s="44"/>
      <c r="K176" s="44"/>
      <c r="L176" s="44"/>
      <c r="Q176" s="70"/>
    </row>
    <row r="177" spans="1:17" ht="25.5">
      <c r="A177" s="4" t="s">
        <v>13</v>
      </c>
      <c r="B177" s="20">
        <v>4401</v>
      </c>
      <c r="C177" s="13" t="s">
        <v>115</v>
      </c>
      <c r="D177" s="44"/>
      <c r="E177" s="44"/>
      <c r="F177" s="44"/>
      <c r="G177" s="44"/>
      <c r="H177" s="44"/>
      <c r="I177" s="44"/>
      <c r="J177" s="44"/>
      <c r="K177" s="44"/>
      <c r="L177" s="44"/>
      <c r="Q177" s="70"/>
    </row>
    <row r="178" spans="1:17">
      <c r="A178" s="18"/>
      <c r="B178" s="34">
        <v>0.8</v>
      </c>
      <c r="C178" s="19" t="s">
        <v>73</v>
      </c>
      <c r="D178" s="40"/>
      <c r="E178" s="40"/>
      <c r="F178" s="40"/>
      <c r="G178" s="40"/>
      <c r="H178" s="40"/>
      <c r="I178" s="40"/>
      <c r="J178" s="40"/>
      <c r="K178" s="40"/>
      <c r="L178" s="40"/>
      <c r="Q178" s="70"/>
    </row>
    <row r="179" spans="1:17">
      <c r="A179" s="18"/>
      <c r="B179" s="24">
        <v>16</v>
      </c>
      <c r="C179" s="16" t="s">
        <v>16</v>
      </c>
      <c r="D179" s="40"/>
      <c r="E179" s="40"/>
      <c r="F179" s="40"/>
      <c r="G179" s="40"/>
      <c r="H179" s="40"/>
      <c r="I179" s="40"/>
      <c r="J179" s="40"/>
      <c r="K179" s="40"/>
      <c r="L179" s="40"/>
      <c r="Q179" s="70"/>
    </row>
    <row r="180" spans="1:17" ht="39" customHeight="1">
      <c r="B180" s="119" t="s">
        <v>100</v>
      </c>
      <c r="C180" s="73" t="s">
        <v>129</v>
      </c>
      <c r="D180" s="64">
        <v>4998</v>
      </c>
      <c r="E180" s="65">
        <v>0</v>
      </c>
      <c r="F180" s="65">
        <v>0</v>
      </c>
      <c r="G180" s="65">
        <v>0</v>
      </c>
      <c r="H180" s="65">
        <v>0</v>
      </c>
      <c r="I180" s="65">
        <v>0</v>
      </c>
      <c r="J180" s="65">
        <v>0</v>
      </c>
      <c r="K180" s="65">
        <v>0</v>
      </c>
      <c r="L180" s="65">
        <f>SUM(J180:K180)</f>
        <v>0</v>
      </c>
      <c r="Q180" s="70"/>
    </row>
    <row r="181" spans="1:17" ht="25.5">
      <c r="A181" s="18"/>
      <c r="B181" s="119" t="s">
        <v>108</v>
      </c>
      <c r="C181" s="73" t="s">
        <v>113</v>
      </c>
      <c r="D181" s="64">
        <v>500</v>
      </c>
      <c r="E181" s="65">
        <v>0</v>
      </c>
      <c r="F181" s="65">
        <v>0</v>
      </c>
      <c r="G181" s="65">
        <v>0</v>
      </c>
      <c r="H181" s="65">
        <v>0</v>
      </c>
      <c r="I181" s="65">
        <v>0</v>
      </c>
      <c r="J181" s="65">
        <v>0</v>
      </c>
      <c r="K181" s="65">
        <v>0</v>
      </c>
      <c r="L181" s="65">
        <f>SUM(J181:K181)</f>
        <v>0</v>
      </c>
      <c r="O181" s="92"/>
    </row>
    <row r="182" spans="1:17">
      <c r="A182" s="18" t="s">
        <v>11</v>
      </c>
      <c r="B182" s="24">
        <v>16</v>
      </c>
      <c r="C182" s="16" t="s">
        <v>16</v>
      </c>
      <c r="D182" s="76">
        <f t="shared" ref="D182:L182" si="66">SUM(D180:D181)</f>
        <v>5498</v>
      </c>
      <c r="E182" s="81">
        <f t="shared" si="66"/>
        <v>0</v>
      </c>
      <c r="F182" s="81">
        <f t="shared" si="66"/>
        <v>0</v>
      </c>
      <c r="G182" s="81">
        <f t="shared" si="66"/>
        <v>0</v>
      </c>
      <c r="H182" s="81">
        <f t="shared" si="66"/>
        <v>0</v>
      </c>
      <c r="I182" s="81">
        <f t="shared" si="66"/>
        <v>0</v>
      </c>
      <c r="J182" s="81">
        <f t="shared" si="66"/>
        <v>0</v>
      </c>
      <c r="K182" s="81">
        <f t="shared" ref="K182" si="67">SUM(K180:K181)</f>
        <v>0</v>
      </c>
      <c r="L182" s="81">
        <f t="shared" si="66"/>
        <v>0</v>
      </c>
      <c r="Q182" s="70"/>
    </row>
    <row r="183" spans="1:17">
      <c r="A183" s="18" t="s">
        <v>11</v>
      </c>
      <c r="B183" s="34">
        <v>0.8</v>
      </c>
      <c r="C183" s="19" t="s">
        <v>73</v>
      </c>
      <c r="D183" s="64">
        <f t="shared" ref="D183:L184" si="68">D182</f>
        <v>5498</v>
      </c>
      <c r="E183" s="65">
        <f t="shared" si="68"/>
        <v>0</v>
      </c>
      <c r="F183" s="65">
        <f t="shared" si="68"/>
        <v>0</v>
      </c>
      <c r="G183" s="65">
        <f t="shared" si="68"/>
        <v>0</v>
      </c>
      <c r="H183" s="65">
        <f t="shared" si="68"/>
        <v>0</v>
      </c>
      <c r="I183" s="65">
        <f t="shared" si="68"/>
        <v>0</v>
      </c>
      <c r="J183" s="65">
        <f t="shared" si="68"/>
        <v>0</v>
      </c>
      <c r="K183" s="65">
        <f t="shared" ref="K183" si="69">K182</f>
        <v>0</v>
      </c>
      <c r="L183" s="65">
        <f t="shared" si="68"/>
        <v>0</v>
      </c>
      <c r="Q183" s="70"/>
    </row>
    <row r="184" spans="1:17" ht="25.5">
      <c r="A184" s="18" t="s">
        <v>11</v>
      </c>
      <c r="B184" s="26">
        <v>4401</v>
      </c>
      <c r="C184" s="19" t="s">
        <v>115</v>
      </c>
      <c r="D184" s="91">
        <f t="shared" si="68"/>
        <v>5498</v>
      </c>
      <c r="E184" s="79">
        <f t="shared" si="68"/>
        <v>0</v>
      </c>
      <c r="F184" s="79">
        <f t="shared" si="68"/>
        <v>0</v>
      </c>
      <c r="G184" s="79">
        <f t="shared" si="68"/>
        <v>0</v>
      </c>
      <c r="H184" s="79">
        <f t="shared" si="68"/>
        <v>0</v>
      </c>
      <c r="I184" s="79">
        <f t="shared" si="68"/>
        <v>0</v>
      </c>
      <c r="J184" s="79">
        <f t="shared" si="68"/>
        <v>0</v>
      </c>
      <c r="K184" s="79">
        <f t="shared" ref="K184" si="70">K183</f>
        <v>0</v>
      </c>
      <c r="L184" s="79">
        <f t="shared" si="68"/>
        <v>0</v>
      </c>
      <c r="Q184" s="70"/>
    </row>
    <row r="185" spans="1:17">
      <c r="A185" s="18"/>
      <c r="B185" s="26"/>
      <c r="C185" s="16"/>
      <c r="D185" s="46"/>
      <c r="E185" s="46"/>
      <c r="F185" s="46"/>
      <c r="G185" s="46"/>
      <c r="H185" s="46"/>
      <c r="I185" s="46"/>
      <c r="J185" s="46"/>
      <c r="K185" s="46"/>
      <c r="L185" s="46"/>
      <c r="Q185" s="70"/>
    </row>
    <row r="186" spans="1:17" ht="27" customHeight="1">
      <c r="A186" s="18" t="s">
        <v>13</v>
      </c>
      <c r="B186" s="26">
        <v>4435</v>
      </c>
      <c r="C186" s="35" t="s">
        <v>3</v>
      </c>
      <c r="D186" s="46"/>
      <c r="E186" s="46"/>
      <c r="F186" s="46"/>
      <c r="G186" s="46"/>
      <c r="H186" s="46"/>
      <c r="I186" s="46"/>
      <c r="J186" s="46"/>
      <c r="K186" s="46"/>
      <c r="L186" s="46"/>
      <c r="Q186" s="70"/>
    </row>
    <row r="187" spans="1:17">
      <c r="A187" s="18"/>
      <c r="B187" s="29">
        <v>1</v>
      </c>
      <c r="C187" s="16" t="s">
        <v>77</v>
      </c>
      <c r="D187" s="46"/>
      <c r="E187" s="46"/>
      <c r="F187" s="46"/>
      <c r="G187" s="46"/>
      <c r="H187" s="46"/>
      <c r="I187" s="46"/>
      <c r="J187" s="46"/>
      <c r="K187" s="46"/>
      <c r="L187" s="46"/>
      <c r="Q187" s="70"/>
    </row>
    <row r="188" spans="1:17">
      <c r="A188" s="18"/>
      <c r="B188" s="34">
        <v>1.101</v>
      </c>
      <c r="C188" s="35" t="s">
        <v>80</v>
      </c>
      <c r="D188" s="40"/>
      <c r="E188" s="40"/>
      <c r="F188" s="40"/>
      <c r="G188" s="40"/>
      <c r="H188" s="40"/>
      <c r="I188" s="40"/>
      <c r="J188" s="40"/>
      <c r="K188" s="40"/>
      <c r="L188" s="40"/>
      <c r="Q188" s="70"/>
    </row>
    <row r="189" spans="1:17" ht="25.5">
      <c r="A189" s="18"/>
      <c r="B189" s="127" t="s">
        <v>106</v>
      </c>
      <c r="C189" s="128" t="s">
        <v>107</v>
      </c>
      <c r="D189" s="105">
        <v>4000</v>
      </c>
      <c r="E189" s="69">
        <v>0</v>
      </c>
      <c r="F189" s="69">
        <v>0</v>
      </c>
      <c r="G189" s="69">
        <v>0</v>
      </c>
      <c r="H189" s="69">
        <v>0</v>
      </c>
      <c r="I189" s="69">
        <v>0</v>
      </c>
      <c r="J189" s="69">
        <v>0</v>
      </c>
      <c r="K189" s="69">
        <v>0</v>
      </c>
      <c r="L189" s="69">
        <f>SUM(J189:K189)</f>
        <v>0</v>
      </c>
    </row>
    <row r="190" spans="1:17">
      <c r="A190" s="39" t="s">
        <v>11</v>
      </c>
      <c r="B190" s="153">
        <v>1.101</v>
      </c>
      <c r="C190" s="154" t="s">
        <v>80</v>
      </c>
      <c r="D190" s="105">
        <f t="shared" ref="D190:L190" si="71">SUM(D188:D189)</f>
        <v>4000</v>
      </c>
      <c r="E190" s="69">
        <f t="shared" si="71"/>
        <v>0</v>
      </c>
      <c r="F190" s="69">
        <f t="shared" si="71"/>
        <v>0</v>
      </c>
      <c r="G190" s="69">
        <f t="shared" si="71"/>
        <v>0</v>
      </c>
      <c r="H190" s="69">
        <f t="shared" si="71"/>
        <v>0</v>
      </c>
      <c r="I190" s="69">
        <f t="shared" si="71"/>
        <v>0</v>
      </c>
      <c r="J190" s="69">
        <f t="shared" si="71"/>
        <v>0</v>
      </c>
      <c r="K190" s="69">
        <f t="shared" ref="K190" si="72">SUM(K188:K189)</f>
        <v>0</v>
      </c>
      <c r="L190" s="69">
        <f t="shared" si="71"/>
        <v>0</v>
      </c>
      <c r="Q190" s="70"/>
    </row>
    <row r="191" spans="1:17">
      <c r="A191" s="4" t="s">
        <v>11</v>
      </c>
      <c r="B191" s="29">
        <v>1</v>
      </c>
      <c r="C191" s="16" t="s">
        <v>77</v>
      </c>
      <c r="D191" s="105">
        <f t="shared" ref="D191:L192" si="73">D190</f>
        <v>4000</v>
      </c>
      <c r="E191" s="69">
        <f t="shared" si="73"/>
        <v>0</v>
      </c>
      <c r="F191" s="69">
        <f t="shared" si="73"/>
        <v>0</v>
      </c>
      <c r="G191" s="69">
        <f t="shared" si="73"/>
        <v>0</v>
      </c>
      <c r="H191" s="69">
        <f t="shared" si="73"/>
        <v>0</v>
      </c>
      <c r="I191" s="69">
        <f t="shared" si="73"/>
        <v>0</v>
      </c>
      <c r="J191" s="69">
        <f t="shared" si="73"/>
        <v>0</v>
      </c>
      <c r="K191" s="69">
        <f t="shared" ref="K191" si="74">K190</f>
        <v>0</v>
      </c>
      <c r="L191" s="69">
        <f t="shared" si="73"/>
        <v>0</v>
      </c>
      <c r="Q191" s="70"/>
    </row>
    <row r="192" spans="1:17" ht="27" customHeight="1">
      <c r="A192" s="18" t="s">
        <v>11</v>
      </c>
      <c r="B192" s="26">
        <v>4435</v>
      </c>
      <c r="C192" s="22" t="s">
        <v>3</v>
      </c>
      <c r="D192" s="76">
        <f t="shared" si="73"/>
        <v>4000</v>
      </c>
      <c r="E192" s="81">
        <f t="shared" si="73"/>
        <v>0</v>
      </c>
      <c r="F192" s="81">
        <f t="shared" si="73"/>
        <v>0</v>
      </c>
      <c r="G192" s="81">
        <f t="shared" si="73"/>
        <v>0</v>
      </c>
      <c r="H192" s="81">
        <f t="shared" si="73"/>
        <v>0</v>
      </c>
      <c r="I192" s="81">
        <f t="shared" si="73"/>
        <v>0</v>
      </c>
      <c r="J192" s="81">
        <f t="shared" si="73"/>
        <v>0</v>
      </c>
      <c r="K192" s="81">
        <f t="shared" ref="K192" si="75">K191</f>
        <v>0</v>
      </c>
      <c r="L192" s="81">
        <f t="shared" si="73"/>
        <v>0</v>
      </c>
      <c r="Q192" s="70"/>
    </row>
    <row r="193" spans="1:27">
      <c r="A193" s="37" t="s">
        <v>11</v>
      </c>
      <c r="B193" s="32"/>
      <c r="C193" s="36" t="s">
        <v>78</v>
      </c>
      <c r="D193" s="104">
        <f t="shared" ref="D193:L193" si="76">D192+D184</f>
        <v>9498</v>
      </c>
      <c r="E193" s="67">
        <f t="shared" si="76"/>
        <v>0</v>
      </c>
      <c r="F193" s="67">
        <f t="shared" si="76"/>
        <v>0</v>
      </c>
      <c r="G193" s="67">
        <f t="shared" si="76"/>
        <v>0</v>
      </c>
      <c r="H193" s="67">
        <f t="shared" si="76"/>
        <v>0</v>
      </c>
      <c r="I193" s="67">
        <f t="shared" si="76"/>
        <v>0</v>
      </c>
      <c r="J193" s="67">
        <f t="shared" si="76"/>
        <v>0</v>
      </c>
      <c r="K193" s="67">
        <f t="shared" ref="K193" si="77">K192+K184</f>
        <v>0</v>
      </c>
      <c r="L193" s="67">
        <f t="shared" si="76"/>
        <v>0</v>
      </c>
      <c r="Q193" s="70"/>
    </row>
    <row r="194" spans="1:27">
      <c r="A194" s="37" t="s">
        <v>11</v>
      </c>
      <c r="B194" s="32"/>
      <c r="C194" s="36" t="s">
        <v>4</v>
      </c>
      <c r="D194" s="78">
        <f t="shared" ref="D194:L194" si="78">D193+D174</f>
        <v>173899</v>
      </c>
      <c r="E194" s="78">
        <f t="shared" si="78"/>
        <v>129405</v>
      </c>
      <c r="F194" s="91">
        <f t="shared" si="78"/>
        <v>766646</v>
      </c>
      <c r="G194" s="78">
        <f t="shared" si="78"/>
        <v>170272</v>
      </c>
      <c r="H194" s="78">
        <f t="shared" si="78"/>
        <v>766647</v>
      </c>
      <c r="I194" s="78">
        <f t="shared" si="78"/>
        <v>170272</v>
      </c>
      <c r="J194" s="91">
        <f t="shared" si="78"/>
        <v>869100</v>
      </c>
      <c r="K194" s="78">
        <f t="shared" ref="K194" si="79">K193+K174</f>
        <v>199878</v>
      </c>
      <c r="L194" s="78">
        <f t="shared" si="78"/>
        <v>1068978</v>
      </c>
      <c r="Q194" s="70"/>
    </row>
    <row r="195" spans="1:27">
      <c r="A195" s="108"/>
      <c r="B195" s="109"/>
      <c r="C195" s="110"/>
      <c r="D195" s="111"/>
      <c r="E195" s="111"/>
      <c r="F195" s="115"/>
      <c r="G195" s="111"/>
      <c r="H195" s="111"/>
      <c r="I195" s="111"/>
      <c r="J195" s="115"/>
      <c r="K195" s="111"/>
      <c r="L195" s="111"/>
      <c r="Q195" s="70"/>
    </row>
    <row r="196" spans="1:27" ht="25.5">
      <c r="A196" s="99" t="s">
        <v>117</v>
      </c>
      <c r="B196" s="100">
        <v>2401</v>
      </c>
      <c r="C196" s="101" t="s">
        <v>118</v>
      </c>
      <c r="D196" s="74">
        <v>50</v>
      </c>
      <c r="E196" s="66">
        <v>0</v>
      </c>
      <c r="F196" s="66">
        <v>0</v>
      </c>
      <c r="G196" s="66">
        <v>0</v>
      </c>
      <c r="H196" s="66">
        <v>0</v>
      </c>
      <c r="I196" s="66">
        <v>0</v>
      </c>
      <c r="J196" s="66">
        <v>0</v>
      </c>
      <c r="K196" s="66">
        <v>0</v>
      </c>
      <c r="L196" s="66">
        <v>0</v>
      </c>
      <c r="Q196" s="70"/>
    </row>
    <row r="197" spans="1:27">
      <c r="A197" s="130"/>
      <c r="B197" s="131"/>
      <c r="C197" s="132"/>
      <c r="D197" s="107"/>
      <c r="E197" s="112"/>
      <c r="F197" s="107"/>
      <c r="G197" s="107"/>
      <c r="H197" s="107"/>
      <c r="I197" s="107"/>
      <c r="J197" s="107"/>
      <c r="K197" s="107"/>
      <c r="L197" s="107"/>
      <c r="Q197" s="70"/>
    </row>
    <row r="198" spans="1:27">
      <c r="A198" s="99"/>
      <c r="B198" s="100"/>
      <c r="C198" s="101"/>
      <c r="D198" s="66"/>
      <c r="E198" s="74"/>
      <c r="F198" s="66"/>
      <c r="G198" s="66"/>
      <c r="H198" s="66"/>
      <c r="I198" s="66"/>
      <c r="J198" s="74"/>
      <c r="K198" s="66"/>
      <c r="L198" s="66"/>
      <c r="Q198" s="70"/>
    </row>
    <row r="199" spans="1:27">
      <c r="A199" s="99"/>
      <c r="B199" s="100"/>
      <c r="C199" s="101"/>
      <c r="D199" s="66"/>
      <c r="E199" s="74"/>
      <c r="F199" s="66"/>
      <c r="G199" s="66"/>
      <c r="H199" s="66"/>
      <c r="I199" s="66"/>
      <c r="J199" s="74"/>
      <c r="K199" s="66"/>
      <c r="L199" s="66"/>
      <c r="Q199" s="70"/>
    </row>
    <row r="200" spans="1:27">
      <c r="A200" s="18"/>
      <c r="B200" s="26"/>
      <c r="C200" s="98"/>
      <c r="D200" s="95"/>
      <c r="E200" s="95"/>
      <c r="F200" s="74"/>
      <c r="G200" s="95"/>
      <c r="H200" s="95"/>
      <c r="I200" s="95"/>
      <c r="J200" s="74"/>
      <c r="K200" s="95"/>
      <c r="L200" s="95"/>
      <c r="Q200" s="70"/>
    </row>
    <row r="201" spans="1:27">
      <c r="A201" s="18"/>
      <c r="B201" s="26"/>
      <c r="C201" s="98"/>
      <c r="D201" s="95"/>
      <c r="E201" s="95"/>
      <c r="F201" s="74"/>
      <c r="G201" s="95"/>
      <c r="H201" s="95"/>
      <c r="I201" s="95"/>
      <c r="J201" s="74"/>
      <c r="K201" s="95"/>
      <c r="L201" s="95"/>
      <c r="Q201" s="70"/>
    </row>
    <row r="202" spans="1:27">
      <c r="F202" s="47"/>
      <c r="G202" s="47"/>
      <c r="I202" s="47"/>
      <c r="Q202" s="70"/>
    </row>
    <row r="203" spans="1:27">
      <c r="F203" s="47"/>
      <c r="G203" s="47"/>
      <c r="I203" s="47"/>
      <c r="Q203" s="70"/>
    </row>
    <row r="204" spans="1:27">
      <c r="F204" s="47"/>
      <c r="G204" s="47"/>
      <c r="I204" s="47"/>
      <c r="W204" s="158"/>
      <c r="X204" s="158"/>
      <c r="Y204" s="158"/>
      <c r="Z204" s="158"/>
      <c r="AA204" s="158"/>
    </row>
    <row r="205" spans="1:27">
      <c r="D205" s="61"/>
      <c r="E205" s="61"/>
      <c r="F205" s="61"/>
      <c r="G205" s="61"/>
      <c r="H205" s="61"/>
      <c r="I205" s="61"/>
    </row>
    <row r="206" spans="1:27">
      <c r="D206" s="62"/>
      <c r="E206" s="62"/>
      <c r="F206" s="62"/>
      <c r="G206" s="62"/>
      <c r="H206" s="62"/>
      <c r="I206" s="62"/>
    </row>
    <row r="207" spans="1:27">
      <c r="C207" s="14"/>
      <c r="D207" s="63"/>
      <c r="E207" s="63"/>
      <c r="F207" s="63"/>
      <c r="G207" s="63"/>
      <c r="H207" s="63"/>
      <c r="I207" s="63"/>
    </row>
    <row r="208" spans="1:27">
      <c r="C208" s="14"/>
      <c r="F208" s="47"/>
      <c r="G208" s="47"/>
      <c r="I208" s="47"/>
    </row>
    <row r="209" spans="1:9">
      <c r="C209" s="14"/>
      <c r="F209" s="47"/>
      <c r="G209" s="47"/>
      <c r="I209" s="47"/>
    </row>
    <row r="210" spans="1:9">
      <c r="C210" s="14"/>
      <c r="D210" s="63"/>
      <c r="E210" s="63"/>
      <c r="F210" s="63"/>
      <c r="G210" s="63"/>
      <c r="H210" s="63"/>
      <c r="I210" s="63"/>
    </row>
    <row r="211" spans="1:9">
      <c r="C211" s="14"/>
      <c r="G211" s="47"/>
      <c r="I211" s="47"/>
    </row>
    <row r="212" spans="1:9">
      <c r="C212" s="14"/>
      <c r="F212" s="47"/>
      <c r="G212" s="47"/>
      <c r="I212" s="47"/>
    </row>
    <row r="213" spans="1:9">
      <c r="C213" s="14"/>
      <c r="F213" s="47"/>
      <c r="G213" s="47"/>
      <c r="I213" s="47"/>
    </row>
    <row r="214" spans="1:9">
      <c r="C214" s="14"/>
      <c r="F214" s="47"/>
      <c r="G214" s="47"/>
      <c r="I214" s="47"/>
    </row>
    <row r="218" spans="1:9" ht="29.1" customHeight="1">
      <c r="A218" s="159"/>
      <c r="B218" s="159"/>
      <c r="C218" s="159"/>
      <c r="D218" s="159"/>
    </row>
    <row r="219" spans="1:9">
      <c r="A219" s="133"/>
      <c r="B219" s="133"/>
      <c r="C219" s="102"/>
      <c r="D219" s="103"/>
    </row>
    <row r="220" spans="1:9">
      <c r="A220" s="159"/>
      <c r="B220" s="159"/>
      <c r="C220" s="159"/>
      <c r="D220" s="159"/>
    </row>
    <row r="221" spans="1:9">
      <c r="A221" s="133"/>
      <c r="B221" s="133"/>
      <c r="C221" s="102"/>
      <c r="D221" s="103"/>
    </row>
    <row r="222" spans="1:9">
      <c r="A222" s="159"/>
      <c r="B222" s="159"/>
      <c r="C222" s="159"/>
      <c r="D222" s="159"/>
    </row>
    <row r="223" spans="1:9">
      <c r="A223" s="133"/>
      <c r="B223" s="133"/>
      <c r="C223" s="102"/>
      <c r="D223" s="103"/>
    </row>
    <row r="224" spans="1:9">
      <c r="A224" s="159"/>
      <c r="B224" s="159"/>
      <c r="C224" s="159"/>
      <c r="D224" s="159"/>
    </row>
    <row r="225" spans="1:4">
      <c r="A225" s="133"/>
      <c r="B225" s="133"/>
      <c r="C225" s="102"/>
      <c r="D225" s="103"/>
    </row>
  </sheetData>
  <autoFilter ref="A15:AF203"/>
  <mergeCells count="20">
    <mergeCell ref="M13:V13"/>
    <mergeCell ref="W13:AF13"/>
    <mergeCell ref="M14:Q14"/>
    <mergeCell ref="R14:V14"/>
    <mergeCell ref="W14:AA14"/>
    <mergeCell ref="AB14:AF14"/>
    <mergeCell ref="A218:D218"/>
    <mergeCell ref="A220:D220"/>
    <mergeCell ref="A222:D222"/>
    <mergeCell ref="A224:D224"/>
    <mergeCell ref="A1:L1"/>
    <mergeCell ref="A2:L2"/>
    <mergeCell ref="J13:L13"/>
    <mergeCell ref="J14:L14"/>
    <mergeCell ref="H14:I14"/>
    <mergeCell ref="D14:E14"/>
    <mergeCell ref="F14:G14"/>
    <mergeCell ref="D13:E13"/>
    <mergeCell ref="F13:G13"/>
    <mergeCell ref="H13:I13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50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dem15</vt:lpstr>
      <vt:lpstr>'dem15'!ch</vt:lpstr>
      <vt:lpstr>'dem15'!chCap</vt:lpstr>
      <vt:lpstr>'dem15'!oap</vt:lpstr>
      <vt:lpstr>'dem15'!oapCap</vt:lpstr>
      <vt:lpstr>'dem15'!Print_Area</vt:lpstr>
      <vt:lpstr>'dem15'!Print_Titles</vt:lpstr>
      <vt:lpstr>'dem15'!revise</vt:lpstr>
      <vt:lpstr>'dem15'!summary</vt:lpstr>
      <vt:lpstr>'dem15'!voted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2015-07-22T07:46:02Z</cp:lastPrinted>
  <dcterms:created xsi:type="dcterms:W3CDTF">2004-06-02T16:17:18Z</dcterms:created>
  <dcterms:modified xsi:type="dcterms:W3CDTF">2015-07-29T05:28:38Z</dcterms:modified>
</cp:coreProperties>
</file>