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285" yWindow="-135" windowWidth="7500" windowHeight="7320"/>
  </bookViews>
  <sheets>
    <sheet name="dem21" sheetId="4" r:id="rId1"/>
  </sheets>
  <definedNames>
    <definedName name="__123Graph_D" hidden="1">#REF!</definedName>
    <definedName name="_xlnm._FilterDatabase" localSheetId="0" hidden="1">'dem21'!$A$16:$AF$117</definedName>
    <definedName name="_rec1">#REF!</definedName>
    <definedName name="_Regression_Int" localSheetId="0" hidden="1">1</definedName>
    <definedName name="ahcap">#REF!</definedName>
    <definedName name="censusrec">#REF!</definedName>
    <definedName name="charged">#REF!</definedName>
    <definedName name="da">#REF!</definedName>
    <definedName name="dem21rec">'dem21'!#REF!</definedName>
    <definedName name="dopla21">'dem21'!#REF!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abour" localSheetId="0">'dem21'!$D$75:$L$75</definedName>
    <definedName name="labourCap" localSheetId="0">'dem21'!$D$92:$L$92</definedName>
    <definedName name="labourec" localSheetId="0">'dem21'!#REF!</definedName>
    <definedName name="loanlabour" localSheetId="0">'dem21'!$D$101:$L$101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'dem21'!$K$103</definedName>
    <definedName name="np">#REF!</definedName>
    <definedName name="Nutrition">#REF!</definedName>
    <definedName name="oaslabour" localSheetId="0">'dem21'!$D$34:$L$34</definedName>
    <definedName name="oges">#REF!</definedName>
    <definedName name="pension">#REF!</definedName>
    <definedName name="_xlnm.Print_Area" localSheetId="0">'dem21'!$A$1:$L$103</definedName>
    <definedName name="_xlnm.Print_Titles" localSheetId="0">'dem21'!$13:$16</definedName>
    <definedName name="pw">#REF!</definedName>
    <definedName name="pwcap">#REF!</definedName>
    <definedName name="rec">#REF!</definedName>
    <definedName name="reform">#REF!</definedName>
    <definedName name="revise" localSheetId="0">'dem21'!$D$117:$I$117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'dem21'!$D$110:$I$110</definedName>
    <definedName name="swc">#REF!</definedName>
    <definedName name="tax">#REF!</definedName>
    <definedName name="udhd">#REF!</definedName>
    <definedName name="urbancap">#REF!</definedName>
    <definedName name="voted" localSheetId="0">'dem21'!$E$11:$G$11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'dem21'!$A$1:$L$104</definedName>
    <definedName name="Z_239EE218_578E_4317_BEED_14D5D7089E27_.wvu.PrintArea" localSheetId="0" hidden="1">'dem21'!$A$1:$L$103</definedName>
    <definedName name="Z_239EE218_578E_4317_BEED_14D5D7089E27_.wvu.PrintTitles" localSheetId="0" hidden="1">'dem21'!$13:$16</definedName>
    <definedName name="Z_302A3EA3_AE96_11D5_A646_0050BA3D7AFD_.wvu.FilterData" localSheetId="0" hidden="1">'dem21'!$A$1:$L$104</definedName>
    <definedName name="Z_302A3EA3_AE96_11D5_A646_0050BA3D7AFD_.wvu.PrintArea" localSheetId="0" hidden="1">'dem21'!$A$1:$L$103</definedName>
    <definedName name="Z_302A3EA3_AE96_11D5_A646_0050BA3D7AFD_.wvu.PrintTitles" localSheetId="0" hidden="1">'dem21'!$13:$16</definedName>
    <definedName name="Z_36DBA021_0ECB_11D4_8064_004005726899_.wvu.FilterData" localSheetId="0" hidden="1">'dem21'!$C$18:$C$103</definedName>
    <definedName name="Z_36DBA021_0ECB_11D4_8064_004005726899_.wvu.PrintArea" localSheetId="0" hidden="1">'dem21'!$A$1:$L$103</definedName>
    <definedName name="Z_36DBA021_0ECB_11D4_8064_004005726899_.wvu.PrintTitles" localSheetId="0" hidden="1">'dem21'!$13:$16</definedName>
    <definedName name="Z_93EBE921_AE91_11D5_8685_004005726899_.wvu.FilterData" localSheetId="0" hidden="1">'dem21'!$C$18:$C$103</definedName>
    <definedName name="Z_93EBE921_AE91_11D5_8685_004005726899_.wvu.PrintArea" localSheetId="0" hidden="1">'dem21'!$A$1:$L$103</definedName>
    <definedName name="Z_93EBE921_AE91_11D5_8685_004005726899_.wvu.PrintTitles" localSheetId="0" hidden="1">'dem21'!$13:$16</definedName>
    <definedName name="Z_94DA79C1_0FDE_11D5_9579_000021DAEEA2_.wvu.FilterData" localSheetId="0" hidden="1">'dem21'!$C$18:$C$103</definedName>
    <definedName name="Z_94DA79C1_0FDE_11D5_9579_000021DAEEA2_.wvu.PrintArea" localSheetId="0" hidden="1">'dem21'!$A$1:$L$103</definedName>
    <definedName name="Z_94DA79C1_0FDE_11D5_9579_000021DAEEA2_.wvu.PrintTitles" localSheetId="0" hidden="1">'dem21'!$13:$16</definedName>
    <definedName name="Z_B4CB096A_161F_11D5_8064_004005726899_.wvu.FilterData" localSheetId="0" hidden="1">'dem21'!$C$18:$C$103</definedName>
    <definedName name="Z_C868F8C3_16D7_11D5_A68D_81D6213F5331_.wvu.FilterData" localSheetId="0" hidden="1">'dem21'!$C$18:$C$103</definedName>
    <definedName name="Z_C868F8C3_16D7_11D5_A68D_81D6213F5331_.wvu.PrintArea" localSheetId="0" hidden="1">'dem21'!$A$1:$L$103</definedName>
    <definedName name="Z_C868F8C3_16D7_11D5_A68D_81D6213F5331_.wvu.PrintTitles" localSheetId="0" hidden="1">'dem21'!$13:$16</definedName>
    <definedName name="Z_E5DF37BD_125C_11D5_8DC4_D0F5D88B3549_.wvu.FilterData" localSheetId="0" hidden="1">'dem21'!$C$18:$C$103</definedName>
    <definedName name="Z_E5DF37BD_125C_11D5_8DC4_D0F5D88B3549_.wvu.PrintArea" localSheetId="0" hidden="1">'dem21'!$A$1:$L$103</definedName>
    <definedName name="Z_E5DF37BD_125C_11D5_8DC4_D0F5D88B3549_.wvu.PrintTitles" localSheetId="0" hidden="1">'dem21'!$13:$16</definedName>
    <definedName name="Z_F8ADACC1_164E_11D6_B603_000021DAEEA2_.wvu.FilterData" localSheetId="0" hidden="1">'dem21'!$C$18:$C$103</definedName>
    <definedName name="Z_F8ADACC1_164E_11D6_B603_000021DAEEA2_.wvu.PrintArea" localSheetId="0" hidden="1">'dem21'!$A$1:$L$103</definedName>
    <definedName name="Z_F8ADACC1_164E_11D6_B603_000021DAEEA2_.wvu.PrintTitles" localSheetId="0" hidden="1">'dem21'!$13:$16</definedName>
  </definedNames>
  <calcPr calcId="125725"/>
</workbook>
</file>

<file path=xl/calcChain.xml><?xml version="1.0" encoding="utf-8"?>
<calcChain xmlns="http://schemas.openxmlformats.org/spreadsheetml/2006/main">
  <c r="L98" i="4"/>
  <c r="L88"/>
  <c r="L87"/>
  <c r="L83"/>
  <c r="L72"/>
  <c r="L71"/>
  <c r="L70"/>
  <c r="L66"/>
  <c r="L65"/>
  <c r="L64"/>
  <c r="L60"/>
  <c r="L59"/>
  <c r="L58"/>
  <c r="L57"/>
  <c r="L56"/>
  <c r="L55"/>
  <c r="L48"/>
  <c r="L42"/>
  <c r="L41"/>
  <c r="L40"/>
  <c r="L31"/>
  <c r="L30"/>
  <c r="L29"/>
  <c r="L28"/>
  <c r="L27"/>
  <c r="L26"/>
  <c r="L22"/>
  <c r="L101" l="1"/>
  <c r="K73"/>
  <c r="J73"/>
  <c r="L99" l="1"/>
  <c r="L100" s="1"/>
  <c r="K101" l="1"/>
  <c r="K99"/>
  <c r="K100" s="1"/>
  <c r="K89"/>
  <c r="K84"/>
  <c r="K67"/>
  <c r="K61"/>
  <c r="K49"/>
  <c r="K43"/>
  <c r="K44" s="1"/>
  <c r="K50" s="1"/>
  <c r="K32"/>
  <c r="K23"/>
  <c r="I101"/>
  <c r="H101"/>
  <c r="G101"/>
  <c r="F101"/>
  <c r="E101"/>
  <c r="D101"/>
  <c r="I99"/>
  <c r="I100" s="1"/>
  <c r="H99"/>
  <c r="H100" s="1"/>
  <c r="G99"/>
  <c r="G100" s="1"/>
  <c r="F99"/>
  <c r="F100" s="1"/>
  <c r="E99"/>
  <c r="E100" s="1"/>
  <c r="D99"/>
  <c r="D100" s="1"/>
  <c r="I89"/>
  <c r="H89"/>
  <c r="G89"/>
  <c r="F89"/>
  <c r="E89"/>
  <c r="D89"/>
  <c r="I84"/>
  <c r="H84"/>
  <c r="G84"/>
  <c r="F84"/>
  <c r="E84"/>
  <c r="D84"/>
  <c r="I73"/>
  <c r="H73"/>
  <c r="G73"/>
  <c r="F73"/>
  <c r="E73"/>
  <c r="D73"/>
  <c r="I67"/>
  <c r="H67"/>
  <c r="G67"/>
  <c r="F67"/>
  <c r="E67"/>
  <c r="D67"/>
  <c r="I61"/>
  <c r="H61"/>
  <c r="G61"/>
  <c r="F61"/>
  <c r="E61"/>
  <c r="D61"/>
  <c r="I49"/>
  <c r="H49"/>
  <c r="G49"/>
  <c r="F49"/>
  <c r="E49"/>
  <c r="D49"/>
  <c r="I43"/>
  <c r="I44" s="1"/>
  <c r="I50" s="1"/>
  <c r="H43"/>
  <c r="H44" s="1"/>
  <c r="H50" s="1"/>
  <c r="G43"/>
  <c r="G44" s="1"/>
  <c r="G50" s="1"/>
  <c r="F43"/>
  <c r="F44" s="1"/>
  <c r="F50" s="1"/>
  <c r="E43"/>
  <c r="E44" s="1"/>
  <c r="E50" s="1"/>
  <c r="D43"/>
  <c r="D44" s="1"/>
  <c r="D50" s="1"/>
  <c r="I32"/>
  <c r="H32"/>
  <c r="G32"/>
  <c r="F32"/>
  <c r="E32"/>
  <c r="D32"/>
  <c r="I23"/>
  <c r="H23"/>
  <c r="G23"/>
  <c r="F23"/>
  <c r="E23"/>
  <c r="D23"/>
  <c r="L73"/>
  <c r="J89"/>
  <c r="K90" l="1"/>
  <c r="K91" s="1"/>
  <c r="K92" s="1"/>
  <c r="K102" s="1"/>
  <c r="G90"/>
  <c r="G91" s="1"/>
  <c r="G92" s="1"/>
  <c r="G102" s="1"/>
  <c r="F90"/>
  <c r="F91" s="1"/>
  <c r="F92" s="1"/>
  <c r="F102" s="1"/>
  <c r="E90"/>
  <c r="E91" s="1"/>
  <c r="E92" s="1"/>
  <c r="E102" s="1"/>
  <c r="I90"/>
  <c r="I91" s="1"/>
  <c r="I92" s="1"/>
  <c r="I102" s="1"/>
  <c r="D90"/>
  <c r="D91" s="1"/>
  <c r="D92" s="1"/>
  <c r="D102" s="1"/>
  <c r="H90"/>
  <c r="H91" s="1"/>
  <c r="H92" s="1"/>
  <c r="H102" s="1"/>
  <c r="K74"/>
  <c r="K75" s="1"/>
  <c r="H33"/>
  <c r="H34" s="1"/>
  <c r="F74"/>
  <c r="F75" s="1"/>
  <c r="G74"/>
  <c r="G75" s="1"/>
  <c r="G33"/>
  <c r="G34" s="1"/>
  <c r="E74"/>
  <c r="E75" s="1"/>
  <c r="F33"/>
  <c r="F34" s="1"/>
  <c r="I74"/>
  <c r="I75" s="1"/>
  <c r="I33"/>
  <c r="I34" s="1"/>
  <c r="D33"/>
  <c r="D34" s="1"/>
  <c r="D74"/>
  <c r="D75" s="1"/>
  <c r="H74"/>
  <c r="H75" s="1"/>
  <c r="K33"/>
  <c r="K34" s="1"/>
  <c r="E33"/>
  <c r="E34" s="1"/>
  <c r="P28"/>
  <c r="P22"/>
  <c r="L89"/>
  <c r="L84"/>
  <c r="L49"/>
  <c r="L23"/>
  <c r="J23"/>
  <c r="J61"/>
  <c r="J67"/>
  <c r="J32"/>
  <c r="J84"/>
  <c r="J90" s="1"/>
  <c r="J101"/>
  <c r="J99"/>
  <c r="J100" s="1"/>
  <c r="J49"/>
  <c r="J43"/>
  <c r="J44" s="1"/>
  <c r="J50" s="1"/>
  <c r="L90" l="1"/>
  <c r="L91" s="1"/>
  <c r="L92" s="1"/>
  <c r="L102" s="1"/>
  <c r="H76"/>
  <c r="H103" s="1"/>
  <c r="F76"/>
  <c r="F103" s="1"/>
  <c r="I76"/>
  <c r="I103" s="1"/>
  <c r="G76"/>
  <c r="G103" s="1"/>
  <c r="D76"/>
  <c r="D103" s="1"/>
  <c r="K76"/>
  <c r="K103" s="1"/>
  <c r="E76"/>
  <c r="E103" s="1"/>
  <c r="J91"/>
  <c r="J92" s="1"/>
  <c r="J102" s="1"/>
  <c r="J74"/>
  <c r="J75" s="1"/>
  <c r="J33"/>
  <c r="J34" s="1"/>
  <c r="L43"/>
  <c r="L44" s="1"/>
  <c r="L50" s="1"/>
  <c r="L32"/>
  <c r="L33" s="1"/>
  <c r="L34" s="1"/>
  <c r="L67"/>
  <c r="L61"/>
  <c r="L74" l="1"/>
  <c r="L75" s="1"/>
  <c r="L76" s="1"/>
  <c r="J76"/>
  <c r="J103" s="1"/>
  <c r="E11" l="1"/>
  <c r="L103"/>
  <c r="F11"/>
  <c r="G11" l="1"/>
</calcChain>
</file>

<file path=xl/sharedStrings.xml><?xml version="1.0" encoding="utf-8"?>
<sst xmlns="http://schemas.openxmlformats.org/spreadsheetml/2006/main" count="269" uniqueCount="117">
  <si>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</si>
  <si>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</si>
  <si>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</si>
  <si>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</si>
  <si>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</si>
  <si>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</si>
  <si>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</si>
  <si>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</si>
  <si>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</si>
  <si>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</si>
  <si>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</si>
  <si>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60.00.01</t>
  </si>
  <si>
    <t>60.00.11</t>
  </si>
  <si>
    <t>Travel Expenses</t>
  </si>
  <si>
    <t>60.00.13</t>
  </si>
  <si>
    <t>Office Expenses</t>
  </si>
  <si>
    <t>DEMAND NO. 21</t>
  </si>
  <si>
    <t>Industrial Training Institutes</t>
  </si>
  <si>
    <t>60.00.02</t>
  </si>
  <si>
    <t>60.00.21</t>
  </si>
  <si>
    <t>60.00.34</t>
  </si>
  <si>
    <t>Scholarships/Stipend</t>
  </si>
  <si>
    <t>Other Expenditure</t>
  </si>
  <si>
    <t>Implementation of Various Labour Laws and Rehabilitation Centre</t>
  </si>
  <si>
    <t>61.00.50</t>
  </si>
  <si>
    <t>Other Charges</t>
  </si>
  <si>
    <t>Capital Outlay on Public Works</t>
  </si>
  <si>
    <t>Office Buildings</t>
  </si>
  <si>
    <t>Construction</t>
  </si>
  <si>
    <t>Construction of ITI at Gyalshing</t>
  </si>
  <si>
    <t>62.00.53</t>
  </si>
  <si>
    <t>CAPITAL SECTION</t>
  </si>
  <si>
    <t>II. Details of the estimates and the heads under which this grant will be accounted for:</t>
  </si>
  <si>
    <t>Revenue</t>
  </si>
  <si>
    <t>Capital</t>
  </si>
  <si>
    <t>Construction of Centre of Excellence at Rangpo under External Aided Project</t>
  </si>
  <si>
    <t>State Share  for IT Sector Training</t>
  </si>
  <si>
    <t>State Share for Construction of ITI</t>
  </si>
  <si>
    <t>A - Capital Account of General Services</t>
  </si>
  <si>
    <t>Wages</t>
  </si>
  <si>
    <t>Salaries</t>
  </si>
  <si>
    <t>Training</t>
  </si>
  <si>
    <t>Labour</t>
  </si>
  <si>
    <t>61.00.01</t>
  </si>
  <si>
    <t>LABOUR</t>
  </si>
  <si>
    <t>62.00.01</t>
  </si>
  <si>
    <t>PLAN</t>
  </si>
  <si>
    <t>SCHEME 1</t>
  </si>
  <si>
    <t>SCHEME 2</t>
  </si>
  <si>
    <t>MS</t>
  </si>
  <si>
    <t>MSS</t>
  </si>
  <si>
    <t>DS</t>
  </si>
  <si>
    <t xml:space="preserve">% </t>
  </si>
  <si>
    <t>Disc %</t>
  </si>
  <si>
    <t>64.00.54</t>
  </si>
  <si>
    <t>Plan-State Sector</t>
  </si>
  <si>
    <t>State Normal</t>
  </si>
  <si>
    <t>Normal</t>
  </si>
  <si>
    <t>State Earmarked</t>
  </si>
  <si>
    <t>MR/WC</t>
  </si>
  <si>
    <t>B - Social Services (f) Labour and Labour Welfare</t>
  </si>
  <si>
    <t>Labour and Employment</t>
  </si>
  <si>
    <t>Direction and Administration</t>
  </si>
  <si>
    <t>Supplies and  Materials</t>
  </si>
  <si>
    <t>(In Thousands of Rupees)</t>
  </si>
  <si>
    <t>Loans for Education, Sports, Art and 
Culture</t>
  </si>
  <si>
    <t>General Education</t>
  </si>
  <si>
    <t>University and Higher Education</t>
  </si>
  <si>
    <t>Comprehensive Education Loan Scheme</t>
  </si>
  <si>
    <t>60.00.55</t>
  </si>
  <si>
    <t>Loans and Advances</t>
  </si>
  <si>
    <t>Other Administrative Services</t>
  </si>
  <si>
    <t>Advertisement &amp; Publicity</t>
  </si>
  <si>
    <t>Skill Development Fund</t>
  </si>
  <si>
    <t>45.00.31</t>
  </si>
  <si>
    <t>Grants in Aid</t>
  </si>
  <si>
    <t>Directorate of Capacity Building</t>
  </si>
  <si>
    <t>46.00.01</t>
  </si>
  <si>
    <t>46.00.11</t>
  </si>
  <si>
    <t>46.00.13</t>
  </si>
  <si>
    <t>46.00.26</t>
  </si>
  <si>
    <t>46.00.71</t>
  </si>
  <si>
    <t>46.00.72</t>
  </si>
  <si>
    <t>Capacity Building /Training Programme</t>
  </si>
  <si>
    <t>Const. of ITI Centre at Namchi and Gyalshing</t>
  </si>
  <si>
    <t>ITI State Share</t>
  </si>
  <si>
    <t>CM's Comprehensive Education Loan Scheme</t>
  </si>
  <si>
    <t>CM's Self Employment Scheme</t>
  </si>
  <si>
    <t>Livelihood Schools (Capacity Building)</t>
  </si>
  <si>
    <t>2013-14</t>
  </si>
  <si>
    <t>61.00.02</t>
  </si>
  <si>
    <t>A - General Services,(d) Administrative Services</t>
  </si>
  <si>
    <t>F-Loans and Advances</t>
  </si>
  <si>
    <t>ITI electrification</t>
  </si>
  <si>
    <t>Skill Development project payable to Sikkim Manipal University</t>
  </si>
  <si>
    <t>2014-15</t>
  </si>
  <si>
    <t>2111002021</t>
  </si>
  <si>
    <t>2111002022</t>
  </si>
  <si>
    <t>2111002024</t>
  </si>
  <si>
    <t>2111002025</t>
  </si>
  <si>
    <t>2111002027</t>
  </si>
  <si>
    <t>2111002028</t>
  </si>
  <si>
    <t>2111002029</t>
  </si>
  <si>
    <t>64.00.53</t>
  </si>
  <si>
    <t>Major Works (EAP)</t>
  </si>
  <si>
    <t>Plan-Central Sector</t>
  </si>
  <si>
    <t>EAP</t>
  </si>
  <si>
    <t>2112038021</t>
  </si>
  <si>
    <t>I. Estimate of the amount required in the year ending 31st March, 2016 to defray the charges in respect of Labour</t>
  </si>
  <si>
    <t>2015-16</t>
  </si>
  <si>
    <t>62.00.02</t>
  </si>
  <si>
    <t>62.00.13</t>
  </si>
  <si>
    <t>Loans for Education, Sports, Art and Culture</t>
  </si>
  <si>
    <t>Industrial Training Institute, 
Rangpo</t>
  </si>
  <si>
    <t>Industrial Training Institute, Namchi</t>
  </si>
  <si>
    <t>State Institute of Capacity Building, Karfectar</t>
  </si>
  <si>
    <t>Industrial Training Institute, Gyalshing</t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</si>
</sst>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000"/>
    <numFmt numFmtId="170" formatCode="0#.###"/>
    <numFmt numFmtId="171" formatCode="0_)"/>
    <numFmt numFmtId="172" formatCode="_ * #,##0_ ;_ * \-#,##0_ ;_ * &quot;-&quot;??_ ;_ @_ 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50"/>
      <name val="Times New Roman"/>
      <family val="1"/>
    </font>
    <font>
      <sz val="10"/>
      <color rgb="FFFF0000"/>
      <name val="Times New Roman"/>
      <family val="1"/>
    </font>
    <font>
      <sz val="10"/>
      <color rgb="FF92D050"/>
      <name val="Times New Roman"/>
      <family val="1"/>
    </font>
    <font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71" fontId="2" fillId="0" borderId="0"/>
  </cellStyleXfs>
  <cellXfs count="176">
    <xf numFmtId="0" fontId="0" fillId="0" borderId="0" xfId="0"/>
    <xf numFmtId="167" fontId="3" fillId="0" borderId="0" xfId="4" applyNumberFormat="1" applyFont="1" applyFill="1" applyAlignment="1">
      <alignment horizontal="right" vertical="top" wrapText="1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left"/>
    </xf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1" xfId="5" applyFont="1" applyFill="1" applyBorder="1"/>
    <xf numFmtId="0" fontId="4" fillId="0" borderId="0" xfId="2" applyFont="1" applyFill="1" applyAlignment="1" applyProtection="1">
      <alignment horizontal="left"/>
    </xf>
    <xf numFmtId="0" fontId="3" fillId="0" borderId="0" xfId="4" applyFont="1" applyFill="1" applyAlignment="1">
      <alignment horizontal="left"/>
    </xf>
    <xf numFmtId="0" fontId="3" fillId="0" borderId="0" xfId="4" applyFont="1" applyFill="1" applyBorder="1" applyAlignment="1" applyProtection="1">
      <alignment horizontal="lef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3" fillId="0" borderId="0" xfId="4" applyFont="1" applyFill="1" applyAlignment="1" applyProtection="1">
      <alignment horizontal="left" vertical="top" wrapText="1"/>
    </xf>
    <xf numFmtId="0" fontId="3" fillId="0" borderId="0" xfId="2" applyFont="1" applyFill="1" applyAlignment="1">
      <alignment horizontal="right"/>
    </xf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right"/>
    </xf>
    <xf numFmtId="0" fontId="4" fillId="0" borderId="0" xfId="3" applyFont="1" applyFill="1" applyBorder="1" applyAlignment="1" applyProtection="1">
      <alignment horizontal="center"/>
    </xf>
    <xf numFmtId="0" fontId="3" fillId="0" borderId="2" xfId="2" applyFont="1" applyFill="1" applyBorder="1" applyAlignment="1">
      <alignment horizontal="left"/>
    </xf>
    <xf numFmtId="0" fontId="4" fillId="0" borderId="2" xfId="2" applyFont="1" applyFill="1" applyBorder="1" applyAlignment="1" applyProtection="1">
      <alignment horizontal="left"/>
    </xf>
    <xf numFmtId="0" fontId="4" fillId="0" borderId="0" xfId="7" applyFont="1" applyFill="1" applyAlignment="1" applyProtection="1">
      <alignment horizontal="left" vertical="top" wrapText="1"/>
    </xf>
    <xf numFmtId="0" fontId="3" fillId="0" borderId="0" xfId="2" applyFont="1" applyFill="1" applyBorder="1" applyAlignment="1">
      <alignment horizontal="right"/>
    </xf>
    <xf numFmtId="165" fontId="3" fillId="0" borderId="0" xfId="2" applyNumberFormat="1" applyFont="1" applyFill="1" applyAlignment="1">
      <alignment horizontal="right"/>
    </xf>
    <xf numFmtId="166" fontId="3" fillId="0" borderId="0" xfId="2" applyNumberFormat="1" applyFont="1" applyFill="1" applyAlignment="1">
      <alignment horizontal="right"/>
    </xf>
    <xf numFmtId="169" fontId="4" fillId="0" borderId="0" xfId="2" applyNumberFormat="1" applyFont="1" applyFill="1" applyAlignment="1">
      <alignment horizontal="right"/>
    </xf>
    <xf numFmtId="166" fontId="3" fillId="0" borderId="0" xfId="2" applyNumberFormat="1" applyFont="1" applyFill="1" applyAlignment="1">
      <alignment horizontal="right" vertical="top" wrapText="1"/>
    </xf>
    <xf numFmtId="165" fontId="3" fillId="0" borderId="0" xfId="4" applyNumberFormat="1" applyFont="1" applyFill="1" applyAlignment="1">
      <alignment horizontal="right" vertical="top" wrapText="1"/>
    </xf>
    <xf numFmtId="169" fontId="4" fillId="0" borderId="0" xfId="4" applyNumberFormat="1" applyFont="1" applyFill="1" applyAlignment="1">
      <alignment horizontal="right" vertical="top" wrapText="1"/>
    </xf>
    <xf numFmtId="166" fontId="3" fillId="0" borderId="0" xfId="4" applyNumberFormat="1" applyFont="1" applyFill="1" applyAlignment="1">
      <alignment horizontal="right" vertical="top" wrapText="1"/>
    </xf>
    <xf numFmtId="0" fontId="3" fillId="0" borderId="2" xfId="2" applyFont="1" applyFill="1" applyBorder="1" applyAlignment="1">
      <alignment horizontal="right"/>
    </xf>
    <xf numFmtId="0" fontId="4" fillId="0" borderId="0" xfId="7" applyFont="1" applyFill="1" applyAlignment="1">
      <alignment horizontal="right" vertical="top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7" applyFont="1" applyFill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/>
    </xf>
    <xf numFmtId="0" fontId="3" fillId="0" borderId="0" xfId="2" applyNumberFormat="1" applyFont="1" applyFill="1"/>
    <xf numFmtId="0" fontId="3" fillId="0" borderId="0" xfId="2" applyNumberFormat="1" applyFont="1" applyFill="1" applyAlignment="1" applyProtection="1">
      <alignment horizontal="right"/>
    </xf>
    <xf numFmtId="0" fontId="3" fillId="0" borderId="3" xfId="2" applyNumberFormat="1" applyFont="1" applyFill="1" applyBorder="1" applyProtection="1"/>
    <xf numFmtId="0" fontId="3" fillId="0" borderId="0" xfId="2" applyNumberFormat="1" applyFont="1" applyFill="1" applyBorder="1" applyProtection="1"/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4" applyNumberFormat="1" applyFont="1" applyFill="1" applyAlignment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2" applyNumberFormat="1" applyFont="1" applyFill="1" applyProtection="1"/>
    <xf numFmtId="0" fontId="3" fillId="0" borderId="3" xfId="4" applyNumberFormat="1" applyFont="1" applyFill="1" applyBorder="1" applyAlignment="1" applyProtection="1">
      <alignment horizontal="right"/>
    </xf>
    <xf numFmtId="0" fontId="4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 applyProtection="1">
      <alignment horizontal="center"/>
    </xf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6" applyNumberFormat="1" applyFont="1" applyFill="1" applyAlignment="1" applyProtection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left"/>
    </xf>
    <xf numFmtId="168" fontId="4" fillId="0" borderId="0" xfId="2" applyNumberFormat="1" applyFont="1" applyFill="1" applyBorder="1" applyAlignment="1">
      <alignment horizontal="right"/>
    </xf>
    <xf numFmtId="0" fontId="4" fillId="0" borderId="0" xfId="2" applyNumberFormat="1" applyFont="1" applyFill="1" applyAlignment="1">
      <alignment horizontal="center"/>
    </xf>
    <xf numFmtId="0" fontId="4" fillId="0" borderId="0" xfId="7" applyNumberFormat="1" applyFont="1" applyFill="1" applyAlignment="1">
      <alignment horizontal="center" vertical="top"/>
    </xf>
    <xf numFmtId="0" fontId="4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3" fillId="0" borderId="1" xfId="2" applyFont="1" applyFill="1" applyBorder="1" applyAlignment="1">
      <alignment horizontal="left"/>
    </xf>
    <xf numFmtId="0" fontId="4" fillId="0" borderId="1" xfId="2" applyFont="1" applyFill="1" applyBorder="1" applyAlignment="1" applyProtection="1">
      <alignment horizontal="left"/>
    </xf>
    <xf numFmtId="164" fontId="3" fillId="0" borderId="0" xfId="1" applyFont="1" applyFill="1" applyAlignment="1" applyProtection="1">
      <alignment horizontal="right" wrapText="1"/>
    </xf>
    <xf numFmtId="164" fontId="3" fillId="0" borderId="0" xfId="1" applyFont="1" applyFill="1" applyBorder="1" applyAlignment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>
      <alignment horizontal="right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169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1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>
      <alignment horizontal="left" vertical="top" wrapText="1"/>
    </xf>
    <xf numFmtId="0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Alignment="1">
      <alignment horizontal="left" vertical="top" wrapText="1"/>
    </xf>
    <xf numFmtId="168" fontId="4" fillId="0" borderId="0" xfId="2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Alignment="1">
      <alignment vertical="top"/>
    </xf>
    <xf numFmtId="0" fontId="4" fillId="0" borderId="0" xfId="2" applyNumberFormat="1" applyFont="1" applyFill="1" applyBorder="1" applyAlignment="1">
      <alignment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>
      <alignment vertical="top" wrapText="1"/>
    </xf>
    <xf numFmtId="170" fontId="4" fillId="0" borderId="0" xfId="2" applyNumberFormat="1" applyFont="1" applyFill="1" applyBorder="1" applyAlignment="1">
      <alignment horizontal="right" vertical="top" wrapText="1"/>
    </xf>
    <xf numFmtId="164" fontId="3" fillId="0" borderId="0" xfId="6" applyNumberFormat="1" applyFont="1" applyFill="1" applyAlignment="1" applyProtection="1">
      <alignment horizontal="right"/>
    </xf>
    <xf numFmtId="165" fontId="3" fillId="0" borderId="0" xfId="7" applyNumberFormat="1" applyFont="1" applyFill="1" applyBorder="1" applyAlignment="1">
      <alignment horizontal="right" vertical="top"/>
    </xf>
    <xf numFmtId="0" fontId="3" fillId="0" borderId="0" xfId="7" applyFont="1" applyFill="1" applyBorder="1" applyAlignment="1" applyProtection="1">
      <alignment horizontal="left" vertical="top" wrapText="1"/>
    </xf>
    <xf numFmtId="0" fontId="4" fillId="0" borderId="0" xfId="7" applyFont="1" applyFill="1" applyBorder="1" applyAlignment="1">
      <alignment horizontal="right" vertical="top"/>
    </xf>
    <xf numFmtId="0" fontId="4" fillId="0" borderId="0" xfId="7" applyFont="1" applyFill="1" applyBorder="1" applyAlignment="1" applyProtection="1">
      <alignment horizontal="left" vertical="top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2" xfId="2" applyNumberFormat="1" applyFont="1" applyFill="1" applyBorder="1" applyAlignment="1" applyProtection="1">
      <alignment horizontal="right"/>
    </xf>
    <xf numFmtId="164" fontId="3" fillId="0" borderId="2" xfId="1" applyFont="1" applyFill="1" applyBorder="1" applyAlignment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right"/>
    </xf>
    <xf numFmtId="0" fontId="3" fillId="0" borderId="2" xfId="4" applyNumberFormat="1" applyFont="1" applyFill="1" applyBorder="1" applyAlignment="1" applyProtection="1">
      <alignment horizontal="right" wrapText="1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>
      <alignment vertical="top"/>
    </xf>
    <xf numFmtId="0" fontId="3" fillId="0" borderId="1" xfId="6" applyFont="1" applyFill="1" applyBorder="1" applyAlignment="1" applyProtection="1"/>
    <xf numFmtId="0" fontId="3" fillId="0" borderId="0" xfId="2" applyFont="1" applyFill="1" applyBorder="1" applyAlignment="1" applyProtection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 applyProtection="1">
      <alignment horizontal="left"/>
    </xf>
    <xf numFmtId="0" fontId="3" fillId="0" borderId="2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167" fontId="3" fillId="0" borderId="0" xfId="2" applyNumberFormat="1" applyFont="1" applyFill="1" applyAlignment="1">
      <alignment horizontal="right"/>
    </xf>
    <xf numFmtId="168" fontId="3" fillId="0" borderId="0" xfId="2" applyNumberFormat="1" applyFont="1" applyFill="1" applyAlignment="1">
      <alignment horizontal="right"/>
    </xf>
    <xf numFmtId="167" fontId="3" fillId="0" borderId="0" xfId="4" applyNumberFormat="1" applyFont="1" applyFill="1" applyBorder="1" applyAlignment="1">
      <alignment horizontal="right" vertical="top" wrapText="1"/>
    </xf>
    <xf numFmtId="167" fontId="3" fillId="0" borderId="1" xfId="4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horizontal="left" vertical="top"/>
    </xf>
    <xf numFmtId="49" fontId="3" fillId="0" borderId="0" xfId="2" applyNumberFormat="1" applyFont="1" applyFill="1" applyAlignment="1">
      <alignment horizontal="right"/>
    </xf>
    <xf numFmtId="0" fontId="3" fillId="0" borderId="0" xfId="6" applyFont="1" applyFill="1" applyAlignment="1" applyProtection="1">
      <alignment horizontal="right"/>
    </xf>
    <xf numFmtId="0" fontId="7" fillId="0" borderId="0" xfId="2" applyFont="1" applyFill="1"/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1" xfId="4" applyFont="1" applyFill="1" applyBorder="1" applyAlignment="1">
      <alignment horizontal="left"/>
    </xf>
    <xf numFmtId="49" fontId="3" fillId="0" borderId="1" xfId="6" applyNumberFormat="1" applyFont="1" applyFill="1" applyBorder="1" applyAlignment="1" applyProtection="1">
      <alignment horizontal="center" vertical="top"/>
    </xf>
    <xf numFmtId="49" fontId="3" fillId="0" borderId="1" xfId="6" applyNumberFormat="1" applyFont="1" applyFill="1" applyBorder="1" applyAlignment="1" applyProtection="1">
      <alignment horizontal="center"/>
    </xf>
    <xf numFmtId="0" fontId="3" fillId="0" borderId="0" xfId="8" applyNumberFormat="1" applyFont="1" applyFill="1" applyBorder="1" applyAlignment="1" applyProtection="1">
      <alignment vertical="center"/>
    </xf>
    <xf numFmtId="164" fontId="3" fillId="0" borderId="1" xfId="1" applyFont="1" applyFill="1" applyBorder="1" applyAlignment="1">
      <alignment horizontal="right" wrapText="1"/>
    </xf>
    <xf numFmtId="0" fontId="8" fillId="0" borderId="0" xfId="2" applyFont="1" applyFill="1"/>
    <xf numFmtId="0" fontId="8" fillId="0" borderId="0" xfId="2" applyFont="1" applyFill="1" applyAlignment="1">
      <alignment horizontal="right"/>
    </xf>
    <xf numFmtId="172" fontId="8" fillId="0" borderId="0" xfId="2" applyNumberFormat="1" applyFont="1" applyFill="1"/>
    <xf numFmtId="165" fontId="3" fillId="0" borderId="0" xfId="7" applyNumberFormat="1" applyFont="1" applyFill="1" applyAlignment="1">
      <alignment horizontal="right" vertical="top"/>
    </xf>
    <xf numFmtId="0" fontId="3" fillId="0" borderId="0" xfId="7" applyFont="1" applyFill="1" applyAlignment="1" applyProtection="1">
      <alignment horizontal="left" vertical="top" wrapText="1"/>
    </xf>
    <xf numFmtId="0" fontId="3" fillId="0" borderId="0" xfId="2" applyFont="1" applyFill="1" applyAlignment="1" applyProtection="1">
      <alignment horizontal="left" vertical="top" wrapText="1"/>
    </xf>
    <xf numFmtId="0" fontId="4" fillId="0" borderId="0" xfId="2" applyFont="1" applyFill="1" applyBorder="1" applyAlignment="1" applyProtection="1">
      <alignment horizontal="center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0" xfId="4" applyNumberFormat="1" applyFont="1" applyFill="1" applyAlignment="1">
      <alignment horizontal="right" wrapText="1"/>
    </xf>
    <xf numFmtId="0" fontId="3" fillId="0" borderId="0" xfId="4" applyNumberFormat="1" applyFont="1" applyFill="1" applyBorder="1" applyAlignment="1">
      <alignment horizontal="right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left" vertical="top"/>
    </xf>
    <xf numFmtId="0" fontId="4" fillId="0" borderId="0" xfId="2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Border="1"/>
    <xf numFmtId="166" fontId="3" fillId="0" borderId="0" xfId="2" applyNumberFormat="1" applyFont="1" applyFill="1" applyBorder="1" applyAlignment="1">
      <alignment horizontal="right"/>
    </xf>
    <xf numFmtId="167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 applyProtection="1">
      <alignment horizontal="left"/>
    </xf>
    <xf numFmtId="0" fontId="3" fillId="0" borderId="1" xfId="2" applyNumberFormat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>
      <alignment vertical="top"/>
    </xf>
    <xf numFmtId="0" fontId="9" fillId="0" borderId="0" xfId="2" applyFont="1" applyFill="1"/>
    <xf numFmtId="0" fontId="9" fillId="0" borderId="0" xfId="2" applyFont="1" applyFill="1" applyAlignment="1">
      <alignment horizontal="right"/>
    </xf>
    <xf numFmtId="172" fontId="9" fillId="0" borderId="0" xfId="2" applyNumberFormat="1" applyFont="1" applyFill="1"/>
    <xf numFmtId="0" fontId="10" fillId="0" borderId="0" xfId="2" applyFont="1" applyFill="1"/>
    <xf numFmtId="0" fontId="10" fillId="0" borderId="0" xfId="2" applyNumberFormat="1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 vertical="top" wrapText="1"/>
    </xf>
    <xf numFmtId="0" fontId="3" fillId="0" borderId="0" xfId="2" applyNumberFormat="1" applyFont="1" applyFill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3" xfId="6" applyFont="1" applyFill="1" applyBorder="1" applyAlignment="1" applyProtection="1">
      <alignment horizontal="center" vertical="top"/>
    </xf>
    <xf numFmtId="0" fontId="3" fillId="0" borderId="3" xfId="6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 vertical="top"/>
    </xf>
    <xf numFmtId="49" fontId="3" fillId="0" borderId="0" xfId="6" applyNumberFormat="1" applyFont="1" applyFill="1" applyBorder="1" applyAlignment="1" applyProtection="1">
      <alignment horizontal="center" vertical="top"/>
    </xf>
    <xf numFmtId="0" fontId="3" fillId="0" borderId="0" xfId="6" applyFont="1" applyFill="1" applyBorder="1" applyAlignment="1" applyProtection="1">
      <alignment horizontal="center"/>
    </xf>
    <xf numFmtId="49" fontId="3" fillId="0" borderId="3" xfId="6" applyNumberFormat="1" applyFont="1" applyFill="1" applyBorder="1" applyAlignment="1" applyProtection="1">
      <alignment horizontal="center" vertical="top"/>
    </xf>
    <xf numFmtId="0" fontId="4" fillId="0" borderId="0" xfId="2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9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  <cellStyle name="Normal_RECEIPT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AF123"/>
  <sheetViews>
    <sheetView tabSelected="1" view="pageBreakPreview" zoomScale="95" zoomScaleSheetLayoutView="95" workbookViewId="0">
      <selection activeCell="A105" sqref="A104:L127"/>
    </sheetView>
  </sheetViews>
  <sheetFormatPr defaultColWidth="11" defaultRowHeight="12.75"/>
  <cols>
    <col min="1" max="1" width="6.42578125" style="4" customWidth="1"/>
    <col min="2" max="2" width="8.140625" style="13" customWidth="1"/>
    <col min="3" max="3" width="34.5703125" style="3" customWidth="1"/>
    <col min="4" max="4" width="8.5703125" style="35" customWidth="1"/>
    <col min="5" max="5" width="9.42578125" style="35" customWidth="1"/>
    <col min="6" max="6" width="8.42578125" style="3" customWidth="1"/>
    <col min="7" max="7" width="8.5703125" style="3" customWidth="1"/>
    <col min="8" max="8" width="8.5703125" style="35" customWidth="1"/>
    <col min="9" max="9" width="8.42578125" style="35" customWidth="1"/>
    <col min="10" max="10" width="8.5703125" style="3" customWidth="1"/>
    <col min="11" max="11" width="9.140625" style="3" customWidth="1"/>
    <col min="12" max="12" width="8.42578125" style="3" customWidth="1"/>
    <col min="13" max="14" width="11" style="3" hidden="1" customWidth="1"/>
    <col min="15" max="15" width="9.28515625" style="3" hidden="1" customWidth="1"/>
    <col min="16" max="16" width="6" style="3" hidden="1" customWidth="1"/>
    <col min="17" max="17" width="12.85546875" style="127" hidden="1" customWidth="1"/>
    <col min="18" max="18" width="8.85546875" style="3" hidden="1" customWidth="1"/>
    <col min="19" max="19" width="5.85546875" style="3" hidden="1" customWidth="1"/>
    <col min="20" max="20" width="8.7109375" style="3" hidden="1" customWidth="1"/>
    <col min="21" max="21" width="7.42578125" style="3" hidden="1" customWidth="1"/>
    <col min="22" max="22" width="11" style="3" hidden="1" customWidth="1"/>
    <col min="23" max="24" width="11" style="3"/>
    <col min="25" max="25" width="8.28515625" style="3" customWidth="1"/>
    <col min="26" max="26" width="8.42578125" style="3" customWidth="1"/>
    <col min="27" max="27" width="12.140625" style="3" customWidth="1"/>
    <col min="28" max="28" width="7.5703125" style="3" customWidth="1"/>
    <col min="29" max="29" width="9" style="3" customWidth="1"/>
    <col min="30" max="30" width="5" style="3" customWidth="1"/>
    <col min="31" max="31" width="8.7109375" style="3" customWidth="1"/>
    <col min="32" max="32" width="8.5703125" style="3" customWidth="1"/>
    <col min="33" max="16384" width="11" style="3"/>
  </cols>
  <sheetData>
    <row r="1" spans="1:32">
      <c r="A1" s="174" t="s">
        <v>16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32">
      <c r="A2" s="174" t="s">
        <v>44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32" ht="6.9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32">
      <c r="A4" s="142"/>
      <c r="B4" s="142"/>
      <c r="C4" s="142"/>
      <c r="D4" s="117" t="s">
        <v>91</v>
      </c>
      <c r="E4" s="118">
        <v>2070</v>
      </c>
      <c r="F4" s="119" t="s">
        <v>71</v>
      </c>
      <c r="G4" s="142"/>
      <c r="H4" s="142"/>
      <c r="I4" s="142"/>
      <c r="J4" s="142"/>
      <c r="K4" s="142"/>
      <c r="L4" s="142"/>
    </row>
    <row r="5" spans="1:32">
      <c r="C5" s="5"/>
      <c r="D5" s="36" t="s">
        <v>60</v>
      </c>
      <c r="E5" s="62">
        <v>2230</v>
      </c>
      <c r="F5" s="6" t="s">
        <v>61</v>
      </c>
      <c r="G5" s="5"/>
      <c r="H5" s="45"/>
      <c r="I5" s="45"/>
      <c r="J5" s="5"/>
      <c r="K5" s="5"/>
      <c r="L5" s="5"/>
    </row>
    <row r="6" spans="1:32">
      <c r="C6" s="5"/>
      <c r="D6" s="36" t="s">
        <v>38</v>
      </c>
      <c r="E6" s="63">
        <v>4059</v>
      </c>
      <c r="F6" s="33" t="s">
        <v>26</v>
      </c>
      <c r="G6" s="5"/>
      <c r="H6" s="45"/>
      <c r="I6" s="45"/>
      <c r="J6" s="5"/>
      <c r="K6" s="5"/>
      <c r="L6" s="5"/>
    </row>
    <row r="7" spans="1:32">
      <c r="C7" s="5"/>
      <c r="D7" s="36" t="s">
        <v>92</v>
      </c>
      <c r="E7" s="63">
        <v>6202</v>
      </c>
      <c r="F7" s="33" t="s">
        <v>112</v>
      </c>
      <c r="G7" s="5"/>
      <c r="H7" s="45"/>
      <c r="I7" s="45"/>
      <c r="J7" s="5"/>
      <c r="K7" s="5"/>
      <c r="L7" s="5"/>
    </row>
    <row r="8" spans="1:32" ht="6.95" customHeight="1">
      <c r="C8" s="5"/>
      <c r="D8" s="36"/>
      <c r="E8" s="63"/>
      <c r="F8" s="33"/>
      <c r="G8" s="5"/>
      <c r="H8" s="45"/>
      <c r="I8" s="45"/>
      <c r="J8" s="5"/>
      <c r="K8" s="5"/>
      <c r="L8" s="5"/>
    </row>
    <row r="9" spans="1:32">
      <c r="A9" s="4" t="s">
        <v>108</v>
      </c>
    </row>
    <row r="10" spans="1:32">
      <c r="D10" s="64"/>
      <c r="E10" s="65" t="s">
        <v>33</v>
      </c>
      <c r="F10" s="18" t="s">
        <v>34</v>
      </c>
      <c r="G10" s="18" t="s">
        <v>7</v>
      </c>
    </row>
    <row r="11" spans="1:32">
      <c r="D11" s="44" t="s">
        <v>0</v>
      </c>
      <c r="E11" s="45">
        <f>L76</f>
        <v>69366</v>
      </c>
      <c r="F11" s="45">
        <f>L102</f>
        <v>20000</v>
      </c>
      <c r="G11" s="45">
        <f>F11+E11</f>
        <v>89366</v>
      </c>
      <c r="J11" s="35"/>
      <c r="K11" s="35"/>
      <c r="L11" s="35"/>
    </row>
    <row r="12" spans="1:32">
      <c r="A12" s="6" t="s">
        <v>32</v>
      </c>
      <c r="F12" s="35"/>
      <c r="G12" s="35"/>
      <c r="J12" s="35"/>
      <c r="K12" s="35"/>
      <c r="L12" s="35"/>
    </row>
    <row r="13" spans="1:32" ht="13.5">
      <c r="C13" s="7"/>
      <c r="D13" s="46"/>
      <c r="E13" s="46"/>
      <c r="F13" s="46"/>
      <c r="G13" s="46"/>
      <c r="H13" s="46"/>
      <c r="I13" s="47"/>
      <c r="J13" s="48"/>
      <c r="K13" s="49"/>
      <c r="L13" s="50" t="s">
        <v>64</v>
      </c>
    </row>
    <row r="14" spans="1:32" s="15" customFormat="1">
      <c r="A14" s="107"/>
      <c r="B14" s="108"/>
      <c r="C14" s="109"/>
      <c r="D14" s="175" t="s">
        <v>1</v>
      </c>
      <c r="E14" s="175"/>
      <c r="F14" s="167" t="s">
        <v>2</v>
      </c>
      <c r="G14" s="167"/>
      <c r="H14" s="167" t="s">
        <v>3</v>
      </c>
      <c r="I14" s="167"/>
      <c r="J14" s="167" t="s">
        <v>2</v>
      </c>
      <c r="K14" s="167"/>
      <c r="L14" s="167"/>
      <c r="M14" s="168" t="s">
        <v>46</v>
      </c>
      <c r="N14" s="168"/>
      <c r="O14" s="168"/>
      <c r="P14" s="168"/>
      <c r="Q14" s="173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9"/>
      <c r="AC14" s="169"/>
      <c r="AD14" s="169"/>
      <c r="AE14" s="169"/>
      <c r="AF14" s="169"/>
    </row>
    <row r="15" spans="1:32" s="15" customFormat="1">
      <c r="A15" s="110"/>
      <c r="B15" s="111"/>
      <c r="C15" s="109" t="s">
        <v>4</v>
      </c>
      <c r="D15" s="167" t="s">
        <v>89</v>
      </c>
      <c r="E15" s="167"/>
      <c r="F15" s="167" t="s">
        <v>95</v>
      </c>
      <c r="G15" s="167"/>
      <c r="H15" s="167" t="s">
        <v>95</v>
      </c>
      <c r="I15" s="167"/>
      <c r="J15" s="167" t="s">
        <v>109</v>
      </c>
      <c r="K15" s="167"/>
      <c r="L15" s="167"/>
      <c r="M15" s="170" t="s">
        <v>47</v>
      </c>
      <c r="N15" s="170"/>
      <c r="O15" s="170"/>
      <c r="P15" s="170"/>
      <c r="Q15" s="171"/>
      <c r="R15" s="170" t="s">
        <v>48</v>
      </c>
      <c r="S15" s="170"/>
      <c r="T15" s="170"/>
      <c r="U15" s="170"/>
      <c r="V15" s="170"/>
      <c r="W15" s="170"/>
      <c r="X15" s="170"/>
      <c r="Y15" s="170"/>
      <c r="Z15" s="170"/>
      <c r="AA15" s="170"/>
      <c r="AB15" s="172"/>
      <c r="AC15" s="172"/>
      <c r="AD15" s="172"/>
      <c r="AE15" s="172"/>
      <c r="AF15" s="172"/>
    </row>
    <row r="16" spans="1:32" s="15" customFormat="1">
      <c r="A16" s="112"/>
      <c r="B16" s="113"/>
      <c r="C16" s="114"/>
      <c r="D16" s="51" t="s">
        <v>5</v>
      </c>
      <c r="E16" s="51" t="s">
        <v>6</v>
      </c>
      <c r="F16" s="51" t="s">
        <v>5</v>
      </c>
      <c r="G16" s="51" t="s">
        <v>6</v>
      </c>
      <c r="H16" s="51" t="s">
        <v>5</v>
      </c>
      <c r="I16" s="51" t="s">
        <v>6</v>
      </c>
      <c r="J16" s="51" t="s">
        <v>5</v>
      </c>
      <c r="K16" s="51" t="s">
        <v>6</v>
      </c>
      <c r="L16" s="51" t="s">
        <v>7</v>
      </c>
      <c r="M16" s="115" t="s">
        <v>49</v>
      </c>
      <c r="N16" s="115" t="s">
        <v>50</v>
      </c>
      <c r="O16" s="115" t="s">
        <v>51</v>
      </c>
      <c r="P16" s="115" t="s">
        <v>52</v>
      </c>
      <c r="Q16" s="132" t="s">
        <v>53</v>
      </c>
      <c r="R16" s="115" t="s">
        <v>49</v>
      </c>
      <c r="S16" s="115" t="s">
        <v>50</v>
      </c>
      <c r="T16" s="115" t="s">
        <v>51</v>
      </c>
      <c r="U16" s="115" t="s">
        <v>52</v>
      </c>
      <c r="V16" s="132" t="s">
        <v>53</v>
      </c>
      <c r="W16" s="115"/>
      <c r="X16" s="115"/>
      <c r="Y16" s="115"/>
      <c r="Z16" s="115"/>
      <c r="AA16" s="132"/>
      <c r="AB16" s="116"/>
      <c r="AC16" s="116"/>
      <c r="AD16" s="116"/>
      <c r="AE16" s="116"/>
      <c r="AF16" s="133"/>
    </row>
    <row r="17" spans="1:32" s="15" customFormat="1" ht="6.95" customHeight="1">
      <c r="A17" s="16"/>
      <c r="B17" s="17"/>
      <c r="C17" s="14"/>
      <c r="D17" s="52"/>
      <c r="E17" s="52"/>
      <c r="F17" s="52"/>
      <c r="G17" s="52"/>
      <c r="H17" s="52"/>
      <c r="I17" s="52"/>
      <c r="J17" s="52"/>
      <c r="K17" s="52"/>
      <c r="L17" s="52"/>
      <c r="Q17" s="128"/>
    </row>
    <row r="18" spans="1:32">
      <c r="C18" s="8" t="s">
        <v>8</v>
      </c>
      <c r="D18" s="53"/>
      <c r="E18" s="53"/>
      <c r="F18" s="53"/>
      <c r="G18" s="53"/>
      <c r="H18" s="53"/>
      <c r="I18" s="53"/>
      <c r="J18" s="53"/>
      <c r="K18" s="53"/>
      <c r="L18" s="53"/>
      <c r="Q18" s="13"/>
    </row>
    <row r="19" spans="1:32">
      <c r="A19" s="82" t="s">
        <v>9</v>
      </c>
      <c r="B19" s="83">
        <v>2070</v>
      </c>
      <c r="C19" s="84" t="s">
        <v>71</v>
      </c>
      <c r="D19" s="72"/>
      <c r="E19" s="72"/>
      <c r="F19" s="72"/>
      <c r="G19" s="72"/>
      <c r="H19" s="72"/>
      <c r="I19" s="72"/>
      <c r="J19" s="72"/>
      <c r="K19" s="72"/>
      <c r="L19" s="72"/>
      <c r="Q19" s="13"/>
    </row>
    <row r="20" spans="1:32">
      <c r="A20" s="82"/>
      <c r="B20" s="88">
        <v>3.0000000000000001E-3</v>
      </c>
      <c r="C20" s="84" t="s">
        <v>41</v>
      </c>
      <c r="D20" s="72"/>
      <c r="E20" s="72"/>
      <c r="F20" s="39"/>
      <c r="G20" s="39"/>
      <c r="H20" s="39"/>
      <c r="I20" s="39"/>
      <c r="J20" s="39"/>
      <c r="K20" s="39"/>
      <c r="L20" s="39"/>
      <c r="Q20" s="13"/>
    </row>
    <row r="21" spans="1:32">
      <c r="A21" s="82"/>
      <c r="B21" s="85">
        <v>45</v>
      </c>
      <c r="C21" s="149" t="s">
        <v>115</v>
      </c>
      <c r="D21" s="39"/>
      <c r="E21" s="39"/>
      <c r="F21" s="39"/>
      <c r="G21" s="39"/>
      <c r="H21" s="39"/>
      <c r="I21" s="39"/>
      <c r="J21" s="39"/>
      <c r="K21" s="39"/>
      <c r="L21" s="39"/>
      <c r="Q21" s="13"/>
    </row>
    <row r="22" spans="1:32">
      <c r="A22" s="82"/>
      <c r="B22" s="85" t="s">
        <v>74</v>
      </c>
      <c r="C22" s="86" t="s">
        <v>75</v>
      </c>
      <c r="D22" s="75">
        <v>194950</v>
      </c>
      <c r="E22" s="71">
        <v>0</v>
      </c>
      <c r="F22" s="71">
        <v>0</v>
      </c>
      <c r="G22" s="71">
        <v>0</v>
      </c>
      <c r="H22" s="135">
        <v>0</v>
      </c>
      <c r="I22" s="71">
        <v>0</v>
      </c>
      <c r="J22" s="71">
        <v>0</v>
      </c>
      <c r="K22" s="71">
        <v>0</v>
      </c>
      <c r="L22" s="71">
        <f>SUM(J22:K22)</f>
        <v>0</v>
      </c>
      <c r="M22" s="3" t="s">
        <v>55</v>
      </c>
      <c r="N22" s="3" t="s">
        <v>58</v>
      </c>
      <c r="O22" s="3" t="s">
        <v>88</v>
      </c>
      <c r="P22" s="3">
        <f>100-U22</f>
        <v>100</v>
      </c>
      <c r="Q22" s="127" t="s">
        <v>97</v>
      </c>
      <c r="U22" s="35"/>
      <c r="V22" s="127"/>
      <c r="W22" s="162"/>
      <c r="X22" s="162"/>
      <c r="Y22" s="162"/>
      <c r="Z22" s="162"/>
      <c r="AA22" s="162"/>
    </row>
    <row r="23" spans="1:32">
      <c r="A23" s="82" t="s">
        <v>7</v>
      </c>
      <c r="B23" s="85">
        <v>45</v>
      </c>
      <c r="C23" s="149" t="s">
        <v>115</v>
      </c>
      <c r="D23" s="75">
        <f t="shared" ref="D23:L23" si="0">D22</f>
        <v>194950</v>
      </c>
      <c r="E23" s="71">
        <f t="shared" si="0"/>
        <v>0</v>
      </c>
      <c r="F23" s="71">
        <f t="shared" si="0"/>
        <v>0</v>
      </c>
      <c r="G23" s="71">
        <f t="shared" si="0"/>
        <v>0</v>
      </c>
      <c r="H23" s="135">
        <f t="shared" si="0"/>
        <v>0</v>
      </c>
      <c r="I23" s="71">
        <f t="shared" si="0"/>
        <v>0</v>
      </c>
      <c r="J23" s="71">
        <f t="shared" si="0"/>
        <v>0</v>
      </c>
      <c r="K23" s="71">
        <f t="shared" ref="K23" si="1">K22</f>
        <v>0</v>
      </c>
      <c r="L23" s="71">
        <f t="shared" si="0"/>
        <v>0</v>
      </c>
      <c r="Q23" s="13"/>
    </row>
    <row r="24" spans="1:32" ht="6.95" customHeight="1">
      <c r="A24" s="82"/>
      <c r="B24" s="88"/>
      <c r="C24" s="84"/>
      <c r="D24" s="72"/>
      <c r="E24" s="72"/>
      <c r="F24" s="39"/>
      <c r="G24" s="39"/>
      <c r="H24" s="39"/>
      <c r="I24" s="39"/>
      <c r="J24" s="39"/>
      <c r="K24" s="39"/>
      <c r="L24" s="39"/>
      <c r="Q24" s="13"/>
    </row>
    <row r="25" spans="1:32">
      <c r="A25" s="82"/>
      <c r="B25" s="85">
        <v>46</v>
      </c>
      <c r="C25" s="86" t="s">
        <v>76</v>
      </c>
      <c r="D25" s="39"/>
      <c r="E25" s="39"/>
      <c r="F25" s="39"/>
      <c r="G25" s="39"/>
      <c r="H25" s="39"/>
      <c r="I25" s="39"/>
      <c r="J25" s="39"/>
      <c r="K25" s="39"/>
      <c r="L25" s="39"/>
      <c r="Q25" s="13"/>
    </row>
    <row r="26" spans="1:32">
      <c r="A26" s="82"/>
      <c r="B26" s="85" t="s">
        <v>77</v>
      </c>
      <c r="C26" s="86" t="s">
        <v>40</v>
      </c>
      <c r="D26" s="70">
        <v>0</v>
      </c>
      <c r="E26" s="58">
        <v>5079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f t="shared" ref="L26:L31" si="2">SUM(J26:K26)</f>
        <v>0</v>
      </c>
      <c r="M26" s="159" t="s">
        <v>55</v>
      </c>
      <c r="N26" s="159" t="s">
        <v>56</v>
      </c>
      <c r="O26" s="159" t="s">
        <v>40</v>
      </c>
      <c r="P26" s="159">
        <v>100</v>
      </c>
      <c r="Q26" s="160">
        <v>2111001001</v>
      </c>
      <c r="W26" s="162"/>
      <c r="X26" s="162"/>
      <c r="Y26" s="162"/>
      <c r="Z26" s="162"/>
      <c r="AA26" s="162"/>
    </row>
    <row r="27" spans="1:32">
      <c r="A27" s="82"/>
      <c r="B27" s="85" t="s">
        <v>78</v>
      </c>
      <c r="C27" s="86" t="s">
        <v>13</v>
      </c>
      <c r="D27" s="70">
        <v>0</v>
      </c>
      <c r="E27" s="58">
        <v>338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f t="shared" si="2"/>
        <v>0</v>
      </c>
      <c r="M27" s="159" t="s">
        <v>55</v>
      </c>
      <c r="N27" s="159" t="s">
        <v>56</v>
      </c>
      <c r="O27" s="159" t="s">
        <v>57</v>
      </c>
      <c r="P27" s="159">
        <v>100</v>
      </c>
      <c r="Q27" s="160">
        <v>2111001003</v>
      </c>
      <c r="W27" s="162"/>
      <c r="X27" s="162"/>
      <c r="Y27" s="162"/>
      <c r="Z27" s="162"/>
      <c r="AA27" s="162"/>
    </row>
    <row r="28" spans="1:32">
      <c r="A28" s="87"/>
      <c r="B28" s="85" t="s">
        <v>79</v>
      </c>
      <c r="C28" s="86" t="s">
        <v>15</v>
      </c>
      <c r="D28" s="58">
        <v>417</v>
      </c>
      <c r="E28" s="58">
        <v>1236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f t="shared" si="2"/>
        <v>0</v>
      </c>
      <c r="M28" s="159" t="s">
        <v>55</v>
      </c>
      <c r="N28" s="159" t="s">
        <v>56</v>
      </c>
      <c r="O28" s="159" t="s">
        <v>57</v>
      </c>
      <c r="P28" s="159">
        <f>100-U28</f>
        <v>100</v>
      </c>
      <c r="Q28" s="160">
        <v>2111001003</v>
      </c>
      <c r="U28" s="35"/>
      <c r="W28" s="162"/>
      <c r="X28" s="162"/>
      <c r="Y28" s="162"/>
      <c r="Z28" s="162"/>
      <c r="AA28" s="162"/>
      <c r="AE28" s="35"/>
      <c r="AF28" s="129"/>
    </row>
    <row r="29" spans="1:32">
      <c r="A29" s="87"/>
      <c r="B29" s="85" t="s">
        <v>80</v>
      </c>
      <c r="C29" s="86" t="s">
        <v>72</v>
      </c>
      <c r="D29" s="70">
        <v>0</v>
      </c>
      <c r="E29" s="58">
        <v>253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f t="shared" si="2"/>
        <v>0</v>
      </c>
      <c r="M29" s="159" t="s">
        <v>55</v>
      </c>
      <c r="N29" s="159" t="s">
        <v>56</v>
      </c>
      <c r="O29" s="159" t="s">
        <v>57</v>
      </c>
      <c r="P29" s="159">
        <v>100</v>
      </c>
      <c r="Q29" s="160">
        <v>2111001003</v>
      </c>
      <c r="W29" s="162"/>
      <c r="X29" s="162"/>
      <c r="Y29" s="162"/>
      <c r="Z29" s="162"/>
      <c r="AA29" s="162"/>
    </row>
    <row r="30" spans="1:32">
      <c r="A30" s="87"/>
      <c r="B30" s="85" t="s">
        <v>81</v>
      </c>
      <c r="C30" s="86" t="s">
        <v>73</v>
      </c>
      <c r="D30" s="143">
        <v>6918</v>
      </c>
      <c r="E30" s="143">
        <v>110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f t="shared" si="2"/>
        <v>0</v>
      </c>
      <c r="M30" s="3" t="s">
        <v>55</v>
      </c>
      <c r="N30" s="3" t="s">
        <v>58</v>
      </c>
      <c r="O30" s="3" t="s">
        <v>94</v>
      </c>
      <c r="P30" s="3">
        <v>100</v>
      </c>
      <c r="Q30" s="127" t="s">
        <v>101</v>
      </c>
      <c r="W30" s="162"/>
      <c r="X30" s="162"/>
      <c r="Y30" s="162"/>
      <c r="Z30" s="162"/>
      <c r="AA30" s="162"/>
    </row>
    <row r="31" spans="1:32">
      <c r="A31" s="82"/>
      <c r="B31" s="85" t="s">
        <v>82</v>
      </c>
      <c r="C31" s="86" t="s">
        <v>83</v>
      </c>
      <c r="D31" s="143">
        <v>150210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f t="shared" si="2"/>
        <v>0</v>
      </c>
      <c r="M31" s="3" t="s">
        <v>55</v>
      </c>
      <c r="N31" s="3" t="s">
        <v>58</v>
      </c>
      <c r="O31" s="3" t="s">
        <v>87</v>
      </c>
      <c r="P31" s="3">
        <v>100</v>
      </c>
      <c r="Q31" s="127" t="s">
        <v>96</v>
      </c>
      <c r="W31" s="162"/>
      <c r="X31" s="162"/>
      <c r="Y31" s="162"/>
      <c r="Z31" s="162"/>
      <c r="AA31" s="162"/>
    </row>
    <row r="32" spans="1:32">
      <c r="A32" s="82" t="s">
        <v>7</v>
      </c>
      <c r="B32" s="85">
        <v>46</v>
      </c>
      <c r="C32" s="86" t="s">
        <v>76</v>
      </c>
      <c r="D32" s="100">
        <f t="shared" ref="D32:L32" si="3">SUM(D26:D31)</f>
        <v>157545</v>
      </c>
      <c r="E32" s="100">
        <f t="shared" si="3"/>
        <v>7016</v>
      </c>
      <c r="F32" s="99">
        <f t="shared" si="3"/>
        <v>0</v>
      </c>
      <c r="G32" s="99">
        <f t="shared" si="3"/>
        <v>0</v>
      </c>
      <c r="H32" s="99">
        <f t="shared" si="3"/>
        <v>0</v>
      </c>
      <c r="I32" s="99">
        <f t="shared" si="3"/>
        <v>0</v>
      </c>
      <c r="J32" s="99">
        <f t="shared" si="3"/>
        <v>0</v>
      </c>
      <c r="K32" s="99">
        <f t="shared" ref="K32" si="4">SUM(K26:K31)</f>
        <v>0</v>
      </c>
      <c r="L32" s="99">
        <f t="shared" si="3"/>
        <v>0</v>
      </c>
      <c r="Q32" s="13"/>
    </row>
    <row r="33" spans="1:27">
      <c r="A33" s="82" t="s">
        <v>7</v>
      </c>
      <c r="B33" s="88">
        <v>3.0000000000000001E-3</v>
      </c>
      <c r="C33" s="84" t="s">
        <v>41</v>
      </c>
      <c r="D33" s="100">
        <f t="shared" ref="D33:L33" si="5">D32+D23</f>
        <v>352495</v>
      </c>
      <c r="E33" s="100">
        <f t="shared" si="5"/>
        <v>7016</v>
      </c>
      <c r="F33" s="99">
        <f t="shared" si="5"/>
        <v>0</v>
      </c>
      <c r="G33" s="99">
        <f t="shared" si="5"/>
        <v>0</v>
      </c>
      <c r="H33" s="99">
        <f t="shared" si="5"/>
        <v>0</v>
      </c>
      <c r="I33" s="99">
        <f t="shared" si="5"/>
        <v>0</v>
      </c>
      <c r="J33" s="99">
        <f t="shared" si="5"/>
        <v>0</v>
      </c>
      <c r="K33" s="99">
        <f t="shared" ref="K33" si="6">K32+K23</f>
        <v>0</v>
      </c>
      <c r="L33" s="99">
        <f t="shared" si="5"/>
        <v>0</v>
      </c>
      <c r="Q33" s="13"/>
    </row>
    <row r="34" spans="1:27">
      <c r="A34" s="82" t="s">
        <v>7</v>
      </c>
      <c r="B34" s="83">
        <v>2070</v>
      </c>
      <c r="C34" s="84" t="s">
        <v>71</v>
      </c>
      <c r="D34" s="120">
        <f t="shared" ref="D34:L34" si="7">D33</f>
        <v>352495</v>
      </c>
      <c r="E34" s="120">
        <f t="shared" si="7"/>
        <v>7016</v>
      </c>
      <c r="F34" s="103">
        <f t="shared" si="7"/>
        <v>0</v>
      </c>
      <c r="G34" s="103">
        <f t="shared" si="7"/>
        <v>0</v>
      </c>
      <c r="H34" s="103">
        <f t="shared" si="7"/>
        <v>0</v>
      </c>
      <c r="I34" s="103">
        <f t="shared" si="7"/>
        <v>0</v>
      </c>
      <c r="J34" s="103">
        <f t="shared" si="7"/>
        <v>0</v>
      </c>
      <c r="K34" s="103">
        <f t="shared" ref="K34" si="8">K33</f>
        <v>0</v>
      </c>
      <c r="L34" s="103">
        <f t="shared" si="7"/>
        <v>0</v>
      </c>
      <c r="Q34" s="13"/>
    </row>
    <row r="35" spans="1:27" ht="6.95" customHeight="1">
      <c r="A35" s="2"/>
      <c r="B35" s="22"/>
      <c r="C35" s="34"/>
      <c r="D35" s="53"/>
      <c r="E35" s="53"/>
      <c r="F35" s="53"/>
      <c r="G35" s="53"/>
      <c r="H35" s="53"/>
      <c r="I35" s="53"/>
      <c r="J35" s="53"/>
      <c r="K35" s="53"/>
      <c r="L35" s="53"/>
      <c r="Q35" s="13"/>
    </row>
    <row r="36" spans="1:27">
      <c r="A36" s="2" t="s">
        <v>9</v>
      </c>
      <c r="B36" s="150">
        <v>2230</v>
      </c>
      <c r="C36" s="34" t="s">
        <v>61</v>
      </c>
      <c r="F36" s="35"/>
      <c r="G36" s="35"/>
      <c r="J36" s="35"/>
      <c r="K36" s="35"/>
      <c r="L36" s="35"/>
      <c r="Q36" s="13"/>
    </row>
    <row r="37" spans="1:27">
      <c r="A37" s="2"/>
      <c r="B37" s="151">
        <v>1</v>
      </c>
      <c r="C37" s="57" t="s">
        <v>42</v>
      </c>
      <c r="D37" s="152"/>
      <c r="E37" s="152"/>
      <c r="F37" s="152"/>
      <c r="G37" s="152"/>
      <c r="H37" s="152"/>
      <c r="I37" s="152"/>
      <c r="J37" s="152"/>
      <c r="K37" s="152"/>
      <c r="L37" s="152"/>
      <c r="Q37" s="13"/>
    </row>
    <row r="38" spans="1:27">
      <c r="A38" s="2"/>
      <c r="B38" s="61">
        <v>1.0009999999999999</v>
      </c>
      <c r="C38" s="34" t="s">
        <v>62</v>
      </c>
      <c r="D38" s="152"/>
      <c r="E38" s="152"/>
      <c r="F38" s="152"/>
      <c r="G38" s="152"/>
      <c r="H38" s="152"/>
      <c r="I38" s="152"/>
      <c r="J38" s="152"/>
      <c r="K38" s="152"/>
      <c r="L38" s="152"/>
      <c r="Q38" s="13"/>
    </row>
    <row r="39" spans="1:27">
      <c r="A39" s="2"/>
      <c r="B39" s="153">
        <v>60</v>
      </c>
      <c r="C39" s="57" t="s">
        <v>10</v>
      </c>
      <c r="D39" s="152"/>
      <c r="E39" s="152"/>
      <c r="F39" s="152"/>
      <c r="G39" s="152"/>
      <c r="H39" s="152"/>
      <c r="I39" s="152"/>
      <c r="J39" s="152"/>
      <c r="K39" s="152"/>
      <c r="L39" s="152"/>
      <c r="Q39" s="13"/>
    </row>
    <row r="40" spans="1:27">
      <c r="A40" s="66"/>
      <c r="B40" s="154" t="s">
        <v>11</v>
      </c>
      <c r="C40" s="155" t="s">
        <v>40</v>
      </c>
      <c r="D40" s="156">
        <v>12470</v>
      </c>
      <c r="E40" s="156">
        <v>11506</v>
      </c>
      <c r="F40" s="75">
        <v>11900</v>
      </c>
      <c r="G40" s="156">
        <v>12373</v>
      </c>
      <c r="H40" s="156">
        <v>11900</v>
      </c>
      <c r="I40" s="156">
        <v>12373</v>
      </c>
      <c r="J40" s="75">
        <v>25000</v>
      </c>
      <c r="K40" s="156">
        <v>15723</v>
      </c>
      <c r="L40" s="157">
        <f>SUM(J40:K40)</f>
        <v>40723</v>
      </c>
      <c r="M40" s="159" t="s">
        <v>55</v>
      </c>
      <c r="N40" s="159" t="s">
        <v>56</v>
      </c>
      <c r="O40" s="159" t="s">
        <v>40</v>
      </c>
      <c r="P40" s="159">
        <v>100</v>
      </c>
      <c r="Q40" s="160">
        <v>2111001001</v>
      </c>
      <c r="W40" s="162"/>
      <c r="X40" s="162"/>
      <c r="Y40" s="162"/>
      <c r="Z40" s="162"/>
      <c r="AA40" s="162"/>
    </row>
    <row r="41" spans="1:27">
      <c r="B41" s="122" t="s">
        <v>12</v>
      </c>
      <c r="C41" s="6" t="s">
        <v>13</v>
      </c>
      <c r="D41" s="68">
        <v>0</v>
      </c>
      <c r="E41" s="144">
        <v>111</v>
      </c>
      <c r="F41" s="68">
        <v>0</v>
      </c>
      <c r="G41" s="144">
        <v>120</v>
      </c>
      <c r="H41" s="68">
        <v>0</v>
      </c>
      <c r="I41" s="144">
        <v>120</v>
      </c>
      <c r="J41" s="68">
        <v>0</v>
      </c>
      <c r="K41" s="144">
        <v>120</v>
      </c>
      <c r="L41" s="36">
        <f>SUM(J41:K41)</f>
        <v>120</v>
      </c>
      <c r="M41" s="159" t="s">
        <v>55</v>
      </c>
      <c r="N41" s="159" t="s">
        <v>56</v>
      </c>
      <c r="O41" s="159" t="s">
        <v>57</v>
      </c>
      <c r="P41" s="159">
        <v>100</v>
      </c>
      <c r="Q41" s="160">
        <v>2111001003</v>
      </c>
      <c r="W41" s="162"/>
      <c r="X41" s="162"/>
      <c r="Y41" s="162"/>
      <c r="Z41" s="162"/>
      <c r="AA41" s="162"/>
    </row>
    <row r="42" spans="1:27">
      <c r="B42" s="122" t="s">
        <v>14</v>
      </c>
      <c r="C42" s="6" t="s">
        <v>15</v>
      </c>
      <c r="D42" s="144">
        <v>3900</v>
      </c>
      <c r="E42" s="144">
        <v>567</v>
      </c>
      <c r="F42" s="143">
        <v>1400</v>
      </c>
      <c r="G42" s="144">
        <v>566</v>
      </c>
      <c r="H42" s="144">
        <v>1400</v>
      </c>
      <c r="I42" s="144">
        <v>1966</v>
      </c>
      <c r="J42" s="58">
        <v>699</v>
      </c>
      <c r="K42" s="144">
        <v>566</v>
      </c>
      <c r="L42" s="36">
        <f>SUM(J42:K42)</f>
        <v>1265</v>
      </c>
      <c r="M42" s="159" t="s">
        <v>55</v>
      </c>
      <c r="N42" s="159" t="s">
        <v>56</v>
      </c>
      <c r="O42" s="159" t="s">
        <v>57</v>
      </c>
      <c r="P42" s="159">
        <v>100</v>
      </c>
      <c r="Q42" s="160">
        <v>2111001003</v>
      </c>
      <c r="U42" s="35"/>
      <c r="W42" s="162"/>
      <c r="X42" s="162"/>
      <c r="Y42" s="162"/>
      <c r="Z42" s="163"/>
      <c r="AA42" s="162"/>
    </row>
    <row r="43" spans="1:27">
      <c r="A43" s="4" t="s">
        <v>7</v>
      </c>
      <c r="B43" s="24">
        <v>60</v>
      </c>
      <c r="C43" s="6" t="s">
        <v>10</v>
      </c>
      <c r="D43" s="104">
        <f t="shared" ref="D43:L43" si="9">SUM(D40:D42)</f>
        <v>16370</v>
      </c>
      <c r="E43" s="104">
        <f t="shared" si="9"/>
        <v>12184</v>
      </c>
      <c r="F43" s="104">
        <f t="shared" si="9"/>
        <v>13300</v>
      </c>
      <c r="G43" s="104">
        <f t="shared" si="9"/>
        <v>13059</v>
      </c>
      <c r="H43" s="104">
        <f t="shared" si="9"/>
        <v>13300</v>
      </c>
      <c r="I43" s="104">
        <f t="shared" si="9"/>
        <v>14459</v>
      </c>
      <c r="J43" s="100">
        <f t="shared" si="9"/>
        <v>25699</v>
      </c>
      <c r="K43" s="104">
        <f t="shared" ref="K43" si="10">SUM(K40:K42)</f>
        <v>16409</v>
      </c>
      <c r="L43" s="104">
        <f t="shared" si="9"/>
        <v>42108</v>
      </c>
      <c r="Q43" s="13"/>
    </row>
    <row r="44" spans="1:27">
      <c r="A44" s="2" t="s">
        <v>7</v>
      </c>
      <c r="B44" s="61">
        <v>1.0009999999999999</v>
      </c>
      <c r="C44" s="34" t="s">
        <v>62</v>
      </c>
      <c r="D44" s="104">
        <f t="shared" ref="D44:L44" si="11">D43</f>
        <v>16370</v>
      </c>
      <c r="E44" s="104">
        <f t="shared" si="11"/>
        <v>12184</v>
      </c>
      <c r="F44" s="100">
        <f t="shared" si="11"/>
        <v>13300</v>
      </c>
      <c r="G44" s="104">
        <f t="shared" si="11"/>
        <v>13059</v>
      </c>
      <c r="H44" s="104">
        <f t="shared" si="11"/>
        <v>13300</v>
      </c>
      <c r="I44" s="104">
        <f t="shared" si="11"/>
        <v>14459</v>
      </c>
      <c r="J44" s="100">
        <f t="shared" si="11"/>
        <v>25699</v>
      </c>
      <c r="K44" s="104">
        <f t="shared" ref="K44" si="12">K43</f>
        <v>16409</v>
      </c>
      <c r="L44" s="104">
        <f t="shared" si="11"/>
        <v>42108</v>
      </c>
      <c r="Q44" s="13"/>
    </row>
    <row r="45" spans="1:27" ht="9.9499999999999993" customHeight="1">
      <c r="A45" s="2"/>
      <c r="B45" s="61"/>
      <c r="C45" s="34"/>
      <c r="D45" s="38"/>
      <c r="E45" s="38"/>
      <c r="F45" s="38"/>
      <c r="G45" s="38"/>
      <c r="H45" s="38"/>
      <c r="I45" s="38"/>
      <c r="J45" s="38"/>
      <c r="K45" s="38"/>
      <c r="L45" s="38"/>
      <c r="Q45" s="13"/>
    </row>
    <row r="46" spans="1:27">
      <c r="B46" s="25">
        <v>1.8</v>
      </c>
      <c r="C46" s="8" t="s">
        <v>22</v>
      </c>
      <c r="D46" s="38"/>
      <c r="E46" s="38"/>
      <c r="F46" s="38"/>
      <c r="G46" s="38"/>
      <c r="H46" s="38"/>
      <c r="I46" s="38"/>
      <c r="J46" s="38"/>
      <c r="K46" s="38"/>
      <c r="L46" s="38"/>
      <c r="Q46" s="13"/>
    </row>
    <row r="47" spans="1:27" ht="25.5">
      <c r="B47" s="26">
        <v>61</v>
      </c>
      <c r="C47" s="141" t="s">
        <v>23</v>
      </c>
      <c r="D47" s="38"/>
      <c r="E47" s="38"/>
      <c r="F47" s="38"/>
      <c r="G47" s="38"/>
      <c r="H47" s="38"/>
      <c r="I47" s="38"/>
      <c r="J47" s="38"/>
      <c r="K47" s="38"/>
      <c r="L47" s="38"/>
      <c r="Q47" s="13"/>
    </row>
    <row r="48" spans="1:27">
      <c r="B48" s="123" t="s">
        <v>24</v>
      </c>
      <c r="C48" s="6" t="s">
        <v>25</v>
      </c>
      <c r="D48" s="70">
        <v>0</v>
      </c>
      <c r="E48" s="70">
        <v>0</v>
      </c>
      <c r="F48" s="58">
        <v>2500</v>
      </c>
      <c r="G48" s="70">
        <v>0</v>
      </c>
      <c r="H48" s="58">
        <v>2500</v>
      </c>
      <c r="I48" s="70">
        <v>0</v>
      </c>
      <c r="J48" s="58">
        <v>1</v>
      </c>
      <c r="K48" s="70">
        <v>0</v>
      </c>
      <c r="L48" s="58">
        <f>SUM(J48:K48)</f>
        <v>1</v>
      </c>
      <c r="M48" s="159" t="s">
        <v>55</v>
      </c>
      <c r="N48" s="159" t="s">
        <v>56</v>
      </c>
      <c r="O48" s="159" t="s">
        <v>57</v>
      </c>
      <c r="P48" s="161">
        <v>100</v>
      </c>
      <c r="Q48" s="160">
        <v>2111001003</v>
      </c>
      <c r="R48" s="136"/>
      <c r="S48" s="136"/>
      <c r="T48" s="136"/>
      <c r="U48" s="138"/>
      <c r="V48" s="137"/>
      <c r="W48" s="162"/>
      <c r="X48" s="162"/>
      <c r="Y48" s="162"/>
      <c r="Z48" s="162"/>
      <c r="AA48" s="162"/>
    </row>
    <row r="49" spans="1:27">
      <c r="A49" s="4" t="s">
        <v>7</v>
      </c>
      <c r="B49" s="25">
        <v>1.8</v>
      </c>
      <c r="C49" s="8" t="s">
        <v>22</v>
      </c>
      <c r="D49" s="99">
        <f t="shared" ref="D49:L49" si="13">D48</f>
        <v>0</v>
      </c>
      <c r="E49" s="99">
        <f t="shared" si="13"/>
        <v>0</v>
      </c>
      <c r="F49" s="100">
        <f t="shared" si="13"/>
        <v>2500</v>
      </c>
      <c r="G49" s="99">
        <f t="shared" si="13"/>
        <v>0</v>
      </c>
      <c r="H49" s="100">
        <f t="shared" si="13"/>
        <v>2500</v>
      </c>
      <c r="I49" s="99">
        <f t="shared" si="13"/>
        <v>0</v>
      </c>
      <c r="J49" s="100">
        <f t="shared" si="13"/>
        <v>1</v>
      </c>
      <c r="K49" s="99">
        <f t="shared" ref="K49" si="14">K48</f>
        <v>0</v>
      </c>
      <c r="L49" s="100">
        <f t="shared" si="13"/>
        <v>1</v>
      </c>
      <c r="Q49" s="13"/>
    </row>
    <row r="50" spans="1:27">
      <c r="A50" s="4" t="s">
        <v>7</v>
      </c>
      <c r="B50" s="23">
        <v>1</v>
      </c>
      <c r="C50" s="6" t="s">
        <v>42</v>
      </c>
      <c r="D50" s="104">
        <f t="shared" ref="D50:L50" si="15">D44+D48</f>
        <v>16370</v>
      </c>
      <c r="E50" s="104">
        <f t="shared" si="15"/>
        <v>12184</v>
      </c>
      <c r="F50" s="100">
        <f t="shared" si="15"/>
        <v>15800</v>
      </c>
      <c r="G50" s="104">
        <f t="shared" si="15"/>
        <v>13059</v>
      </c>
      <c r="H50" s="104">
        <f t="shared" si="15"/>
        <v>15800</v>
      </c>
      <c r="I50" s="104">
        <f t="shared" si="15"/>
        <v>14459</v>
      </c>
      <c r="J50" s="100">
        <f t="shared" si="15"/>
        <v>25700</v>
      </c>
      <c r="K50" s="104">
        <f t="shared" ref="K50" si="16">K44+K48</f>
        <v>16409</v>
      </c>
      <c r="L50" s="104">
        <f t="shared" si="15"/>
        <v>42109</v>
      </c>
      <c r="Q50" s="13"/>
    </row>
    <row r="51" spans="1:27" ht="9.9499999999999993" customHeight="1">
      <c r="B51" s="23"/>
      <c r="C51" s="6"/>
      <c r="D51" s="37"/>
      <c r="E51" s="37"/>
      <c r="F51" s="37"/>
      <c r="G51" s="37"/>
      <c r="H51" s="37"/>
      <c r="I51" s="37"/>
      <c r="J51" s="37"/>
      <c r="K51" s="37"/>
      <c r="L51" s="37"/>
      <c r="Q51" s="13"/>
    </row>
    <row r="52" spans="1:27">
      <c r="A52" s="9"/>
      <c r="B52" s="27">
        <v>3</v>
      </c>
      <c r="C52" s="10" t="s">
        <v>41</v>
      </c>
      <c r="D52" s="40"/>
      <c r="E52" s="40"/>
      <c r="F52" s="40"/>
      <c r="G52" s="40"/>
      <c r="H52" s="40"/>
      <c r="I52" s="40"/>
      <c r="J52" s="40"/>
      <c r="K52" s="40"/>
      <c r="L52" s="40"/>
      <c r="Q52" s="13"/>
    </row>
    <row r="53" spans="1:27">
      <c r="A53" s="9"/>
      <c r="B53" s="28">
        <v>3.101</v>
      </c>
      <c r="C53" s="11" t="s">
        <v>17</v>
      </c>
      <c r="D53" s="40"/>
      <c r="E53" s="40"/>
      <c r="F53" s="40"/>
      <c r="G53" s="40"/>
      <c r="H53" s="40"/>
      <c r="I53" s="40"/>
      <c r="J53" s="40"/>
      <c r="K53" s="40"/>
      <c r="L53" s="40"/>
      <c r="Q53" s="13"/>
    </row>
    <row r="54" spans="1:27" ht="25.5">
      <c r="A54" s="9"/>
      <c r="B54" s="29">
        <v>60</v>
      </c>
      <c r="C54" s="12" t="s">
        <v>113</v>
      </c>
      <c r="D54" s="40"/>
      <c r="E54" s="40"/>
      <c r="F54" s="40"/>
      <c r="G54" s="40"/>
      <c r="H54" s="40"/>
      <c r="I54" s="40"/>
      <c r="J54" s="40"/>
      <c r="K54" s="40"/>
      <c r="L54" s="40"/>
      <c r="Q54" s="13"/>
    </row>
    <row r="55" spans="1:27">
      <c r="A55" s="9"/>
      <c r="B55" s="1" t="s">
        <v>11</v>
      </c>
      <c r="C55" s="12" t="s">
        <v>40</v>
      </c>
      <c r="D55" s="145">
        <v>8963</v>
      </c>
      <c r="E55" s="145">
        <v>6829</v>
      </c>
      <c r="F55" s="145">
        <v>13500</v>
      </c>
      <c r="G55" s="146">
        <v>6009</v>
      </c>
      <c r="H55" s="146">
        <v>13500</v>
      </c>
      <c r="I55" s="146">
        <v>6009</v>
      </c>
      <c r="J55" s="145">
        <v>7850</v>
      </c>
      <c r="K55" s="146">
        <v>6117</v>
      </c>
      <c r="L55" s="105">
        <f t="shared" ref="L55:L60" si="17">SUM(J55:K55)</f>
        <v>13967</v>
      </c>
      <c r="M55" s="159" t="s">
        <v>55</v>
      </c>
      <c r="N55" s="159" t="s">
        <v>56</v>
      </c>
      <c r="O55" s="159" t="s">
        <v>40</v>
      </c>
      <c r="P55" s="159">
        <v>100</v>
      </c>
      <c r="Q55" s="160">
        <v>2111001001</v>
      </c>
      <c r="W55" s="162"/>
      <c r="X55" s="162"/>
      <c r="Y55" s="162"/>
      <c r="Z55" s="162"/>
      <c r="AA55" s="162"/>
    </row>
    <row r="56" spans="1:27">
      <c r="A56" s="9"/>
      <c r="B56" s="1" t="s">
        <v>18</v>
      </c>
      <c r="C56" s="12" t="s">
        <v>39</v>
      </c>
      <c r="D56" s="145">
        <v>-11</v>
      </c>
      <c r="E56" s="145">
        <v>324</v>
      </c>
      <c r="F56" s="145">
        <v>400</v>
      </c>
      <c r="G56" s="146">
        <v>73</v>
      </c>
      <c r="H56" s="146">
        <v>400</v>
      </c>
      <c r="I56" s="146">
        <v>73</v>
      </c>
      <c r="J56" s="145">
        <v>450</v>
      </c>
      <c r="K56" s="146">
        <v>73</v>
      </c>
      <c r="L56" s="105">
        <f t="shared" si="17"/>
        <v>523</v>
      </c>
      <c r="M56" s="159" t="s">
        <v>55</v>
      </c>
      <c r="N56" s="159" t="s">
        <v>56</v>
      </c>
      <c r="O56" s="159" t="s">
        <v>59</v>
      </c>
      <c r="P56" s="159">
        <v>100</v>
      </c>
      <c r="Q56" s="160">
        <v>2111001002</v>
      </c>
      <c r="W56" s="162"/>
      <c r="X56" s="162"/>
      <c r="Y56" s="162"/>
      <c r="Z56" s="162"/>
      <c r="AA56" s="162"/>
    </row>
    <row r="57" spans="1:27">
      <c r="A57" s="9"/>
      <c r="B57" s="1" t="s">
        <v>12</v>
      </c>
      <c r="C57" s="12" t="s">
        <v>13</v>
      </c>
      <c r="D57" s="68">
        <v>0</v>
      </c>
      <c r="E57" s="145">
        <v>35</v>
      </c>
      <c r="F57" s="68">
        <v>0</v>
      </c>
      <c r="G57" s="144">
        <v>35</v>
      </c>
      <c r="H57" s="68">
        <v>0</v>
      </c>
      <c r="I57" s="146">
        <v>35</v>
      </c>
      <c r="J57" s="68">
        <v>0</v>
      </c>
      <c r="K57" s="144">
        <v>35</v>
      </c>
      <c r="L57" s="105">
        <f t="shared" si="17"/>
        <v>35</v>
      </c>
      <c r="M57" s="159" t="s">
        <v>55</v>
      </c>
      <c r="N57" s="159" t="s">
        <v>56</v>
      </c>
      <c r="O57" s="159" t="s">
        <v>57</v>
      </c>
      <c r="P57" s="159">
        <v>100</v>
      </c>
      <c r="Q57" s="160">
        <v>2111001003</v>
      </c>
      <c r="W57" s="162"/>
      <c r="X57" s="162"/>
      <c r="Y57" s="162"/>
      <c r="Z57" s="162"/>
      <c r="AA57" s="162"/>
    </row>
    <row r="58" spans="1:27">
      <c r="A58" s="9"/>
      <c r="B58" s="1" t="s">
        <v>14</v>
      </c>
      <c r="C58" s="10" t="s">
        <v>15</v>
      </c>
      <c r="D58" s="70">
        <v>0</v>
      </c>
      <c r="E58" s="121">
        <v>106</v>
      </c>
      <c r="F58" s="70">
        <v>0</v>
      </c>
      <c r="G58" s="144">
        <v>115</v>
      </c>
      <c r="H58" s="70">
        <v>0</v>
      </c>
      <c r="I58" s="147">
        <v>115</v>
      </c>
      <c r="J58" s="70">
        <v>0</v>
      </c>
      <c r="K58" s="144">
        <v>115</v>
      </c>
      <c r="L58" s="41">
        <f t="shared" si="17"/>
        <v>115</v>
      </c>
      <c r="M58" s="159" t="s">
        <v>55</v>
      </c>
      <c r="N58" s="159" t="s">
        <v>56</v>
      </c>
      <c r="O58" s="159" t="s">
        <v>57</v>
      </c>
      <c r="P58" s="159">
        <v>100</v>
      </c>
      <c r="Q58" s="160">
        <v>2111001003</v>
      </c>
      <c r="W58" s="162"/>
      <c r="X58" s="162"/>
      <c r="Y58" s="162"/>
      <c r="Z58" s="162"/>
      <c r="AA58" s="162"/>
    </row>
    <row r="59" spans="1:27">
      <c r="A59" s="9"/>
      <c r="B59" s="1" t="s">
        <v>19</v>
      </c>
      <c r="C59" s="12" t="s">
        <v>63</v>
      </c>
      <c r="D59" s="143">
        <v>2196</v>
      </c>
      <c r="E59" s="143">
        <v>120</v>
      </c>
      <c r="F59" s="143">
        <v>600</v>
      </c>
      <c r="G59" s="144">
        <v>120</v>
      </c>
      <c r="H59" s="143">
        <v>600</v>
      </c>
      <c r="I59" s="148">
        <v>120</v>
      </c>
      <c r="J59" s="68">
        <v>0</v>
      </c>
      <c r="K59" s="144">
        <v>120</v>
      </c>
      <c r="L59" s="105">
        <f t="shared" si="17"/>
        <v>120</v>
      </c>
      <c r="M59" s="159" t="s">
        <v>55</v>
      </c>
      <c r="N59" s="159" t="s">
        <v>56</v>
      </c>
      <c r="O59" s="159" t="s">
        <v>57</v>
      </c>
      <c r="P59" s="159">
        <v>100</v>
      </c>
      <c r="Q59" s="160">
        <v>2111001003</v>
      </c>
      <c r="W59" s="162"/>
      <c r="X59" s="162"/>
      <c r="Y59" s="162"/>
      <c r="Z59" s="162"/>
      <c r="AA59" s="162"/>
    </row>
    <row r="60" spans="1:27">
      <c r="A60" s="9"/>
      <c r="B60" s="1" t="s">
        <v>20</v>
      </c>
      <c r="C60" s="10" t="s">
        <v>21</v>
      </c>
      <c r="D60" s="68">
        <v>0</v>
      </c>
      <c r="E60" s="143">
        <v>2573</v>
      </c>
      <c r="F60" s="68">
        <v>0</v>
      </c>
      <c r="G60" s="148">
        <v>400</v>
      </c>
      <c r="H60" s="68">
        <v>0</v>
      </c>
      <c r="I60" s="148">
        <v>400</v>
      </c>
      <c r="J60" s="68">
        <v>0</v>
      </c>
      <c r="K60" s="148">
        <v>400</v>
      </c>
      <c r="L60" s="105">
        <f t="shared" si="17"/>
        <v>400</v>
      </c>
      <c r="M60" s="159" t="s">
        <v>55</v>
      </c>
      <c r="N60" s="159" t="s">
        <v>56</v>
      </c>
      <c r="O60" s="159" t="s">
        <v>57</v>
      </c>
      <c r="P60" s="159">
        <v>100</v>
      </c>
      <c r="Q60" s="160">
        <v>2111001003</v>
      </c>
      <c r="W60" s="162"/>
      <c r="X60" s="162"/>
      <c r="Y60" s="162"/>
      <c r="Z60" s="162"/>
      <c r="AA60" s="162"/>
    </row>
    <row r="61" spans="1:27" ht="25.5">
      <c r="A61" s="60" t="s">
        <v>7</v>
      </c>
      <c r="B61" s="73">
        <v>60</v>
      </c>
      <c r="C61" s="10" t="s">
        <v>113</v>
      </c>
      <c r="D61" s="106">
        <f t="shared" ref="D61:L61" si="18">SUM(D55:D60)</f>
        <v>11148</v>
      </c>
      <c r="E61" s="106">
        <f t="shared" si="18"/>
        <v>9987</v>
      </c>
      <c r="F61" s="106">
        <f t="shared" si="18"/>
        <v>14500</v>
      </c>
      <c r="G61" s="106">
        <f t="shared" si="18"/>
        <v>6752</v>
      </c>
      <c r="H61" s="106">
        <f t="shared" si="18"/>
        <v>14500</v>
      </c>
      <c r="I61" s="106">
        <f t="shared" si="18"/>
        <v>6752</v>
      </c>
      <c r="J61" s="100">
        <f t="shared" si="18"/>
        <v>8300</v>
      </c>
      <c r="K61" s="106">
        <f t="shared" ref="K61" si="19">SUM(K55:K60)</f>
        <v>6860</v>
      </c>
      <c r="L61" s="106">
        <f t="shared" si="18"/>
        <v>15160</v>
      </c>
      <c r="Q61" s="13"/>
    </row>
    <row r="62" spans="1:27" ht="9.9499999999999993" customHeight="1">
      <c r="A62" s="60"/>
      <c r="B62" s="73"/>
      <c r="C62" s="10"/>
      <c r="D62" s="130"/>
      <c r="E62" s="130"/>
      <c r="F62" s="130"/>
      <c r="G62" s="130"/>
      <c r="H62" s="130"/>
      <c r="I62" s="130"/>
      <c r="J62" s="58"/>
      <c r="K62" s="130"/>
      <c r="L62" s="130"/>
      <c r="Q62" s="13"/>
    </row>
    <row r="63" spans="1:27">
      <c r="A63" s="74"/>
      <c r="B63" s="73">
        <v>61</v>
      </c>
      <c r="C63" s="10" t="s">
        <v>114</v>
      </c>
      <c r="D63" s="41"/>
      <c r="E63" s="41"/>
      <c r="F63" s="41"/>
      <c r="G63" s="41"/>
      <c r="H63" s="41"/>
      <c r="I63" s="41"/>
      <c r="J63" s="41"/>
      <c r="K63" s="41"/>
      <c r="L63" s="41"/>
      <c r="Q63" s="13"/>
    </row>
    <row r="64" spans="1:27">
      <c r="A64" s="74"/>
      <c r="B64" s="124" t="s">
        <v>43</v>
      </c>
      <c r="C64" s="10" t="s">
        <v>40</v>
      </c>
      <c r="D64" s="58">
        <v>1240</v>
      </c>
      <c r="E64" s="70">
        <v>0</v>
      </c>
      <c r="F64" s="58">
        <v>7200</v>
      </c>
      <c r="G64" s="58">
        <v>3686</v>
      </c>
      <c r="H64" s="58">
        <v>7200</v>
      </c>
      <c r="I64" s="58">
        <v>3686</v>
      </c>
      <c r="J64" s="58">
        <v>4600</v>
      </c>
      <c r="K64" s="58">
        <v>2305</v>
      </c>
      <c r="L64" s="58">
        <f>SUM(J64:K64)</f>
        <v>6905</v>
      </c>
      <c r="M64" s="159" t="s">
        <v>55</v>
      </c>
      <c r="N64" s="159" t="s">
        <v>56</v>
      </c>
      <c r="O64" s="159" t="s">
        <v>40</v>
      </c>
      <c r="P64" s="159">
        <v>100</v>
      </c>
      <c r="Q64" s="160">
        <v>2111001001</v>
      </c>
      <c r="W64" s="162"/>
      <c r="X64" s="162"/>
      <c r="Y64" s="162"/>
      <c r="Z64" s="162"/>
      <c r="AA64" s="162"/>
    </row>
    <row r="65" spans="1:27">
      <c r="A65" s="74"/>
      <c r="B65" s="124" t="s">
        <v>90</v>
      </c>
      <c r="C65" s="10" t="s">
        <v>39</v>
      </c>
      <c r="D65" s="70">
        <v>0</v>
      </c>
      <c r="E65" s="70">
        <v>0</v>
      </c>
      <c r="F65" s="70">
        <v>0</v>
      </c>
      <c r="G65" s="58">
        <v>146</v>
      </c>
      <c r="H65" s="70">
        <v>0</v>
      </c>
      <c r="I65" s="58">
        <v>146</v>
      </c>
      <c r="J65" s="58">
        <v>220</v>
      </c>
      <c r="K65" s="58">
        <v>146</v>
      </c>
      <c r="L65" s="58">
        <f>SUM(J65:K65)</f>
        <v>366</v>
      </c>
      <c r="M65" s="159" t="s">
        <v>55</v>
      </c>
      <c r="N65" s="159" t="s">
        <v>56</v>
      </c>
      <c r="O65" s="159" t="s">
        <v>59</v>
      </c>
      <c r="P65" s="159">
        <v>100</v>
      </c>
      <c r="Q65" s="160">
        <v>2111001002</v>
      </c>
      <c r="W65" s="162"/>
      <c r="X65" s="162"/>
      <c r="Y65" s="162"/>
      <c r="Z65" s="162"/>
      <c r="AA65" s="162"/>
    </row>
    <row r="66" spans="1:27">
      <c r="A66" s="74"/>
      <c r="B66" s="124" t="s">
        <v>24</v>
      </c>
      <c r="C66" s="10" t="s">
        <v>25</v>
      </c>
      <c r="D66" s="75">
        <v>6910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71">
        <v>0</v>
      </c>
      <c r="K66" s="71">
        <v>0</v>
      </c>
      <c r="L66" s="71">
        <f>SUM(J66:K66)</f>
        <v>0</v>
      </c>
      <c r="M66" s="3" t="s">
        <v>55</v>
      </c>
      <c r="N66" s="3" t="s">
        <v>58</v>
      </c>
      <c r="O66" s="3" t="s">
        <v>93</v>
      </c>
      <c r="P66" s="3">
        <v>100</v>
      </c>
      <c r="Q66" s="127" t="s">
        <v>102</v>
      </c>
      <c r="W66" s="162"/>
      <c r="X66" s="162"/>
      <c r="Y66" s="162"/>
      <c r="Z66" s="162"/>
      <c r="AA66" s="162"/>
    </row>
    <row r="67" spans="1:27">
      <c r="A67" s="60" t="s">
        <v>7</v>
      </c>
      <c r="B67" s="73">
        <v>61</v>
      </c>
      <c r="C67" s="10" t="s">
        <v>114</v>
      </c>
      <c r="D67" s="75">
        <f t="shared" ref="D67:L67" si="20">SUM(D64:D66)</f>
        <v>8150</v>
      </c>
      <c r="E67" s="71">
        <f t="shared" si="20"/>
        <v>0</v>
      </c>
      <c r="F67" s="75">
        <f t="shared" si="20"/>
        <v>7200</v>
      </c>
      <c r="G67" s="75">
        <f t="shared" si="20"/>
        <v>3832</v>
      </c>
      <c r="H67" s="75">
        <f t="shared" si="20"/>
        <v>7200</v>
      </c>
      <c r="I67" s="75">
        <f t="shared" si="20"/>
        <v>3832</v>
      </c>
      <c r="J67" s="75">
        <f t="shared" si="20"/>
        <v>4820</v>
      </c>
      <c r="K67" s="75">
        <f t="shared" ref="K67" si="21">SUM(K64:K66)</f>
        <v>2451</v>
      </c>
      <c r="L67" s="75">
        <f t="shared" si="20"/>
        <v>7271</v>
      </c>
      <c r="Q67" s="13"/>
    </row>
    <row r="68" spans="1:27" ht="9.9499999999999993" customHeight="1">
      <c r="A68" s="9"/>
      <c r="B68" s="29"/>
      <c r="C68" s="12"/>
      <c r="D68" s="59"/>
      <c r="E68" s="59"/>
      <c r="F68" s="59"/>
      <c r="G68" s="59"/>
      <c r="H68" s="43"/>
      <c r="I68" s="59"/>
      <c r="J68" s="59"/>
      <c r="K68" s="59"/>
      <c r="L68" s="59"/>
      <c r="Q68" s="13"/>
    </row>
    <row r="69" spans="1:27">
      <c r="A69" s="60"/>
      <c r="B69" s="73">
        <v>62</v>
      </c>
      <c r="C69" s="10" t="s">
        <v>116</v>
      </c>
      <c r="D69" s="58"/>
      <c r="E69" s="58"/>
      <c r="F69" s="58"/>
      <c r="G69" s="58"/>
      <c r="H69" s="41"/>
      <c r="I69" s="58"/>
      <c r="J69" s="58"/>
      <c r="K69" s="58"/>
      <c r="L69" s="58"/>
      <c r="Q69" s="13"/>
    </row>
    <row r="70" spans="1:27">
      <c r="A70" s="60"/>
      <c r="B70" s="124" t="s">
        <v>45</v>
      </c>
      <c r="C70" s="10" t="s">
        <v>40</v>
      </c>
      <c r="D70" s="58">
        <v>647</v>
      </c>
      <c r="E70" s="70">
        <v>0</v>
      </c>
      <c r="F70" s="58">
        <v>6600</v>
      </c>
      <c r="G70" s="58">
        <v>2002</v>
      </c>
      <c r="H70" s="58">
        <v>6600</v>
      </c>
      <c r="I70" s="58">
        <v>2002</v>
      </c>
      <c r="J70" s="58">
        <v>2250</v>
      </c>
      <c r="K70" s="58">
        <v>2056</v>
      </c>
      <c r="L70" s="58">
        <f>SUM(J70:K70)</f>
        <v>4306</v>
      </c>
      <c r="M70" s="159" t="s">
        <v>55</v>
      </c>
      <c r="N70" s="159" t="s">
        <v>56</v>
      </c>
      <c r="O70" s="159" t="s">
        <v>40</v>
      </c>
      <c r="P70" s="159">
        <v>100</v>
      </c>
      <c r="Q70" s="160">
        <v>2111001001</v>
      </c>
      <c r="W70" s="162"/>
      <c r="X70" s="162"/>
      <c r="Y70" s="162"/>
      <c r="Z70" s="162"/>
      <c r="AA70" s="162"/>
    </row>
    <row r="71" spans="1:27">
      <c r="A71" s="60"/>
      <c r="B71" s="124" t="s">
        <v>110</v>
      </c>
      <c r="C71" s="10" t="s">
        <v>39</v>
      </c>
      <c r="D71" s="70">
        <v>0</v>
      </c>
      <c r="E71" s="70">
        <v>0</v>
      </c>
      <c r="F71" s="70">
        <v>0</v>
      </c>
      <c r="G71" s="70">
        <v>0</v>
      </c>
      <c r="H71" s="70">
        <v>0</v>
      </c>
      <c r="I71" s="70">
        <v>0</v>
      </c>
      <c r="J71" s="58">
        <v>220</v>
      </c>
      <c r="K71" s="70">
        <v>0</v>
      </c>
      <c r="L71" s="58">
        <f>SUM(J71:K71)</f>
        <v>220</v>
      </c>
      <c r="M71" s="159" t="s">
        <v>55</v>
      </c>
      <c r="N71" s="159" t="s">
        <v>56</v>
      </c>
      <c r="O71" s="159" t="s">
        <v>59</v>
      </c>
      <c r="P71" s="159">
        <v>100</v>
      </c>
      <c r="Q71" s="160">
        <v>2111001002</v>
      </c>
    </row>
    <row r="72" spans="1:27">
      <c r="A72" s="131"/>
      <c r="B72" s="125" t="s">
        <v>111</v>
      </c>
      <c r="C72" s="101" t="s">
        <v>15</v>
      </c>
      <c r="D72" s="71">
        <v>0</v>
      </c>
      <c r="E72" s="71">
        <v>0</v>
      </c>
      <c r="F72" s="71">
        <v>0</v>
      </c>
      <c r="G72" s="71">
        <v>0</v>
      </c>
      <c r="H72" s="71">
        <v>0</v>
      </c>
      <c r="I72" s="71">
        <v>0</v>
      </c>
      <c r="J72" s="75">
        <v>300</v>
      </c>
      <c r="K72" s="71">
        <v>0</v>
      </c>
      <c r="L72" s="75">
        <f>SUM(J72:K72)</f>
        <v>300</v>
      </c>
      <c r="M72" s="159" t="s">
        <v>55</v>
      </c>
      <c r="N72" s="159" t="s">
        <v>56</v>
      </c>
      <c r="O72" s="159" t="s">
        <v>57</v>
      </c>
      <c r="P72" s="159">
        <v>100</v>
      </c>
      <c r="Q72" s="160">
        <v>2111001003</v>
      </c>
    </row>
    <row r="73" spans="1:27">
      <c r="A73" s="60" t="s">
        <v>7</v>
      </c>
      <c r="B73" s="73">
        <v>62</v>
      </c>
      <c r="C73" s="10" t="s">
        <v>116</v>
      </c>
      <c r="D73" s="75">
        <f t="shared" ref="D73:I73" si="22">SUM(D70:D70)</f>
        <v>647</v>
      </c>
      <c r="E73" s="71">
        <f t="shared" si="22"/>
        <v>0</v>
      </c>
      <c r="F73" s="75">
        <f t="shared" si="22"/>
        <v>6600</v>
      </c>
      <c r="G73" s="75">
        <f t="shared" si="22"/>
        <v>2002</v>
      </c>
      <c r="H73" s="75">
        <f t="shared" si="22"/>
        <v>6600</v>
      </c>
      <c r="I73" s="75">
        <f t="shared" si="22"/>
        <v>2002</v>
      </c>
      <c r="J73" s="75">
        <f>SUM(J70:J72)</f>
        <v>2770</v>
      </c>
      <c r="K73" s="75">
        <f>SUM(K70:K72)</f>
        <v>2056</v>
      </c>
      <c r="L73" s="75">
        <f>SUM(L70:L72)</f>
        <v>4826</v>
      </c>
      <c r="Q73" s="13"/>
    </row>
    <row r="74" spans="1:27">
      <c r="A74" s="60" t="s">
        <v>7</v>
      </c>
      <c r="B74" s="76">
        <v>3.101</v>
      </c>
      <c r="C74" s="77" t="s">
        <v>17</v>
      </c>
      <c r="D74" s="75">
        <f t="shared" ref="D74:J74" si="23">D61+D67+D73</f>
        <v>19945</v>
      </c>
      <c r="E74" s="75">
        <f t="shared" si="23"/>
        <v>9987</v>
      </c>
      <c r="F74" s="75">
        <f t="shared" si="23"/>
        <v>28300</v>
      </c>
      <c r="G74" s="75">
        <f t="shared" si="23"/>
        <v>12586</v>
      </c>
      <c r="H74" s="75">
        <f t="shared" si="23"/>
        <v>28300</v>
      </c>
      <c r="I74" s="75">
        <f t="shared" si="23"/>
        <v>12586</v>
      </c>
      <c r="J74" s="75">
        <f t="shared" si="23"/>
        <v>15890</v>
      </c>
      <c r="K74" s="75">
        <f>K61+K67+K73</f>
        <v>11367</v>
      </c>
      <c r="L74" s="75">
        <f>L61+L67+L73</f>
        <v>27257</v>
      </c>
      <c r="Q74" s="13"/>
    </row>
    <row r="75" spans="1:27">
      <c r="A75" s="66" t="s">
        <v>7</v>
      </c>
      <c r="B75" s="78">
        <v>2230</v>
      </c>
      <c r="C75" s="67" t="s">
        <v>61</v>
      </c>
      <c r="D75" s="104">
        <f t="shared" ref="D75:J75" si="24">D50+D74</f>
        <v>36315</v>
      </c>
      <c r="E75" s="104">
        <f t="shared" si="24"/>
        <v>22171</v>
      </c>
      <c r="F75" s="100">
        <f t="shared" si="24"/>
        <v>44100</v>
      </c>
      <c r="G75" s="104">
        <f t="shared" si="24"/>
        <v>25645</v>
      </c>
      <c r="H75" s="104">
        <f t="shared" si="24"/>
        <v>44100</v>
      </c>
      <c r="I75" s="104">
        <f t="shared" si="24"/>
        <v>27045</v>
      </c>
      <c r="J75" s="100">
        <f t="shared" si="24"/>
        <v>41590</v>
      </c>
      <c r="K75" s="104">
        <f t="shared" ref="K75" si="25">K50+K74</f>
        <v>27776</v>
      </c>
      <c r="L75" s="104">
        <f>L50+L74</f>
        <v>69366</v>
      </c>
      <c r="Q75" s="13"/>
    </row>
    <row r="76" spans="1:27">
      <c r="A76" s="19" t="s">
        <v>7</v>
      </c>
      <c r="B76" s="30"/>
      <c r="C76" s="20" t="s">
        <v>8</v>
      </c>
      <c r="D76" s="104">
        <f t="shared" ref="D76:J76" si="26">D75+D34</f>
        <v>388810</v>
      </c>
      <c r="E76" s="104">
        <f t="shared" si="26"/>
        <v>29187</v>
      </c>
      <c r="F76" s="104">
        <f t="shared" si="26"/>
        <v>44100</v>
      </c>
      <c r="G76" s="104">
        <f t="shared" si="26"/>
        <v>25645</v>
      </c>
      <c r="H76" s="104">
        <f t="shared" si="26"/>
        <v>44100</v>
      </c>
      <c r="I76" s="104">
        <f t="shared" si="26"/>
        <v>27045</v>
      </c>
      <c r="J76" s="100">
        <f t="shared" si="26"/>
        <v>41590</v>
      </c>
      <c r="K76" s="104">
        <f t="shared" ref="K76" si="27">K75+K34</f>
        <v>27776</v>
      </c>
      <c r="L76" s="104">
        <f>L75+L34</f>
        <v>69366</v>
      </c>
      <c r="Q76" s="13"/>
    </row>
    <row r="77" spans="1:27" ht="9.9499999999999993" customHeight="1">
      <c r="A77" s="2"/>
      <c r="B77" s="22"/>
      <c r="C77" s="34"/>
      <c r="D77" s="81"/>
      <c r="E77" s="81"/>
      <c r="F77" s="58"/>
      <c r="G77" s="81"/>
      <c r="H77" s="81"/>
      <c r="I77" s="81"/>
      <c r="J77" s="58"/>
      <c r="K77" s="81"/>
      <c r="L77" s="81"/>
      <c r="Q77" s="13"/>
    </row>
    <row r="78" spans="1:27">
      <c r="C78" s="8" t="s">
        <v>31</v>
      </c>
      <c r="D78" s="42"/>
      <c r="E78" s="42"/>
      <c r="F78" s="42"/>
      <c r="G78" s="42"/>
      <c r="H78" s="42"/>
      <c r="I78" s="42"/>
      <c r="J78" s="42"/>
      <c r="K78" s="42"/>
      <c r="L78" s="42"/>
      <c r="Q78" s="13"/>
    </row>
    <row r="79" spans="1:27">
      <c r="A79" s="9" t="s">
        <v>9</v>
      </c>
      <c r="B79" s="31">
        <v>4059</v>
      </c>
      <c r="C79" s="21" t="s">
        <v>26</v>
      </c>
      <c r="D79" s="42"/>
      <c r="E79" s="42"/>
      <c r="F79" s="42"/>
      <c r="G79" s="42"/>
      <c r="H79" s="42"/>
      <c r="I79" s="42"/>
      <c r="J79" s="42"/>
      <c r="K79" s="42"/>
      <c r="L79" s="42"/>
      <c r="Q79" s="13"/>
    </row>
    <row r="80" spans="1:27">
      <c r="B80" s="139">
        <v>1</v>
      </c>
      <c r="C80" s="140" t="s">
        <v>27</v>
      </c>
      <c r="D80" s="42"/>
      <c r="E80" s="42"/>
      <c r="F80" s="42"/>
      <c r="G80" s="42"/>
      <c r="H80" s="42"/>
      <c r="I80" s="42"/>
      <c r="J80" s="42"/>
      <c r="K80" s="42"/>
      <c r="L80" s="42"/>
      <c r="Q80" s="13"/>
    </row>
    <row r="81" spans="1:17">
      <c r="B81" s="28">
        <v>1.0509999999999999</v>
      </c>
      <c r="C81" s="8" t="s">
        <v>28</v>
      </c>
      <c r="D81" s="42"/>
      <c r="E81" s="42"/>
      <c r="F81" s="42"/>
      <c r="G81" s="42"/>
      <c r="H81" s="42"/>
      <c r="I81" s="42"/>
      <c r="J81" s="42"/>
      <c r="K81" s="42"/>
      <c r="L81" s="42"/>
      <c r="Q81" s="13"/>
    </row>
    <row r="82" spans="1:17">
      <c r="B82" s="13">
        <v>62</v>
      </c>
      <c r="C82" s="6" t="s">
        <v>29</v>
      </c>
      <c r="D82" s="42"/>
      <c r="E82" s="42"/>
      <c r="F82" s="42"/>
      <c r="G82" s="42"/>
      <c r="H82" s="42"/>
      <c r="I82" s="42"/>
      <c r="J82" s="42"/>
      <c r="K82" s="42"/>
      <c r="L82" s="42"/>
      <c r="Q82" s="13"/>
    </row>
    <row r="83" spans="1:17">
      <c r="B83" s="32" t="s">
        <v>30</v>
      </c>
      <c r="C83" s="10" t="s">
        <v>37</v>
      </c>
      <c r="D83" s="68">
        <v>0</v>
      </c>
      <c r="E83" s="68">
        <v>0</v>
      </c>
      <c r="F83" s="143">
        <v>1000</v>
      </c>
      <c r="G83" s="68">
        <v>0</v>
      </c>
      <c r="H83" s="143">
        <v>1000</v>
      </c>
      <c r="I83" s="68">
        <v>0</v>
      </c>
      <c r="J83" s="68">
        <v>0</v>
      </c>
      <c r="K83" s="68">
        <v>0</v>
      </c>
      <c r="L83" s="68">
        <f>SUM(J83:K83)</f>
        <v>0</v>
      </c>
      <c r="M83" s="3" t="s">
        <v>55</v>
      </c>
      <c r="N83" s="3" t="s">
        <v>58</v>
      </c>
      <c r="O83" s="3" t="s">
        <v>84</v>
      </c>
      <c r="P83" s="3">
        <v>100</v>
      </c>
      <c r="Q83" s="127" t="s">
        <v>98</v>
      </c>
    </row>
    <row r="84" spans="1:17">
      <c r="A84" s="4" t="s">
        <v>7</v>
      </c>
      <c r="B84" s="13">
        <v>62</v>
      </c>
      <c r="C84" s="57" t="s">
        <v>29</v>
      </c>
      <c r="D84" s="99">
        <f t="shared" ref="D84:L84" si="28">SUM(D83:D83)</f>
        <v>0</v>
      </c>
      <c r="E84" s="99">
        <f t="shared" si="28"/>
        <v>0</v>
      </c>
      <c r="F84" s="100">
        <f t="shared" si="28"/>
        <v>1000</v>
      </c>
      <c r="G84" s="99">
        <f t="shared" si="28"/>
        <v>0</v>
      </c>
      <c r="H84" s="100">
        <f t="shared" si="28"/>
        <v>1000</v>
      </c>
      <c r="I84" s="99">
        <f t="shared" si="28"/>
        <v>0</v>
      </c>
      <c r="J84" s="99">
        <f t="shared" si="28"/>
        <v>0</v>
      </c>
      <c r="K84" s="99">
        <f t="shared" ref="K84" si="29">SUM(K83:K83)</f>
        <v>0</v>
      </c>
      <c r="L84" s="99">
        <f t="shared" si="28"/>
        <v>0</v>
      </c>
      <c r="Q84" s="13"/>
    </row>
    <row r="85" spans="1:17" ht="9.9499999999999993" customHeight="1">
      <c r="A85" s="2"/>
      <c r="B85" s="32"/>
      <c r="C85" s="10"/>
      <c r="D85" s="39"/>
      <c r="E85" s="39"/>
      <c r="F85" s="39"/>
      <c r="G85" s="39"/>
      <c r="H85" s="39"/>
      <c r="I85" s="39"/>
      <c r="J85" s="39"/>
      <c r="K85" s="39"/>
      <c r="L85" s="38"/>
      <c r="Q85" s="13"/>
    </row>
    <row r="86" spans="1:17" ht="25.5">
      <c r="A86" s="2"/>
      <c r="B86" s="79">
        <v>64</v>
      </c>
      <c r="C86" s="80" t="s">
        <v>35</v>
      </c>
      <c r="D86" s="39"/>
      <c r="E86" s="39"/>
      <c r="F86" s="39"/>
      <c r="G86" s="39"/>
      <c r="H86" s="39"/>
      <c r="I86" s="39"/>
      <c r="J86" s="39"/>
      <c r="K86" s="39"/>
      <c r="L86" s="38"/>
      <c r="Q86" s="13"/>
    </row>
    <row r="87" spans="1:17">
      <c r="A87" s="2"/>
      <c r="B87" s="32" t="s">
        <v>103</v>
      </c>
      <c r="C87" s="10" t="s">
        <v>104</v>
      </c>
      <c r="D87" s="70">
        <v>0</v>
      </c>
      <c r="E87" s="70">
        <v>0</v>
      </c>
      <c r="F87" s="58">
        <v>9000</v>
      </c>
      <c r="G87" s="70">
        <v>0</v>
      </c>
      <c r="H87" s="58">
        <v>9000</v>
      </c>
      <c r="I87" s="70">
        <v>0</v>
      </c>
      <c r="J87" s="70">
        <v>0</v>
      </c>
      <c r="K87" s="70">
        <v>0</v>
      </c>
      <c r="L87" s="70">
        <f>SUM(J87:K87)</f>
        <v>0</v>
      </c>
      <c r="M87" s="134" t="s">
        <v>105</v>
      </c>
      <c r="N87" s="134" t="s">
        <v>106</v>
      </c>
      <c r="O87" s="134" t="s">
        <v>35</v>
      </c>
      <c r="P87" s="3">
        <v>100</v>
      </c>
      <c r="Q87" s="13" t="s">
        <v>107</v>
      </c>
    </row>
    <row r="88" spans="1:17">
      <c r="A88" s="2"/>
      <c r="B88" s="32" t="s">
        <v>54</v>
      </c>
      <c r="C88" s="10" t="s">
        <v>36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f>SUM(J88:K88)</f>
        <v>0</v>
      </c>
      <c r="M88" s="3" t="s">
        <v>55</v>
      </c>
      <c r="N88" s="3" t="s">
        <v>58</v>
      </c>
      <c r="O88" s="3" t="s">
        <v>85</v>
      </c>
      <c r="P88" s="3">
        <v>100</v>
      </c>
      <c r="Q88" s="127" t="s">
        <v>99</v>
      </c>
    </row>
    <row r="89" spans="1:17" ht="25.5">
      <c r="A89" s="126" t="s">
        <v>7</v>
      </c>
      <c r="B89" s="79">
        <v>64</v>
      </c>
      <c r="C89" s="80" t="s">
        <v>35</v>
      </c>
      <c r="D89" s="99">
        <f t="shared" ref="D89:L89" si="30">SUM(D87:D88)</f>
        <v>0</v>
      </c>
      <c r="E89" s="99">
        <f t="shared" si="30"/>
        <v>0</v>
      </c>
      <c r="F89" s="100">
        <f t="shared" si="30"/>
        <v>9000</v>
      </c>
      <c r="G89" s="99">
        <f t="shared" si="30"/>
        <v>0</v>
      </c>
      <c r="H89" s="100">
        <f t="shared" si="30"/>
        <v>9000</v>
      </c>
      <c r="I89" s="99">
        <f t="shared" si="30"/>
        <v>0</v>
      </c>
      <c r="J89" s="99">
        <f t="shared" si="30"/>
        <v>0</v>
      </c>
      <c r="K89" s="99">
        <f t="shared" ref="K89" si="31">SUM(K87:K88)</f>
        <v>0</v>
      </c>
      <c r="L89" s="99">
        <f t="shared" si="30"/>
        <v>0</v>
      </c>
      <c r="Q89" s="13"/>
    </row>
    <row r="90" spans="1:17">
      <c r="A90" s="2" t="s">
        <v>7</v>
      </c>
      <c r="B90" s="76">
        <v>1.0509999999999999</v>
      </c>
      <c r="C90" s="34" t="s">
        <v>28</v>
      </c>
      <c r="D90" s="71">
        <f t="shared" ref="D90:L90" si="32">D89+D84</f>
        <v>0</v>
      </c>
      <c r="E90" s="71">
        <f t="shared" si="32"/>
        <v>0</v>
      </c>
      <c r="F90" s="75">
        <f t="shared" si="32"/>
        <v>10000</v>
      </c>
      <c r="G90" s="71">
        <f t="shared" si="32"/>
        <v>0</v>
      </c>
      <c r="H90" s="75">
        <f t="shared" si="32"/>
        <v>10000</v>
      </c>
      <c r="I90" s="71">
        <f t="shared" si="32"/>
        <v>0</v>
      </c>
      <c r="J90" s="71">
        <f t="shared" si="32"/>
        <v>0</v>
      </c>
      <c r="K90" s="71">
        <f t="shared" si="32"/>
        <v>0</v>
      </c>
      <c r="L90" s="71">
        <f t="shared" si="32"/>
        <v>0</v>
      </c>
      <c r="Q90" s="13"/>
    </row>
    <row r="91" spans="1:17">
      <c r="A91" s="2" t="s">
        <v>7</v>
      </c>
      <c r="B91" s="95">
        <v>1</v>
      </c>
      <c r="C91" s="96" t="s">
        <v>27</v>
      </c>
      <c r="D91" s="71">
        <f t="shared" ref="D91:L92" si="33">D90</f>
        <v>0</v>
      </c>
      <c r="E91" s="71">
        <f t="shared" si="33"/>
        <v>0</v>
      </c>
      <c r="F91" s="75">
        <f t="shared" si="33"/>
        <v>10000</v>
      </c>
      <c r="G91" s="71">
        <f t="shared" si="33"/>
        <v>0</v>
      </c>
      <c r="H91" s="75">
        <f t="shared" si="33"/>
        <v>10000</v>
      </c>
      <c r="I91" s="71">
        <f t="shared" si="33"/>
        <v>0</v>
      </c>
      <c r="J91" s="71">
        <f t="shared" si="33"/>
        <v>0</v>
      </c>
      <c r="K91" s="71">
        <f t="shared" ref="K91" si="34">K90</f>
        <v>0</v>
      </c>
      <c r="L91" s="71">
        <f t="shared" si="33"/>
        <v>0</v>
      </c>
      <c r="Q91" s="13"/>
    </row>
    <row r="92" spans="1:17">
      <c r="A92" s="60" t="s">
        <v>7</v>
      </c>
      <c r="B92" s="97">
        <v>4059</v>
      </c>
      <c r="C92" s="98" t="s">
        <v>26</v>
      </c>
      <c r="D92" s="99">
        <f t="shared" si="33"/>
        <v>0</v>
      </c>
      <c r="E92" s="99">
        <f t="shared" si="33"/>
        <v>0</v>
      </c>
      <c r="F92" s="100">
        <f t="shared" si="33"/>
        <v>10000</v>
      </c>
      <c r="G92" s="99">
        <f t="shared" si="33"/>
        <v>0</v>
      </c>
      <c r="H92" s="100">
        <f t="shared" si="33"/>
        <v>10000</v>
      </c>
      <c r="I92" s="99">
        <f t="shared" si="33"/>
        <v>0</v>
      </c>
      <c r="J92" s="99">
        <f t="shared" si="33"/>
        <v>0</v>
      </c>
      <c r="K92" s="99">
        <f t="shared" ref="K92" si="35">K91</f>
        <v>0</v>
      </c>
      <c r="L92" s="99">
        <f t="shared" si="33"/>
        <v>0</v>
      </c>
      <c r="Q92" s="13"/>
    </row>
    <row r="93" spans="1:17" ht="9.9499999999999993" customHeight="1">
      <c r="A93" s="60"/>
      <c r="B93" s="97"/>
      <c r="C93" s="98"/>
      <c r="D93" s="58"/>
      <c r="E93" s="70"/>
      <c r="F93" s="58"/>
      <c r="G93" s="58"/>
      <c r="H93" s="58"/>
      <c r="I93" s="70"/>
      <c r="J93" s="58"/>
      <c r="K93" s="58"/>
      <c r="L93" s="58"/>
      <c r="Q93" s="13"/>
    </row>
    <row r="94" spans="1:17" ht="25.5">
      <c r="A94" s="158" t="s">
        <v>9</v>
      </c>
      <c r="B94" s="83">
        <v>6202</v>
      </c>
      <c r="C94" s="90" t="s">
        <v>65</v>
      </c>
      <c r="D94" s="72"/>
      <c r="E94" s="72"/>
      <c r="F94" s="72"/>
      <c r="G94" s="72"/>
      <c r="H94" s="72"/>
      <c r="I94" s="72"/>
      <c r="J94" s="72"/>
      <c r="K94" s="72"/>
      <c r="L94" s="72"/>
      <c r="Q94" s="13"/>
    </row>
    <row r="95" spans="1:17">
      <c r="A95" s="89"/>
      <c r="B95" s="91">
        <v>1</v>
      </c>
      <c r="C95" s="92" t="s">
        <v>66</v>
      </c>
      <c r="D95" s="72"/>
      <c r="E95" s="72"/>
      <c r="F95" s="72"/>
      <c r="G95" s="72"/>
      <c r="H95" s="72"/>
      <c r="I95" s="72"/>
      <c r="J95" s="72"/>
      <c r="K95" s="72"/>
      <c r="L95" s="72"/>
      <c r="Q95" s="13"/>
    </row>
    <row r="96" spans="1:17">
      <c r="A96" s="89"/>
      <c r="B96" s="93">
        <v>1.2030000000000001</v>
      </c>
      <c r="C96" s="90" t="s">
        <v>67</v>
      </c>
      <c r="D96" s="72"/>
      <c r="E96" s="72"/>
      <c r="F96" s="72"/>
      <c r="G96" s="72"/>
      <c r="H96" s="72"/>
      <c r="I96" s="72"/>
      <c r="J96" s="72"/>
      <c r="K96" s="72"/>
      <c r="L96" s="72"/>
      <c r="Q96" s="13"/>
    </row>
    <row r="97" spans="1:27">
      <c r="A97" s="89"/>
      <c r="B97" s="85">
        <v>60</v>
      </c>
      <c r="C97" s="92" t="s">
        <v>68</v>
      </c>
      <c r="D97" s="72"/>
      <c r="E97" s="72"/>
      <c r="F97" s="72"/>
      <c r="G97" s="72"/>
      <c r="H97" s="72"/>
      <c r="I97" s="72"/>
      <c r="J97" s="72"/>
      <c r="K97" s="72"/>
      <c r="L97" s="72"/>
      <c r="Q97" s="13"/>
    </row>
    <row r="98" spans="1:27">
      <c r="A98" s="85"/>
      <c r="B98" s="85" t="s">
        <v>69</v>
      </c>
      <c r="C98" s="92" t="s">
        <v>70</v>
      </c>
      <c r="D98" s="121">
        <v>100000</v>
      </c>
      <c r="E98" s="69">
        <v>0</v>
      </c>
      <c r="F98" s="69">
        <v>0</v>
      </c>
      <c r="G98" s="121">
        <v>100000</v>
      </c>
      <c r="H98" s="69">
        <v>0</v>
      </c>
      <c r="I98" s="121">
        <v>100000</v>
      </c>
      <c r="J98" s="69">
        <v>0</v>
      </c>
      <c r="K98" s="121">
        <v>20000</v>
      </c>
      <c r="L98" s="121">
        <f>SUM(J98:K98)</f>
        <v>20000</v>
      </c>
      <c r="M98" s="3" t="s">
        <v>55</v>
      </c>
      <c r="N98" s="3" t="s">
        <v>58</v>
      </c>
      <c r="O98" s="3" t="s">
        <v>86</v>
      </c>
      <c r="P98" s="3">
        <v>100</v>
      </c>
      <c r="Q98" s="127" t="s">
        <v>100</v>
      </c>
      <c r="W98" s="162"/>
      <c r="X98" s="162"/>
      <c r="Y98" s="162"/>
      <c r="Z98" s="162"/>
      <c r="AA98" s="162"/>
    </row>
    <row r="99" spans="1:27">
      <c r="A99" s="89" t="s">
        <v>7</v>
      </c>
      <c r="B99" s="93">
        <v>1.2030000000000001</v>
      </c>
      <c r="C99" s="90" t="s">
        <v>67</v>
      </c>
      <c r="D99" s="120">
        <f t="shared" ref="D99:J100" si="36">D98</f>
        <v>100000</v>
      </c>
      <c r="E99" s="103">
        <f t="shared" si="36"/>
        <v>0</v>
      </c>
      <c r="F99" s="103">
        <f t="shared" si="36"/>
        <v>0</v>
      </c>
      <c r="G99" s="120">
        <f t="shared" si="36"/>
        <v>100000</v>
      </c>
      <c r="H99" s="103">
        <f t="shared" si="36"/>
        <v>0</v>
      </c>
      <c r="I99" s="120">
        <f t="shared" si="36"/>
        <v>100000</v>
      </c>
      <c r="J99" s="103">
        <f t="shared" si="36"/>
        <v>0</v>
      </c>
      <c r="K99" s="120">
        <f t="shared" ref="K99" si="37">K98</f>
        <v>20000</v>
      </c>
      <c r="L99" s="120">
        <f>L98</f>
        <v>20000</v>
      </c>
      <c r="Q99" s="13"/>
    </row>
    <row r="100" spans="1:27">
      <c r="A100" s="89" t="s">
        <v>7</v>
      </c>
      <c r="B100" s="91">
        <v>1</v>
      </c>
      <c r="C100" s="92" t="s">
        <v>66</v>
      </c>
      <c r="D100" s="120">
        <f t="shared" si="36"/>
        <v>100000</v>
      </c>
      <c r="E100" s="103">
        <f t="shared" si="36"/>
        <v>0</v>
      </c>
      <c r="F100" s="103">
        <f t="shared" si="36"/>
        <v>0</v>
      </c>
      <c r="G100" s="120">
        <f t="shared" si="36"/>
        <v>100000</v>
      </c>
      <c r="H100" s="103">
        <f t="shared" si="36"/>
        <v>0</v>
      </c>
      <c r="I100" s="120">
        <f t="shared" si="36"/>
        <v>100000</v>
      </c>
      <c r="J100" s="103">
        <f t="shared" si="36"/>
        <v>0</v>
      </c>
      <c r="K100" s="120">
        <f t="shared" ref="K100" si="38">K99</f>
        <v>20000</v>
      </c>
      <c r="L100" s="120">
        <f>L99</f>
        <v>20000</v>
      </c>
      <c r="Q100" s="13"/>
    </row>
    <row r="101" spans="1:27" ht="25.5">
      <c r="A101" s="89" t="s">
        <v>7</v>
      </c>
      <c r="B101" s="83">
        <v>6202</v>
      </c>
      <c r="C101" s="90" t="s">
        <v>65</v>
      </c>
      <c r="D101" s="120">
        <f t="shared" ref="D101:J101" si="39">D98</f>
        <v>100000</v>
      </c>
      <c r="E101" s="103">
        <f t="shared" si="39"/>
        <v>0</v>
      </c>
      <c r="F101" s="103">
        <f t="shared" si="39"/>
        <v>0</v>
      </c>
      <c r="G101" s="120">
        <f t="shared" si="39"/>
        <v>100000</v>
      </c>
      <c r="H101" s="103">
        <f t="shared" si="39"/>
        <v>0</v>
      </c>
      <c r="I101" s="120">
        <f t="shared" si="39"/>
        <v>100000</v>
      </c>
      <c r="J101" s="103">
        <f t="shared" si="39"/>
        <v>0</v>
      </c>
      <c r="K101" s="120">
        <f t="shared" ref="K101" si="40">K98</f>
        <v>20000</v>
      </c>
      <c r="L101" s="120">
        <f>L98</f>
        <v>20000</v>
      </c>
      <c r="Q101" s="13"/>
    </row>
    <row r="102" spans="1:27">
      <c r="A102" s="19" t="s">
        <v>7</v>
      </c>
      <c r="B102" s="30"/>
      <c r="C102" s="20" t="s">
        <v>31</v>
      </c>
      <c r="D102" s="100">
        <f t="shared" ref="D102:I102" si="41">D92+D101</f>
        <v>100000</v>
      </c>
      <c r="E102" s="99">
        <f t="shared" si="41"/>
        <v>0</v>
      </c>
      <c r="F102" s="100">
        <f t="shared" si="41"/>
        <v>10000</v>
      </c>
      <c r="G102" s="100">
        <f t="shared" si="41"/>
        <v>100000</v>
      </c>
      <c r="H102" s="100">
        <f t="shared" si="41"/>
        <v>10000</v>
      </c>
      <c r="I102" s="100">
        <f t="shared" si="41"/>
        <v>100000</v>
      </c>
      <c r="J102" s="99">
        <f>J92+J101</f>
        <v>0</v>
      </c>
      <c r="K102" s="100">
        <f t="shared" ref="K102" si="42">K92+K101</f>
        <v>20000</v>
      </c>
      <c r="L102" s="100">
        <f>L92+L101</f>
        <v>20000</v>
      </c>
      <c r="Q102" s="13"/>
    </row>
    <row r="103" spans="1:27">
      <c r="A103" s="19" t="s">
        <v>7</v>
      </c>
      <c r="B103" s="30"/>
      <c r="C103" s="20" t="s">
        <v>0</v>
      </c>
      <c r="D103" s="102">
        <f t="shared" ref="D103:L103" si="43">D76+D102</f>
        <v>488810</v>
      </c>
      <c r="E103" s="102">
        <f t="shared" si="43"/>
        <v>29187</v>
      </c>
      <c r="F103" s="102">
        <f t="shared" si="43"/>
        <v>54100</v>
      </c>
      <c r="G103" s="102">
        <f t="shared" si="43"/>
        <v>125645</v>
      </c>
      <c r="H103" s="102">
        <f t="shared" si="43"/>
        <v>54100</v>
      </c>
      <c r="I103" s="102">
        <f t="shared" si="43"/>
        <v>127045</v>
      </c>
      <c r="J103" s="100">
        <f t="shared" si="43"/>
        <v>41590</v>
      </c>
      <c r="K103" s="102">
        <f t="shared" si="43"/>
        <v>47776</v>
      </c>
      <c r="L103" s="102">
        <f t="shared" si="43"/>
        <v>89366</v>
      </c>
      <c r="Q103" s="13"/>
    </row>
    <row r="104" spans="1:27">
      <c r="F104" s="35"/>
      <c r="G104" s="35"/>
      <c r="J104" s="35"/>
      <c r="K104" s="35"/>
      <c r="L104" s="35"/>
      <c r="Q104" s="13"/>
    </row>
    <row r="105" spans="1:27">
      <c r="B105" s="1"/>
      <c r="C105" s="165"/>
      <c r="D105" s="166"/>
      <c r="E105" s="165"/>
      <c r="F105" s="166"/>
      <c r="G105" s="165"/>
      <c r="H105" s="166"/>
      <c r="I105" s="165"/>
      <c r="J105" s="166"/>
      <c r="K105" s="165"/>
      <c r="L105" s="166"/>
      <c r="Q105" s="13"/>
    </row>
    <row r="106" spans="1:27">
      <c r="F106" s="35"/>
      <c r="G106" s="35"/>
      <c r="J106" s="35"/>
      <c r="K106" s="35"/>
      <c r="L106" s="35"/>
    </row>
    <row r="107" spans="1:27">
      <c r="F107" s="35"/>
      <c r="G107" s="35"/>
      <c r="J107" s="35"/>
      <c r="K107" s="35"/>
      <c r="L107" s="35"/>
    </row>
    <row r="108" spans="1:27">
      <c r="D108" s="54"/>
      <c r="E108" s="54"/>
      <c r="F108" s="54"/>
      <c r="G108" s="54"/>
      <c r="H108" s="54"/>
      <c r="I108" s="54"/>
      <c r="J108" s="35"/>
      <c r="K108" s="35"/>
      <c r="L108" s="35"/>
    </row>
    <row r="109" spans="1:27">
      <c r="D109" s="55"/>
      <c r="E109" s="55"/>
      <c r="F109" s="55"/>
      <c r="G109" s="55"/>
      <c r="H109" s="55"/>
      <c r="I109" s="55"/>
      <c r="J109" s="35"/>
      <c r="K109" s="35"/>
      <c r="L109" s="35"/>
    </row>
    <row r="110" spans="1:27">
      <c r="C110" s="13"/>
      <c r="D110" s="56"/>
      <c r="E110" s="56"/>
      <c r="F110" s="56"/>
      <c r="G110" s="94"/>
      <c r="H110" s="56"/>
      <c r="I110" s="56"/>
      <c r="J110" s="35"/>
      <c r="K110" s="35"/>
      <c r="L110" s="35"/>
    </row>
    <row r="111" spans="1:27">
      <c r="C111" s="13"/>
      <c r="F111" s="35"/>
      <c r="G111" s="35"/>
      <c r="J111" s="35"/>
      <c r="K111" s="35"/>
      <c r="L111" s="35"/>
    </row>
    <row r="112" spans="1:27">
      <c r="C112" s="13"/>
      <c r="F112" s="35"/>
      <c r="G112" s="35"/>
      <c r="J112" s="35"/>
      <c r="K112" s="35"/>
      <c r="L112" s="35"/>
    </row>
    <row r="113" spans="1:27">
      <c r="C113" s="13"/>
      <c r="F113" s="35"/>
      <c r="G113" s="35"/>
      <c r="J113" s="35"/>
      <c r="K113" s="35"/>
      <c r="L113" s="35"/>
    </row>
    <row r="114" spans="1:27">
      <c r="C114" s="13"/>
      <c r="F114" s="35"/>
      <c r="G114" s="35"/>
      <c r="J114" s="35"/>
      <c r="K114" s="35"/>
      <c r="L114" s="35"/>
    </row>
    <row r="115" spans="1:27">
      <c r="C115" s="13"/>
      <c r="F115" s="35"/>
      <c r="G115" s="35"/>
      <c r="J115" s="35"/>
      <c r="K115" s="35"/>
      <c r="L115" s="35"/>
    </row>
    <row r="116" spans="1:27">
      <c r="C116" s="13"/>
      <c r="F116" s="35"/>
      <c r="G116" s="35"/>
      <c r="J116" s="35"/>
      <c r="K116" s="35"/>
      <c r="L116" s="35"/>
    </row>
    <row r="117" spans="1:27">
      <c r="F117" s="35"/>
      <c r="G117" s="35"/>
      <c r="J117" s="35"/>
      <c r="K117" s="35"/>
      <c r="L117" s="35"/>
    </row>
    <row r="118" spans="1:27">
      <c r="W118" s="162"/>
      <c r="X118" s="162"/>
      <c r="Y118" s="162"/>
      <c r="Z118" s="162"/>
      <c r="AA118" s="162"/>
    </row>
    <row r="123" spans="1:27">
      <c r="A123" s="164"/>
      <c r="B123" s="164"/>
      <c r="C123" s="164"/>
    </row>
  </sheetData>
  <autoFilter ref="A16:AF117">
    <filterColumn colId="23"/>
  </autoFilter>
  <mergeCells count="22">
    <mergeCell ref="A1:L1"/>
    <mergeCell ref="A2:L2"/>
    <mergeCell ref="H14:I14"/>
    <mergeCell ref="J14:L14"/>
    <mergeCell ref="D14:E14"/>
    <mergeCell ref="F14:G14"/>
    <mergeCell ref="W14:AF14"/>
    <mergeCell ref="M15:Q15"/>
    <mergeCell ref="R15:V15"/>
    <mergeCell ref="W15:AA15"/>
    <mergeCell ref="AB15:AF15"/>
    <mergeCell ref="M14:V14"/>
    <mergeCell ref="A123:C123"/>
    <mergeCell ref="C105:D105"/>
    <mergeCell ref="J15:L15"/>
    <mergeCell ref="H15:I15"/>
    <mergeCell ref="D15:E15"/>
    <mergeCell ref="F15:G15"/>
    <mergeCell ref="E105:F105"/>
    <mergeCell ref="G105:H105"/>
    <mergeCell ref="I105:J105"/>
    <mergeCell ref="K105:L105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81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dem21</vt:lpstr>
      <vt:lpstr>'dem21'!labour</vt:lpstr>
      <vt:lpstr>'dem21'!labourCap</vt:lpstr>
      <vt:lpstr>'dem21'!loanlabour</vt:lpstr>
      <vt:lpstr>'dem21'!np</vt:lpstr>
      <vt:lpstr>'dem21'!oaslabour</vt:lpstr>
      <vt:lpstr>'dem21'!Print_Area</vt:lpstr>
      <vt:lpstr>'dem21'!Print_Titles</vt:lpstr>
      <vt:lpstr>'dem21'!revise</vt:lpstr>
      <vt:lpstr>'dem21'!summary</vt:lpstr>
      <vt:lpstr>'dem21'!voted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2015-07-23T14:16:35Z</cp:lastPrinted>
  <dcterms:created xsi:type="dcterms:W3CDTF">2004-06-02T16:19:52Z</dcterms:created>
  <dcterms:modified xsi:type="dcterms:W3CDTF">2015-07-29T05:33:46Z</dcterms:modified>
</cp:coreProperties>
</file>