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0" yWindow="-180" windowWidth="7320" windowHeight="7320"/>
  </bookViews>
  <sheets>
    <sheet name="dem28" sheetId="4" r:id="rId1"/>
  </sheets>
  <externalReferences>
    <externalReference r:id="rId2"/>
    <externalReference r:id="rId3"/>
    <externalReference r:id="rId4"/>
  </externalReferences>
  <definedNames>
    <definedName name="__123Graph_D" hidden="1">[1]dem18!#REF!</definedName>
    <definedName name="_xlnm._FilterDatabase" localSheetId="0" hidden="1">'dem28'!$A$14:$AF$68</definedName>
    <definedName name="_rec1">#REF!</definedName>
    <definedName name="_Regression_Int" localSheetId="0" hidden="1">1</definedName>
    <definedName name="ahcap">[2]dem2!$D$646:$L$646</definedName>
    <definedName name="censusrec">#REF!</definedName>
    <definedName name="charged">#REF!</definedName>
    <definedName name="da">#REF!</definedName>
    <definedName name="dopcap">'dem28'!#REF!</definedName>
    <definedName name="ee">#REF!</definedName>
    <definedName name="fishcap">[2]dem2!$D$657:$L$657</definedName>
    <definedName name="Fishrev">[2]dem2!$D$574:$L$574</definedName>
    <definedName name="fwl">#REF!</definedName>
    <definedName name="fwlcap">#REF!</definedName>
    <definedName name="fwlrec">#REF!</definedName>
    <definedName name="housing">#REF!</definedName>
    <definedName name="housingcap">#REF!</definedName>
    <definedName name="justice">#REF!</definedName>
    <definedName name="justicerec">[3]dem21!$E$128:$L$128</definedName>
    <definedName name="lr">#REF!</definedName>
    <definedName name="lrrec">#REF!</definedName>
    <definedName name="nc">#REF!</definedName>
    <definedName name="ncfund">#REF!</definedName>
    <definedName name="ncrec">#REF!</definedName>
    <definedName name="ncrec1">#REF!</definedName>
    <definedName name="np" localSheetId="0">'dem28'!$K$62</definedName>
    <definedName name="np">#REF!</definedName>
    <definedName name="Nutrition">#REF!</definedName>
    <definedName name="oas" localSheetId="0">'dem28'!$D$60:$L$60</definedName>
    <definedName name="oasrec" localSheetId="0">'dem28'!$D$66:$L$66</definedName>
    <definedName name="oges">#REF!</definedName>
    <definedName name="pension">#REF!</definedName>
    <definedName name="_xlnm.Print_Area" localSheetId="0">'dem28'!$A$1:$L$67</definedName>
    <definedName name="_xlnm.Print_Titles" localSheetId="0">'dem28'!$11:$14</definedName>
    <definedName name="pw">#REF!</definedName>
    <definedName name="pwcap">#REF!</definedName>
    <definedName name="rec">#REF!</definedName>
    <definedName name="reform">#REF!</definedName>
    <definedName name="revise" localSheetId="0">'dem28'!$D$83:$I$83</definedName>
    <definedName name="scst">#REF!</definedName>
    <definedName name="sgs" localSheetId="0">'dem28'!$D$38:$L$38</definedName>
    <definedName name="sgs">#REF!</definedName>
    <definedName name="sgsrec">'dem28'!$D$64:$L$64</definedName>
    <definedName name="SocialSecurity">#REF!</definedName>
    <definedName name="socialwelfare">#REF!</definedName>
    <definedName name="spfrd">#REF!</definedName>
    <definedName name="sss">#REF!</definedName>
    <definedName name="summary" localSheetId="0">'dem28'!$D$76:$I$76</definedName>
    <definedName name="swc">#REF!</definedName>
    <definedName name="tax">#REF!</definedName>
    <definedName name="udhd">#REF!</definedName>
    <definedName name="urbancap">#REF!</definedName>
    <definedName name="Voted" localSheetId="0">'dem28'!$E$9:$G$9</definedName>
    <definedName name="vsi" localSheetId="0">'dem28'!#REF!</definedName>
    <definedName name="water">#REF!</definedName>
    <definedName name="watercap">#REF!</definedName>
    <definedName name="welfarecap">#REF!</definedName>
    <definedName name="Z_239EE218_578E_4317_BEED_14D5D7089E27_.wvu.FilterData" localSheetId="0" hidden="1">'dem28'!$A$1:$L$90</definedName>
    <definedName name="Z_239EE218_578E_4317_BEED_14D5D7089E27_.wvu.PrintArea" localSheetId="0" hidden="1">'dem28'!$A$1:$L$61</definedName>
    <definedName name="Z_239EE218_578E_4317_BEED_14D5D7089E27_.wvu.PrintTitles" localSheetId="0" hidden="1">'dem28'!$11:$14</definedName>
    <definedName name="Z_302A3EA3_AE96_11D5_A646_0050BA3D7AFD_.wvu.FilterData" localSheetId="0" hidden="1">'dem28'!$A$1:$L$90</definedName>
    <definedName name="Z_302A3EA3_AE96_11D5_A646_0050BA3D7AFD_.wvu.PrintArea" localSheetId="0" hidden="1">'dem28'!$A$1:$L$61</definedName>
    <definedName name="Z_302A3EA3_AE96_11D5_A646_0050BA3D7AFD_.wvu.PrintTitles" localSheetId="0" hidden="1">'dem28'!$11:$14</definedName>
    <definedName name="Z_36DBA021_0ECB_11D4_8064_004005726899_.wvu.FilterData" localSheetId="0" hidden="1">'dem28'!$C$16:$C$73</definedName>
    <definedName name="Z_36DBA021_0ECB_11D4_8064_004005726899_.wvu.PrintArea" localSheetId="0" hidden="1">'dem28'!$A$1:$L$61</definedName>
    <definedName name="Z_36DBA021_0ECB_11D4_8064_004005726899_.wvu.PrintTitles" localSheetId="0" hidden="1">'dem28'!$11:$14</definedName>
    <definedName name="Z_93EBE921_AE91_11D5_8685_004005726899_.wvu.FilterData" localSheetId="0" hidden="1">'dem28'!$C$16:$C$73</definedName>
    <definedName name="Z_93EBE921_AE91_11D5_8685_004005726899_.wvu.PrintArea" localSheetId="0" hidden="1">'dem28'!$A$1:$L$61</definedName>
    <definedName name="Z_93EBE921_AE91_11D5_8685_004005726899_.wvu.PrintTitles" localSheetId="0" hidden="1">'dem28'!$11:$14</definedName>
    <definedName name="Z_94DA79C1_0FDE_11D5_9579_000021DAEEA2_.wvu.FilterData" localSheetId="0" hidden="1">'dem28'!$C$16:$C$73</definedName>
    <definedName name="Z_94DA79C1_0FDE_11D5_9579_000021DAEEA2_.wvu.PrintArea" localSheetId="0" hidden="1">'dem28'!$A$1:$L$61</definedName>
    <definedName name="Z_94DA79C1_0FDE_11D5_9579_000021DAEEA2_.wvu.PrintTitles" localSheetId="0" hidden="1">'dem28'!$11:$14</definedName>
    <definedName name="Z_B4CB096D_161F_11D5_8064_004005726899_.wvu.FilterData" localSheetId="0" hidden="1">'dem28'!$C$16:$C$73</definedName>
    <definedName name="Z_B4CB099B_161F_11D5_8064_004005726899_.wvu.FilterData" localSheetId="0" hidden="1">'dem28'!$C$16:$C$73</definedName>
    <definedName name="Z_C868F8C3_16D7_11D5_A68D_81D6213F5331_.wvu.FilterData" localSheetId="0" hidden="1">'dem28'!$C$16:$C$73</definedName>
    <definedName name="Z_C868F8C3_16D7_11D5_A68D_81D6213F5331_.wvu.PrintArea" localSheetId="0" hidden="1">'dem28'!$A$1:$L$61</definedName>
    <definedName name="Z_C868F8C3_16D7_11D5_A68D_81D6213F5331_.wvu.PrintTitles" localSheetId="0" hidden="1">'dem28'!$11:$14</definedName>
    <definedName name="Z_E5DF37BD_125C_11D5_8DC4_D0F5D88B3549_.wvu.FilterData" localSheetId="0" hidden="1">'dem28'!$C$16:$C$73</definedName>
    <definedName name="Z_E5DF37BD_125C_11D5_8DC4_D0F5D88B3549_.wvu.PrintArea" localSheetId="0" hidden="1">'dem28'!$A$1:$L$61</definedName>
    <definedName name="Z_E5DF37BD_125C_11D5_8DC4_D0F5D88B3549_.wvu.PrintTitles" localSheetId="0" hidden="1">'dem28'!$11:$14</definedName>
    <definedName name="Z_F8ADACC1_164E_11D6_B603_000021DAEEA2_.wvu.FilterData" localSheetId="0" hidden="1">'dem28'!$C$16:$C$73</definedName>
    <definedName name="Z_F8ADACC1_164E_11D6_B603_000021DAEEA2_.wvu.PrintArea" localSheetId="0" hidden="1">'dem28'!$A$1:$L$61</definedName>
    <definedName name="Z_F8ADACC1_164E_11D6_B603_000021DAEEA2_.wvu.PrintTitles" localSheetId="0" hidden="1">'dem28'!$11:$14</definedName>
  </definedNames>
  <calcPr calcId="125725"/>
</workbook>
</file>

<file path=xl/calcChain.xml><?xml version="1.0" encoding="utf-8"?>
<calcChain xmlns="http://schemas.openxmlformats.org/spreadsheetml/2006/main">
  <c r="J57" i="4"/>
  <c r="L57" l="1"/>
  <c r="L56"/>
  <c r="L52"/>
  <c r="L51"/>
  <c r="L50"/>
  <c r="L49"/>
  <c r="L48"/>
  <c r="L44"/>
  <c r="L43"/>
  <c r="L35"/>
  <c r="L34"/>
  <c r="L33"/>
  <c r="L29"/>
  <c r="L28"/>
  <c r="L27"/>
  <c r="L20"/>
  <c r="K23"/>
  <c r="L23" s="1"/>
  <c r="K21"/>
  <c r="L21" s="1"/>
  <c r="K22"/>
  <c r="K58"/>
  <c r="K53"/>
  <c r="K45"/>
  <c r="K36"/>
  <c r="K30"/>
  <c r="I58"/>
  <c r="H58"/>
  <c r="G58"/>
  <c r="F58"/>
  <c r="E58"/>
  <c r="D58"/>
  <c r="I53"/>
  <c r="H53"/>
  <c r="G53"/>
  <c r="F53"/>
  <c r="E53"/>
  <c r="D53"/>
  <c r="I45"/>
  <c r="H45"/>
  <c r="G45"/>
  <c r="F45"/>
  <c r="E45"/>
  <c r="D45"/>
  <c r="I36"/>
  <c r="H36"/>
  <c r="G36"/>
  <c r="F36"/>
  <c r="E36"/>
  <c r="D36"/>
  <c r="I30"/>
  <c r="H30"/>
  <c r="G30"/>
  <c r="F30"/>
  <c r="E30"/>
  <c r="D30"/>
  <c r="I24"/>
  <c r="H24"/>
  <c r="G24"/>
  <c r="F24"/>
  <c r="E24"/>
  <c r="D24"/>
  <c r="J58"/>
  <c r="J36"/>
  <c r="J53"/>
  <c r="J45"/>
  <c r="J30"/>
  <c r="J24"/>
  <c r="K24" l="1"/>
  <c r="K37" s="1"/>
  <c r="K38" s="1"/>
  <c r="L22"/>
  <c r="K59"/>
  <c r="K60" s="1"/>
  <c r="G59"/>
  <c r="G60" s="1"/>
  <c r="D59"/>
  <c r="D60" s="1"/>
  <c r="H59"/>
  <c r="H60" s="1"/>
  <c r="F59"/>
  <c r="F60" s="1"/>
  <c r="G37"/>
  <c r="G38" s="1"/>
  <c r="G61" s="1"/>
  <c r="G62" s="1"/>
  <c r="F37"/>
  <c r="F38" s="1"/>
  <c r="D37"/>
  <c r="D38" s="1"/>
  <c r="I59"/>
  <c r="I60" s="1"/>
  <c r="I37"/>
  <c r="I38" s="1"/>
  <c r="H37"/>
  <c r="H38" s="1"/>
  <c r="E59"/>
  <c r="E60" s="1"/>
  <c r="E37"/>
  <c r="E38" s="1"/>
  <c r="L36"/>
  <c r="J59"/>
  <c r="J60" s="1"/>
  <c r="L58"/>
  <c r="J37"/>
  <c r="J38" s="1"/>
  <c r="L24"/>
  <c r="L30"/>
  <c r="L45"/>
  <c r="L53"/>
  <c r="D61" l="1"/>
  <c r="D62" s="1"/>
  <c r="K61"/>
  <c r="K62" s="1"/>
  <c r="F61"/>
  <c r="F62" s="1"/>
  <c r="H61"/>
  <c r="H62" s="1"/>
  <c r="I61"/>
  <c r="I62" s="1"/>
  <c r="E61"/>
  <c r="E62" s="1"/>
  <c r="L59"/>
  <c r="L60" s="1"/>
  <c r="J61"/>
  <c r="L37"/>
  <c r="L38" s="1"/>
  <c r="J62" l="1"/>
  <c r="L61"/>
  <c r="L62" s="1"/>
  <c r="E9" l="1"/>
  <c r="G9" s="1"/>
</calcChain>
</file>

<file path=xl/sharedStrings.xml><?xml version="1.0" encoding="utf-8"?>
<sst xmlns="http://schemas.openxmlformats.org/spreadsheetml/2006/main" count="110" uniqueCount="61">
  <si>
    <t>Secretariat - General Services</t>
  </si>
  <si>
    <t>Other Administrative Services</t>
  </si>
  <si>
    <t>Actuals</t>
  </si>
  <si>
    <t>Budget Estimate</t>
  </si>
  <si>
    <t>Revised Estimate</t>
  </si>
  <si>
    <t>Major /Sub-Major/Minor/Sub/Detailed Heads</t>
  </si>
  <si>
    <t>Plan</t>
  </si>
  <si>
    <t>Non-Plan</t>
  </si>
  <si>
    <t>Total</t>
  </si>
  <si>
    <t>REVENUE SECTION</t>
  </si>
  <si>
    <t>M.H.</t>
  </si>
  <si>
    <t>29.00.01</t>
  </si>
  <si>
    <t>29.00.11</t>
  </si>
  <si>
    <t>Travel Expenses</t>
  </si>
  <si>
    <t>29.00.13</t>
  </si>
  <si>
    <t>Office Expenses</t>
  </si>
  <si>
    <t>29.00.26</t>
  </si>
  <si>
    <t>Advertisement &amp; Publicity</t>
  </si>
  <si>
    <t>Training of Probationers</t>
  </si>
  <si>
    <t>44.00.01</t>
  </si>
  <si>
    <t>Salaries</t>
  </si>
  <si>
    <t>44.00.11</t>
  </si>
  <si>
    <t>44.00.13</t>
  </si>
  <si>
    <t>44.00.81</t>
  </si>
  <si>
    <t>Training</t>
  </si>
  <si>
    <t>Voted</t>
  </si>
  <si>
    <t>DEMAND NO. 28</t>
  </si>
  <si>
    <t>Chief Information Commission</t>
  </si>
  <si>
    <t>45.00.01</t>
  </si>
  <si>
    <t>45.00.11</t>
  </si>
  <si>
    <t>45.00.13</t>
  </si>
  <si>
    <t>II. Details of the estimates and the heads under which this grant will be accounted for:</t>
  </si>
  <si>
    <t>Revenue</t>
  </si>
  <si>
    <t>Capital</t>
  </si>
  <si>
    <t>Accounts &amp; Administrative Training 
Institute</t>
  </si>
  <si>
    <t>A - General Services (d) Administrative Services</t>
  </si>
  <si>
    <t>Secretariat</t>
  </si>
  <si>
    <t>Training of Officers</t>
  </si>
  <si>
    <t>(In Thousands of Rupees)</t>
  </si>
  <si>
    <t>Intensive Training Programme-Training for All (100 % CSS)</t>
  </si>
  <si>
    <t>44.00.84</t>
  </si>
  <si>
    <t>Scheme Financed by Department of Personnel, Govt of India (100% CSS)</t>
  </si>
  <si>
    <t>Department of Personnel, AR &amp; 
Training</t>
  </si>
  <si>
    <t xml:space="preserve">       </t>
  </si>
  <si>
    <t>PERSONNEL, ADMINISTRATIVE REFORMS, TRAINING, PUBLIC GRIEVANCES, CAREER OPTIONS AND   EMPLOYMENT, SKILL DEVELOPMENT AND CHIEF MINISTER'S SELF EMPLOYMENT SCHEMES</t>
  </si>
  <si>
    <t>Rec</t>
  </si>
  <si>
    <t>2013-14</t>
  </si>
  <si>
    <t>Other Administrative Services, 00.911 - Deduct Recoveries of Overpayments</t>
  </si>
  <si>
    <t>Secretariat - General Services, 00.911 - Deduct Recoveries of Overpayments</t>
  </si>
  <si>
    <t>2014-15</t>
  </si>
  <si>
    <t>Administrative Reform Commission</t>
  </si>
  <si>
    <t>Skill Development Mission</t>
  </si>
  <si>
    <t>29.00.81</t>
  </si>
  <si>
    <t>29.00.83</t>
  </si>
  <si>
    <t>46.00.01</t>
  </si>
  <si>
    <t>46.00.11</t>
  </si>
  <si>
    <t>46.00.13</t>
  </si>
  <si>
    <t>I. Estimate of the amount required in the year ending 31st March, 2016 to defray the charges in respect of Personnel, Administrative Reforms, Training, Public
Grievances, Career Options and Employment, Skill Development and Chief Minister's Self Employment Schemes</t>
  </si>
  <si>
    <t>2015-16</t>
  </si>
  <si>
    <t>30.00.40</t>
  </si>
  <si>
    <t>30.00.75</t>
  </si>
</sst>
</file>

<file path=xl/styles.xml><?xml version="1.0" encoding="utf-8"?>
<styleSheet xmlns="http://schemas.openxmlformats.org/spreadsheetml/2006/main">
  <numFmts count="4">
    <numFmt numFmtId="164" formatCode="_ * #,##0.00_ ;_ * \-#,##0.00_ ;_ * &quot;-&quot;??_ ;_ @_ "/>
    <numFmt numFmtId="165" formatCode="00.00#"/>
    <numFmt numFmtId="166" formatCode="00.0#0"/>
    <numFmt numFmtId="167" formatCode="_ * #,##0_ ;_ * \-#,##0_ ;_ * &quot;-&quot;??_ ;_ @_ "/>
  </numFmts>
  <fonts count="10">
    <font>
      <sz val="10"/>
      <name val="Arial"/>
    </font>
    <font>
      <sz val="10"/>
      <name val="Arial"/>
      <family val="2"/>
    </font>
    <font>
      <sz val="10"/>
      <name val="Courier"/>
      <family val="3"/>
    </font>
    <font>
      <sz val="10"/>
      <name val="Times New Roman"/>
      <family val="1"/>
    </font>
    <font>
      <b/>
      <sz val="10"/>
      <name val="Times New Roman"/>
      <family val="1"/>
    </font>
    <font>
      <b/>
      <i/>
      <sz val="10"/>
      <name val="Times New Roman"/>
      <family val="1"/>
    </font>
    <font>
      <i/>
      <sz val="10"/>
      <name val="Times New Roman"/>
      <family val="1"/>
    </font>
    <font>
      <sz val="10"/>
      <color rgb="FFFFFF00"/>
      <name val="Times New Roman"/>
      <family val="1"/>
    </font>
    <font>
      <sz val="10"/>
      <color rgb="FF92D050"/>
      <name val="Times New Roman"/>
      <family val="1"/>
    </font>
    <font>
      <sz val="10"/>
      <color rgb="FF00B050"/>
      <name val="Times New Roman"/>
      <family val="1"/>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cellStyleXfs>
  <cellXfs count="117">
    <xf numFmtId="0" fontId="0" fillId="0" borderId="0" xfId="0"/>
    <xf numFmtId="0" fontId="3" fillId="0" borderId="0" xfId="2" applyNumberFormat="1" applyFont="1" applyFill="1" applyBorder="1" applyAlignment="1">
      <alignment horizontal="left" vertical="top" wrapText="1"/>
    </xf>
    <xf numFmtId="0" fontId="3" fillId="0" borderId="0" xfId="2" applyNumberFormat="1" applyFont="1" applyFill="1" applyBorder="1" applyAlignment="1">
      <alignment horizontal="right" vertical="top" wrapText="1"/>
    </xf>
    <xf numFmtId="0" fontId="3" fillId="0" borderId="0" xfId="2" applyNumberFormat="1" applyFont="1" applyFill="1"/>
    <xf numFmtId="0" fontId="4" fillId="0" borderId="0" xfId="2" applyNumberFormat="1" applyFont="1" applyFill="1" applyBorder="1"/>
    <xf numFmtId="0" fontId="3" fillId="0" borderId="0" xfId="2" applyNumberFormat="1" applyFont="1" applyFill="1" applyBorder="1" applyAlignment="1" applyProtection="1">
      <alignment horizontal="left" vertical="top" wrapText="1"/>
    </xf>
    <xf numFmtId="0" fontId="3" fillId="0" borderId="0" xfId="2" applyNumberFormat="1" applyFont="1" applyFill="1" applyAlignment="1">
      <alignment horizontal="left" vertical="top" wrapText="1"/>
    </xf>
    <xf numFmtId="0" fontId="4" fillId="0" borderId="0" xfId="2" applyNumberFormat="1" applyFont="1" applyFill="1"/>
    <xf numFmtId="0" fontId="3" fillId="0" borderId="0" xfId="2" applyNumberFormat="1" applyFont="1" applyFill="1" applyAlignment="1">
      <alignment horizontal="right" vertical="top" wrapText="1"/>
    </xf>
    <xf numFmtId="0" fontId="3" fillId="0" borderId="0" xfId="2" applyNumberFormat="1" applyFont="1" applyFill="1" applyAlignment="1" applyProtection="1">
      <alignment horizontal="left"/>
    </xf>
    <xf numFmtId="0" fontId="3" fillId="0" borderId="0" xfId="2" applyNumberFormat="1" applyFont="1" applyFill="1" applyAlignment="1">
      <alignment horizontal="right"/>
    </xf>
    <xf numFmtId="0" fontId="4" fillId="0" borderId="0" xfId="2" applyNumberFormat="1" applyFont="1" applyFill="1" applyAlignment="1">
      <alignment horizontal="center"/>
    </xf>
    <xf numFmtId="0" fontId="3" fillId="0" borderId="0" xfId="2" applyNumberFormat="1" applyFont="1" applyFill="1" applyAlignment="1">
      <alignment horizontal="left"/>
    </xf>
    <xf numFmtId="0" fontId="3" fillId="0" borderId="0" xfId="5" applyNumberFormat="1" applyFont="1" applyFill="1" applyAlignment="1">
      <alignment horizontal="left" vertical="top" wrapText="1"/>
    </xf>
    <xf numFmtId="0" fontId="4" fillId="0" borderId="0" xfId="4" applyNumberFormat="1" applyFont="1" applyFill="1" applyBorder="1" applyAlignment="1" applyProtection="1">
      <alignment horizontal="center"/>
    </xf>
    <xf numFmtId="0" fontId="4" fillId="0" borderId="0" xfId="2" applyNumberFormat="1" applyFont="1" applyFill="1" applyBorder="1" applyAlignment="1" applyProtection="1">
      <alignment horizontal="right"/>
    </xf>
    <xf numFmtId="0" fontId="4" fillId="0" borderId="0" xfId="2" applyNumberFormat="1" applyFont="1" applyFill="1" applyBorder="1" applyAlignment="1" applyProtection="1">
      <alignment horizontal="center"/>
    </xf>
    <xf numFmtId="0" fontId="3" fillId="0" borderId="0" xfId="5" applyNumberFormat="1" applyFont="1" applyFill="1" applyAlignment="1" applyProtection="1">
      <alignment horizontal="left"/>
    </xf>
    <xf numFmtId="0" fontId="3" fillId="0" borderId="1" xfId="6" applyNumberFormat="1" applyFont="1" applyFill="1" applyBorder="1"/>
    <xf numFmtId="0" fontId="3" fillId="0" borderId="1" xfId="6" applyNumberFormat="1" applyFont="1" applyFill="1" applyBorder="1" applyAlignment="1" applyProtection="1">
      <alignment horizontal="left"/>
    </xf>
    <xf numFmtId="0" fontId="5" fillId="0" borderId="1" xfId="6" applyNumberFormat="1" applyFont="1" applyFill="1" applyBorder="1" applyAlignment="1" applyProtection="1">
      <alignment horizontal="left"/>
    </xf>
    <xf numFmtId="0" fontId="5" fillId="0" borderId="1" xfId="6" applyNumberFormat="1" applyFont="1" applyFill="1" applyBorder="1"/>
    <xf numFmtId="0" fontId="6" fillId="0" borderId="1" xfId="6" applyNumberFormat="1" applyFont="1" applyFill="1" applyBorder="1" applyAlignment="1" applyProtection="1">
      <alignment horizontal="right"/>
    </xf>
    <xf numFmtId="0" fontId="3" fillId="0" borderId="0" xfId="6" applyNumberFormat="1" applyFont="1" applyFill="1" applyBorder="1" applyProtection="1"/>
    <xf numFmtId="0" fontId="3" fillId="0" borderId="0" xfId="7" applyNumberFormat="1" applyFont="1" applyFill="1" applyProtection="1"/>
    <xf numFmtId="0" fontId="3" fillId="0" borderId="0" xfId="7" applyNumberFormat="1" applyFont="1" applyFill="1" applyBorder="1" applyAlignment="1" applyProtection="1">
      <alignment horizontal="left" vertical="top" wrapText="1"/>
    </xf>
    <xf numFmtId="0" fontId="3" fillId="0" borderId="0" xfId="7" applyNumberFormat="1" applyFont="1" applyFill="1" applyBorder="1" applyAlignment="1" applyProtection="1">
      <alignment horizontal="right" vertical="top" wrapText="1"/>
    </xf>
    <xf numFmtId="0" fontId="3" fillId="0" borderId="1" xfId="6" applyNumberFormat="1" applyFont="1" applyFill="1" applyBorder="1" applyAlignment="1" applyProtection="1">
      <alignment horizontal="right"/>
    </xf>
    <xf numFmtId="0" fontId="3" fillId="0" borderId="0" xfId="6" applyNumberFormat="1" applyFont="1" applyFill="1" applyBorder="1" applyAlignment="1" applyProtection="1">
      <alignment horizontal="right"/>
    </xf>
    <xf numFmtId="0" fontId="4" fillId="0" borderId="0" xfId="2" applyNumberFormat="1" applyFont="1" applyFill="1" applyBorder="1" applyAlignment="1" applyProtection="1">
      <alignment horizontal="right" vertical="top" wrapText="1"/>
    </xf>
    <xf numFmtId="0" fontId="4" fillId="0" borderId="0" xfId="2" applyNumberFormat="1" applyFont="1" applyFill="1" applyBorder="1" applyAlignment="1" applyProtection="1">
      <alignment horizontal="left" vertical="top" wrapText="1"/>
    </xf>
    <xf numFmtId="0" fontId="3" fillId="0" borderId="0" xfId="2" applyNumberFormat="1" applyFont="1" applyFill="1" applyBorder="1" applyAlignment="1" applyProtection="1">
      <alignment horizontal="center"/>
    </xf>
    <xf numFmtId="0" fontId="4" fillId="0" borderId="0" xfId="2" applyNumberFormat="1" applyFont="1" applyFill="1" applyBorder="1" applyAlignment="1">
      <alignment horizontal="right" vertical="top" wrapText="1"/>
    </xf>
    <xf numFmtId="166" fontId="4" fillId="0" borderId="0" xfId="2" applyNumberFormat="1" applyFont="1" applyFill="1" applyBorder="1" applyAlignment="1">
      <alignment horizontal="right" vertical="top" wrapText="1"/>
    </xf>
    <xf numFmtId="0" fontId="3" fillId="0" borderId="0" xfId="2" applyNumberFormat="1" applyFont="1" applyFill="1" applyAlignment="1" applyProtection="1">
      <alignment horizontal="right"/>
    </xf>
    <xf numFmtId="0" fontId="3" fillId="0" borderId="2" xfId="2" applyNumberFormat="1" applyFont="1" applyFill="1" applyBorder="1" applyAlignment="1" applyProtection="1">
      <alignment horizontal="right"/>
    </xf>
    <xf numFmtId="0" fontId="3" fillId="0" borderId="3" xfId="2" applyNumberFormat="1" applyFont="1" applyFill="1" applyBorder="1" applyAlignment="1" applyProtection="1">
      <alignment horizontal="right"/>
    </xf>
    <xf numFmtId="0" fontId="3" fillId="0" borderId="0" xfId="2" applyNumberFormat="1" applyFont="1" applyFill="1" applyBorder="1" applyAlignment="1" applyProtection="1">
      <alignment horizontal="right"/>
    </xf>
    <xf numFmtId="0" fontId="3" fillId="0" borderId="2" xfId="2" applyNumberFormat="1" applyFont="1" applyFill="1" applyBorder="1" applyAlignment="1">
      <alignment horizontal="right"/>
    </xf>
    <xf numFmtId="0" fontId="3" fillId="0" borderId="0" xfId="1" applyNumberFormat="1" applyFont="1" applyFill="1" applyBorder="1" applyAlignment="1">
      <alignment horizontal="right" wrapText="1"/>
    </xf>
    <xf numFmtId="0" fontId="3" fillId="0" borderId="0" xfId="2" applyNumberFormat="1" applyFont="1" applyFill="1" applyBorder="1" applyAlignment="1">
      <alignment horizontal="right"/>
    </xf>
    <xf numFmtId="165" fontId="4" fillId="0" borderId="0" xfId="2" applyNumberFormat="1" applyFont="1" applyFill="1" applyBorder="1" applyAlignment="1">
      <alignment horizontal="right" vertical="top" wrapText="1"/>
    </xf>
    <xf numFmtId="0" fontId="3" fillId="0" borderId="2" xfId="1" applyNumberFormat="1" applyFont="1" applyFill="1" applyBorder="1" applyAlignment="1" applyProtection="1">
      <alignment horizontal="right" wrapText="1"/>
    </xf>
    <xf numFmtId="0" fontId="4" fillId="0" borderId="0" xfId="2" applyNumberFormat="1" applyFont="1" applyFill="1" applyAlignment="1">
      <alignment horizontal="right" vertical="top" wrapText="1"/>
    </xf>
    <xf numFmtId="0" fontId="4" fillId="0" borderId="0" xfId="2" applyNumberFormat="1" applyFont="1" applyFill="1" applyAlignment="1" applyProtection="1">
      <alignment horizontal="left" vertical="top" wrapText="1"/>
    </xf>
    <xf numFmtId="0" fontId="3" fillId="0" borderId="2" xfId="2" applyNumberFormat="1" applyFont="1" applyFill="1" applyBorder="1" applyAlignment="1">
      <alignment horizontal="left" vertical="top" wrapText="1"/>
    </xf>
    <xf numFmtId="0" fontId="4" fillId="0" borderId="2" xfId="2" applyNumberFormat="1" applyFont="1" applyFill="1" applyBorder="1" applyAlignment="1">
      <alignment horizontal="right" vertical="top" wrapText="1"/>
    </xf>
    <xf numFmtId="0" fontId="4" fillId="0" borderId="2" xfId="2" applyNumberFormat="1" applyFont="1" applyFill="1" applyBorder="1" applyAlignment="1">
      <alignment vertical="top" wrapText="1"/>
    </xf>
    <xf numFmtId="0" fontId="3" fillId="0" borderId="0" xfId="0" applyNumberFormat="1" applyFont="1" applyFill="1" applyAlignment="1">
      <alignment vertical="top"/>
    </xf>
    <xf numFmtId="164" fontId="3" fillId="0" borderId="0" xfId="1" applyFont="1" applyFill="1" applyBorder="1" applyAlignment="1">
      <alignment horizontal="right" wrapText="1"/>
    </xf>
    <xf numFmtId="0" fontId="3" fillId="0" borderId="1" xfId="2" applyNumberFormat="1" applyFont="1" applyFill="1" applyBorder="1" applyAlignment="1">
      <alignment horizontal="left" vertical="top" wrapText="1"/>
    </xf>
    <xf numFmtId="0" fontId="3" fillId="0" borderId="1" xfId="2" applyNumberFormat="1" applyFont="1" applyFill="1" applyBorder="1" applyAlignment="1">
      <alignment horizontal="right" vertical="top" wrapText="1"/>
    </xf>
    <xf numFmtId="0" fontId="3" fillId="0" borderId="1" xfId="2" applyNumberFormat="1" applyFont="1" applyFill="1" applyBorder="1"/>
    <xf numFmtId="0" fontId="4" fillId="0" borderId="0" xfId="0" applyNumberFormat="1" applyFont="1" applyFill="1" applyBorder="1" applyAlignment="1" applyProtection="1">
      <alignment horizontal="center"/>
    </xf>
    <xf numFmtId="0" fontId="3" fillId="0" borderId="0" xfId="7" applyNumberFormat="1" applyFont="1" applyFill="1" applyAlignment="1" applyProtection="1">
      <alignment horizontal="right"/>
    </xf>
    <xf numFmtId="164" fontId="3" fillId="0" borderId="0" xfId="1" applyFont="1" applyFill="1" applyAlignment="1" applyProtection="1">
      <alignment horizontal="right" wrapText="1"/>
    </xf>
    <xf numFmtId="164" fontId="3" fillId="0" borderId="2" xfId="1" applyFont="1" applyFill="1" applyBorder="1" applyAlignment="1" applyProtection="1">
      <alignment horizontal="right" wrapText="1"/>
    </xf>
    <xf numFmtId="164" fontId="3" fillId="0" borderId="0" xfId="1" applyFont="1" applyFill="1" applyBorder="1" applyAlignment="1" applyProtection="1">
      <alignment horizontal="right" wrapText="1"/>
    </xf>
    <xf numFmtId="164" fontId="3" fillId="0" borderId="2" xfId="1" applyFont="1" applyFill="1" applyBorder="1" applyAlignment="1">
      <alignment horizontal="right" wrapText="1"/>
    </xf>
    <xf numFmtId="164" fontId="3" fillId="0" borderId="1" xfId="1" applyFont="1" applyFill="1" applyBorder="1" applyAlignment="1" applyProtection="1">
      <alignment horizontal="right" wrapText="1"/>
    </xf>
    <xf numFmtId="0" fontId="3" fillId="0" borderId="0" xfId="2" applyFont="1" applyFill="1"/>
    <xf numFmtId="0" fontId="3" fillId="0" borderId="0" xfId="7" applyFont="1" applyFill="1" applyBorder="1" applyAlignment="1" applyProtection="1">
      <alignment vertical="top"/>
    </xf>
    <xf numFmtId="164" fontId="4" fillId="0" borderId="0" xfId="1" applyFont="1" applyFill="1" applyBorder="1" applyAlignment="1" applyProtection="1">
      <alignment horizontal="center"/>
    </xf>
    <xf numFmtId="0" fontId="3" fillId="0" borderId="1" xfId="2" applyNumberFormat="1" applyFont="1" applyFill="1" applyBorder="1" applyAlignment="1" applyProtection="1">
      <alignment horizontal="left" vertical="top" wrapText="1"/>
    </xf>
    <xf numFmtId="0" fontId="3" fillId="0" borderId="3" xfId="7" applyFont="1" applyFill="1" applyBorder="1" applyAlignment="1" applyProtection="1">
      <alignment horizontal="left" vertical="top" wrapText="1"/>
    </xf>
    <xf numFmtId="0" fontId="3" fillId="0" borderId="3" xfId="7" applyFont="1" applyFill="1" applyBorder="1" applyAlignment="1" applyProtection="1">
      <alignment horizontal="right" vertical="top" wrapText="1"/>
    </xf>
    <xf numFmtId="0" fontId="3" fillId="0" borderId="0" xfId="6" applyFont="1" applyFill="1" applyBorder="1" applyAlignment="1" applyProtection="1">
      <alignment horizontal="left"/>
    </xf>
    <xf numFmtId="0" fontId="3" fillId="0" borderId="0" xfId="7" applyFont="1" applyFill="1" applyProtection="1"/>
    <xf numFmtId="0" fontId="3" fillId="0" borderId="0" xfId="7" applyFont="1" applyFill="1" applyBorder="1" applyAlignment="1" applyProtection="1">
      <alignment horizontal="left" vertical="top" wrapText="1"/>
    </xf>
    <xf numFmtId="0" fontId="3" fillId="0" borderId="0" xfId="7" applyFont="1" applyFill="1" applyBorder="1" applyAlignment="1" applyProtection="1">
      <alignment horizontal="right" vertical="top" wrapText="1"/>
    </xf>
    <xf numFmtId="0" fontId="3" fillId="0" borderId="1" xfId="7" applyFont="1" applyFill="1" applyBorder="1" applyAlignment="1" applyProtection="1">
      <alignment horizontal="left" vertical="top" wrapText="1"/>
    </xf>
    <xf numFmtId="0" fontId="3" fillId="0" borderId="1" xfId="7" applyFont="1" applyFill="1" applyBorder="1" applyAlignment="1" applyProtection="1">
      <alignment horizontal="right" vertical="top" wrapText="1"/>
    </xf>
    <xf numFmtId="0" fontId="3" fillId="0" borderId="1" xfId="6" applyFont="1" applyFill="1" applyBorder="1" applyAlignment="1" applyProtection="1">
      <alignment horizontal="left"/>
    </xf>
    <xf numFmtId="0" fontId="3" fillId="0" borderId="1" xfId="7" applyFont="1" applyFill="1" applyBorder="1" applyAlignment="1" applyProtection="1">
      <alignment vertical="top"/>
    </xf>
    <xf numFmtId="0" fontId="3" fillId="0" borderId="1" xfId="7" applyFont="1" applyFill="1" applyBorder="1" applyAlignment="1" applyProtection="1"/>
    <xf numFmtId="164" fontId="3" fillId="0" borderId="0" xfId="1" applyFont="1" applyFill="1" applyBorder="1" applyAlignment="1">
      <alignment horizontal="right"/>
    </xf>
    <xf numFmtId="164" fontId="3" fillId="0" borderId="3" xfId="1" applyFont="1" applyFill="1" applyBorder="1" applyAlignment="1" applyProtection="1">
      <alignment horizontal="right" wrapText="1"/>
    </xf>
    <xf numFmtId="0" fontId="3" fillId="0" borderId="1" xfId="2" applyNumberFormat="1" applyFont="1" applyFill="1" applyBorder="1" applyAlignment="1" applyProtection="1">
      <alignment horizontal="right"/>
    </xf>
    <xf numFmtId="0" fontId="3" fillId="2" borderId="0" xfId="2" applyNumberFormat="1" applyFont="1" applyFill="1"/>
    <xf numFmtId="0" fontId="3" fillId="0" borderId="0" xfId="1" applyNumberFormat="1" applyFont="1" applyFill="1" applyBorder="1" applyAlignment="1">
      <alignment horizontal="right"/>
    </xf>
    <xf numFmtId="0" fontId="3" fillId="0" borderId="0" xfId="1" applyNumberFormat="1" applyFont="1" applyFill="1" applyAlignment="1" applyProtection="1">
      <alignment horizontal="right" wrapText="1"/>
    </xf>
    <xf numFmtId="0" fontId="3" fillId="0" borderId="0" xfId="1" applyNumberFormat="1" applyFont="1" applyFill="1" applyBorder="1" applyAlignment="1" applyProtection="1">
      <alignment horizontal="right" wrapText="1"/>
    </xf>
    <xf numFmtId="0" fontId="3" fillId="0" borderId="0" xfId="3" applyNumberFormat="1" applyFont="1" applyFill="1" applyBorder="1" applyAlignment="1" applyProtection="1">
      <alignment horizontal="left" vertical="top" wrapText="1"/>
    </xf>
    <xf numFmtId="0" fontId="3" fillId="0" borderId="0" xfId="2" applyNumberFormat="1" applyFont="1" applyFill="1" applyBorder="1" applyAlignment="1" applyProtection="1">
      <alignment horizontal="left" vertical="top"/>
    </xf>
    <xf numFmtId="164" fontId="3" fillId="0" borderId="0" xfId="1" applyFont="1" applyFill="1" applyAlignment="1">
      <alignment horizontal="right" wrapText="1"/>
    </xf>
    <xf numFmtId="0" fontId="3" fillId="0" borderId="1" xfId="2" applyNumberFormat="1" applyFont="1" applyFill="1" applyBorder="1" applyAlignment="1" applyProtection="1">
      <alignment horizontal="left" vertical="top"/>
    </xf>
    <xf numFmtId="49" fontId="3" fillId="0" borderId="1" xfId="7" applyNumberFormat="1" applyFont="1" applyFill="1" applyBorder="1" applyAlignment="1" applyProtection="1">
      <alignment horizontal="center" vertical="top"/>
    </xf>
    <xf numFmtId="49" fontId="3" fillId="0" borderId="1" xfId="7" applyNumberFormat="1" applyFont="1" applyFill="1" applyBorder="1" applyAlignment="1" applyProtection="1">
      <alignment horizontal="center"/>
    </xf>
    <xf numFmtId="164" fontId="3" fillId="0" borderId="0" xfId="2" applyNumberFormat="1" applyFont="1" applyFill="1"/>
    <xf numFmtId="49" fontId="3" fillId="0" borderId="0" xfId="2" applyNumberFormat="1" applyFont="1" applyFill="1" applyAlignment="1">
      <alignment horizontal="right"/>
    </xf>
    <xf numFmtId="0" fontId="7" fillId="0" borderId="0" xfId="2" applyNumberFormat="1" applyFont="1" applyFill="1"/>
    <xf numFmtId="0" fontId="3" fillId="0" borderId="0" xfId="1" applyNumberFormat="1" applyFont="1" applyFill="1" applyAlignment="1" applyProtection="1">
      <alignment horizontal="right"/>
    </xf>
    <xf numFmtId="0" fontId="3" fillId="0" borderId="1" xfId="1" applyNumberFormat="1" applyFont="1" applyFill="1" applyBorder="1" applyAlignment="1" applyProtection="1">
      <alignment horizontal="right" wrapText="1"/>
    </xf>
    <xf numFmtId="0" fontId="3" fillId="0" borderId="2" xfId="1" applyNumberFormat="1" applyFont="1" applyFill="1" applyBorder="1" applyAlignment="1">
      <alignment horizontal="right" wrapText="1"/>
    </xf>
    <xf numFmtId="0" fontId="3" fillId="0" borderId="0" xfId="1" applyNumberFormat="1" applyFont="1" applyFill="1" applyAlignment="1">
      <alignment horizontal="right"/>
    </xf>
    <xf numFmtId="0" fontId="3" fillId="0" borderId="0" xfId="3" applyNumberFormat="1" applyFont="1" applyFill="1" applyBorder="1" applyAlignment="1">
      <alignment horizontal="right" vertical="top" wrapText="1"/>
    </xf>
    <xf numFmtId="0" fontId="3" fillId="0" borderId="0" xfId="1" applyNumberFormat="1" applyFont="1" applyFill="1" applyAlignment="1">
      <alignment horizontal="right" wrapText="1"/>
    </xf>
    <xf numFmtId="167" fontId="3" fillId="0" borderId="0" xfId="2" applyNumberFormat="1" applyFont="1" applyFill="1"/>
    <xf numFmtId="0" fontId="8" fillId="2" borderId="0" xfId="2" applyNumberFormat="1" applyFont="1" applyFill="1"/>
    <xf numFmtId="0" fontId="8" fillId="2" borderId="0" xfId="2" applyNumberFormat="1" applyFont="1" applyFill="1" applyBorder="1" applyAlignment="1" applyProtection="1">
      <alignment horizontal="left" vertical="top"/>
    </xf>
    <xf numFmtId="0" fontId="8" fillId="2" borderId="0" xfId="2" applyNumberFormat="1" applyFont="1" applyFill="1" applyAlignment="1">
      <alignment horizontal="right"/>
    </xf>
    <xf numFmtId="0" fontId="8" fillId="0" borderId="0" xfId="2" applyNumberFormat="1" applyFont="1" applyFill="1"/>
    <xf numFmtId="0" fontId="9" fillId="0" borderId="0" xfId="2" applyNumberFormat="1" applyFont="1" applyFill="1"/>
    <xf numFmtId="2" fontId="9" fillId="0" borderId="0" xfId="2" applyNumberFormat="1" applyFont="1" applyFill="1"/>
    <xf numFmtId="0" fontId="9" fillId="0" borderId="0" xfId="2" applyFont="1" applyFill="1"/>
    <xf numFmtId="0" fontId="3" fillId="0" borderId="3" xfId="7" applyFont="1" applyFill="1" applyBorder="1" applyAlignment="1" applyProtection="1">
      <alignment horizontal="center" vertical="top"/>
    </xf>
    <xf numFmtId="49" fontId="3" fillId="0" borderId="3" xfId="7" applyNumberFormat="1" applyFont="1" applyFill="1" applyBorder="1" applyAlignment="1" applyProtection="1">
      <alignment horizontal="center" vertical="top"/>
    </xf>
    <xf numFmtId="0" fontId="3" fillId="0" borderId="3" xfId="7" applyFont="1" applyFill="1" applyBorder="1" applyAlignment="1" applyProtection="1">
      <alignment horizontal="center"/>
    </xf>
    <xf numFmtId="0" fontId="3" fillId="0" borderId="0" xfId="7" applyFont="1" applyFill="1" applyBorder="1" applyAlignment="1" applyProtection="1">
      <alignment horizontal="center" vertical="top"/>
    </xf>
    <xf numFmtId="49" fontId="3" fillId="0" borderId="0" xfId="7" applyNumberFormat="1" applyFont="1" applyFill="1" applyBorder="1" applyAlignment="1" applyProtection="1">
      <alignment horizontal="center" vertical="top"/>
    </xf>
    <xf numFmtId="0" fontId="3" fillId="0" borderId="0" xfId="7" applyFont="1" applyFill="1" applyBorder="1" applyAlignment="1" applyProtection="1">
      <alignment horizontal="center"/>
    </xf>
    <xf numFmtId="0" fontId="3" fillId="0" borderId="0" xfId="6" applyNumberFormat="1" applyFont="1" applyFill="1" applyBorder="1" applyAlignment="1" applyProtection="1">
      <alignment horizontal="center"/>
    </xf>
    <xf numFmtId="0" fontId="4" fillId="0" borderId="0" xfId="2" applyNumberFormat="1" applyFont="1" applyFill="1" applyBorder="1" applyAlignment="1">
      <alignment horizontal="center"/>
    </xf>
    <xf numFmtId="0" fontId="4" fillId="0" borderId="0" xfId="2" applyNumberFormat="1" applyFont="1" applyFill="1" applyBorder="1" applyAlignment="1">
      <alignment horizontal="center" wrapText="1"/>
    </xf>
    <xf numFmtId="0" fontId="1" fillId="0" borderId="0" xfId="0" applyFont="1" applyFill="1" applyAlignment="1">
      <alignment horizontal="center" wrapText="1"/>
    </xf>
    <xf numFmtId="0" fontId="3" fillId="0" borderId="0" xfId="5" applyNumberFormat="1" applyFont="1" applyFill="1" applyAlignment="1" applyProtection="1">
      <alignment horizontal="left" wrapText="1"/>
    </xf>
    <xf numFmtId="0" fontId="3" fillId="0" borderId="3" xfId="6" applyNumberFormat="1" applyFont="1" applyFill="1" applyBorder="1" applyAlignment="1" applyProtection="1">
      <alignment horizontal="center"/>
    </xf>
  </cellXfs>
  <cellStyles count="8">
    <cellStyle name="Comma" xfId="1" builtinId="3"/>
    <cellStyle name="Normal" xfId="0" builtinId="0"/>
    <cellStyle name="Normal_budget 2004-05_2.6.04" xfId="2"/>
    <cellStyle name="Normal_budget 2004-05_2.6.04_1st supp.vol.III" xfId="3"/>
    <cellStyle name="Normal_BUDGET FOR  03-04" xfId="4"/>
    <cellStyle name="Normal_budget for 03-04" xfId="5"/>
    <cellStyle name="Normal_BUDGET-2000" xfId="6"/>
    <cellStyle name="Normal_budgetDocNIC02-0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m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m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m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refreshError="1">
        <row r="128">
          <cell r="E128">
            <v>0</v>
          </cell>
          <cell r="F128">
            <v>494200</v>
          </cell>
          <cell r="G128">
            <v>0</v>
          </cell>
          <cell r="H128">
            <v>40944</v>
          </cell>
          <cell r="I128">
            <v>535144</v>
          </cell>
          <cell r="J128">
            <v>0</v>
          </cell>
          <cell r="K128">
            <v>0</v>
          </cell>
          <cell r="L128">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syncVertical="1" syncRef="A10" transitionEvaluation="1" codeName="Sheet1"/>
  <dimension ref="A1:AG86"/>
  <sheetViews>
    <sheetView tabSelected="1" view="pageBreakPreview" topLeftCell="A10" zoomScaleSheetLayoutView="100" workbookViewId="0">
      <selection activeCell="A68" sqref="A68:M91"/>
    </sheetView>
  </sheetViews>
  <sheetFormatPr defaultColWidth="11" defaultRowHeight="12.75"/>
  <cols>
    <col min="1" max="1" width="6.42578125" style="6" customWidth="1"/>
    <col min="2" max="2" width="8.140625" style="8" customWidth="1"/>
    <col min="3" max="3" width="34.5703125" style="3" customWidth="1"/>
    <col min="4" max="4" width="8.5703125" style="3" customWidth="1"/>
    <col min="5" max="5" width="9.42578125" style="3" customWidth="1"/>
    <col min="6" max="6" width="8.42578125" style="3" customWidth="1"/>
    <col min="7" max="8" width="8.5703125" style="3" customWidth="1"/>
    <col min="9" max="9" width="8.42578125" style="3" customWidth="1"/>
    <col min="10" max="10" width="8.5703125" style="3" customWidth="1"/>
    <col min="11" max="11" width="9.140625" style="3" customWidth="1"/>
    <col min="12" max="12" width="8.42578125" style="3" customWidth="1"/>
    <col min="13" max="13" width="9" style="3" customWidth="1"/>
    <col min="14" max="14" width="10.85546875" style="3" customWidth="1"/>
    <col min="15" max="15" width="6.42578125" style="3" customWidth="1"/>
    <col min="16" max="16" width="11" style="3" customWidth="1"/>
    <col min="17" max="17" width="11" style="10" customWidth="1"/>
    <col min="18" max="18" width="3.7109375" style="3" customWidth="1"/>
    <col min="19" max="19" width="4.42578125" style="3" customWidth="1"/>
    <col min="20" max="20" width="5.5703125" style="3" customWidth="1"/>
    <col min="21" max="21" width="6.28515625" style="3" customWidth="1"/>
    <col min="22" max="22" width="10.7109375" style="3" customWidth="1"/>
    <col min="23" max="23" width="6.7109375" style="3" customWidth="1"/>
    <col min="24" max="27" width="11" style="3"/>
    <col min="28" max="28" width="5.42578125" style="3" customWidth="1"/>
    <col min="29" max="29" width="7" style="3" customWidth="1"/>
    <col min="30" max="30" width="11" style="3"/>
    <col min="31" max="31" width="10" style="3" customWidth="1"/>
    <col min="32" max="16384" width="11" style="3"/>
  </cols>
  <sheetData>
    <row r="1" spans="1:32" ht="14.1" customHeight="1">
      <c r="A1" s="112" t="s">
        <v>26</v>
      </c>
      <c r="B1" s="112"/>
      <c r="C1" s="112"/>
      <c r="D1" s="112"/>
      <c r="E1" s="112"/>
      <c r="F1" s="112"/>
      <c r="G1" s="112"/>
      <c r="H1" s="112"/>
      <c r="I1" s="112"/>
      <c r="J1" s="112"/>
      <c r="K1" s="112"/>
      <c r="L1" s="112"/>
    </row>
    <row r="2" spans="1:32" ht="28.5" customHeight="1">
      <c r="A2" s="113" t="s">
        <v>44</v>
      </c>
      <c r="B2" s="114"/>
      <c r="C2" s="114"/>
      <c r="D2" s="114"/>
      <c r="E2" s="114"/>
      <c r="F2" s="114"/>
      <c r="G2" s="114"/>
      <c r="H2" s="114"/>
      <c r="I2" s="114"/>
      <c r="J2" s="114"/>
      <c r="K2" s="114"/>
      <c r="L2" s="114"/>
    </row>
    <row r="3" spans="1:32" ht="14.1" customHeight="1">
      <c r="B3" s="7"/>
      <c r="C3" s="7" t="s">
        <v>43</v>
      </c>
      <c r="E3" s="5"/>
    </row>
    <row r="4" spans="1:32" ht="14.1" customHeight="1">
      <c r="C4" s="9"/>
      <c r="D4" s="10" t="s">
        <v>35</v>
      </c>
      <c r="E4" s="11">
        <v>2052</v>
      </c>
      <c r="F4" s="3" t="s">
        <v>0</v>
      </c>
    </row>
    <row r="5" spans="1:32" ht="14.1" customHeight="1">
      <c r="C5" s="9"/>
      <c r="D5" s="10"/>
      <c r="E5" s="11">
        <v>2070</v>
      </c>
      <c r="F5" s="3" t="s">
        <v>1</v>
      </c>
    </row>
    <row r="6" spans="1:32" ht="14.1" customHeight="1">
      <c r="D6" s="34"/>
      <c r="E6" s="11"/>
    </row>
    <row r="7" spans="1:32" ht="30" customHeight="1">
      <c r="A7" s="115" t="s">
        <v>57</v>
      </c>
      <c r="B7" s="115"/>
      <c r="C7" s="115"/>
      <c r="D7" s="115"/>
      <c r="E7" s="115"/>
      <c r="F7" s="115"/>
      <c r="G7" s="115"/>
      <c r="H7" s="115"/>
      <c r="I7" s="115"/>
      <c r="J7" s="115"/>
      <c r="K7" s="115"/>
      <c r="L7" s="115"/>
    </row>
    <row r="8" spans="1:32" ht="14.1" customHeight="1">
      <c r="A8" s="13"/>
      <c r="D8" s="4"/>
      <c r="E8" s="14" t="s">
        <v>32</v>
      </c>
      <c r="F8" s="14" t="s">
        <v>33</v>
      </c>
      <c r="G8" s="14" t="s">
        <v>8</v>
      </c>
    </row>
    <row r="9" spans="1:32" ht="14.1" customHeight="1">
      <c r="A9" s="12"/>
      <c r="D9" s="15" t="s">
        <v>25</v>
      </c>
      <c r="E9" s="16">
        <f>L61</f>
        <v>79011</v>
      </c>
      <c r="F9" s="62">
        <v>0</v>
      </c>
      <c r="G9" s="16">
        <f>F9+E9</f>
        <v>79011</v>
      </c>
    </row>
    <row r="10" spans="1:32" ht="14.1" customHeight="1">
      <c r="A10" s="17" t="s">
        <v>31</v>
      </c>
      <c r="C10" s="9"/>
    </row>
    <row r="11" spans="1:32" ht="14.1" customHeight="1">
      <c r="C11" s="18"/>
      <c r="D11" s="18"/>
      <c r="E11" s="18"/>
      <c r="F11" s="18"/>
      <c r="G11" s="18"/>
      <c r="H11" s="18"/>
      <c r="I11" s="19"/>
      <c r="J11" s="20"/>
      <c r="K11" s="21"/>
      <c r="L11" s="22" t="s">
        <v>38</v>
      </c>
    </row>
    <row r="12" spans="1:32" s="67" customFormat="1">
      <c r="A12" s="64"/>
      <c r="B12" s="65"/>
      <c r="C12" s="66"/>
      <c r="D12" s="116" t="s">
        <v>2</v>
      </c>
      <c r="E12" s="116"/>
      <c r="F12" s="111" t="s">
        <v>3</v>
      </c>
      <c r="G12" s="111"/>
      <c r="H12" s="111" t="s">
        <v>4</v>
      </c>
      <c r="I12" s="111"/>
      <c r="J12" s="111" t="s">
        <v>3</v>
      </c>
      <c r="K12" s="111"/>
      <c r="L12" s="111"/>
      <c r="M12" s="105"/>
      <c r="N12" s="105"/>
      <c r="O12" s="105"/>
      <c r="P12" s="105"/>
      <c r="Q12" s="106"/>
      <c r="R12" s="105"/>
      <c r="S12" s="105"/>
      <c r="T12" s="105"/>
      <c r="U12" s="105"/>
      <c r="V12" s="105"/>
      <c r="W12" s="105"/>
      <c r="X12" s="105"/>
      <c r="Y12" s="105"/>
      <c r="Z12" s="105"/>
      <c r="AA12" s="105"/>
      <c r="AB12" s="107"/>
      <c r="AC12" s="107"/>
      <c r="AD12" s="107"/>
      <c r="AE12" s="107"/>
      <c r="AF12" s="107"/>
    </row>
    <row r="13" spans="1:32" s="67" customFormat="1">
      <c r="A13" s="68"/>
      <c r="B13" s="69"/>
      <c r="C13" s="66" t="s">
        <v>5</v>
      </c>
      <c r="D13" s="111" t="s">
        <v>46</v>
      </c>
      <c r="E13" s="111"/>
      <c r="F13" s="111" t="s">
        <v>49</v>
      </c>
      <c r="G13" s="111"/>
      <c r="H13" s="111" t="s">
        <v>49</v>
      </c>
      <c r="I13" s="111"/>
      <c r="J13" s="111" t="s">
        <v>58</v>
      </c>
      <c r="K13" s="111"/>
      <c r="L13" s="111"/>
      <c r="M13" s="108"/>
      <c r="N13" s="108"/>
      <c r="O13" s="108"/>
      <c r="P13" s="108"/>
      <c r="Q13" s="109"/>
      <c r="R13" s="108"/>
      <c r="S13" s="108"/>
      <c r="T13" s="108"/>
      <c r="U13" s="108"/>
      <c r="V13" s="108"/>
      <c r="W13" s="108"/>
      <c r="X13" s="108"/>
      <c r="Y13" s="108"/>
      <c r="Z13" s="108"/>
      <c r="AA13" s="108"/>
      <c r="AB13" s="110"/>
      <c r="AC13" s="110"/>
      <c r="AD13" s="110"/>
      <c r="AE13" s="110"/>
      <c r="AF13" s="110"/>
    </row>
    <row r="14" spans="1:32" s="67" customFormat="1">
      <c r="A14" s="70"/>
      <c r="B14" s="71"/>
      <c r="C14" s="72"/>
      <c r="D14" s="27" t="s">
        <v>6</v>
      </c>
      <c r="E14" s="27" t="s">
        <v>7</v>
      </c>
      <c r="F14" s="27" t="s">
        <v>6</v>
      </c>
      <c r="G14" s="27" t="s">
        <v>7</v>
      </c>
      <c r="H14" s="27" t="s">
        <v>6</v>
      </c>
      <c r="I14" s="27" t="s">
        <v>7</v>
      </c>
      <c r="J14" s="27" t="s">
        <v>6</v>
      </c>
      <c r="K14" s="27" t="s">
        <v>7</v>
      </c>
      <c r="L14" s="27" t="s">
        <v>8</v>
      </c>
      <c r="M14" s="73"/>
      <c r="N14" s="73"/>
      <c r="O14" s="73"/>
      <c r="P14" s="73"/>
      <c r="Q14" s="86"/>
      <c r="R14" s="73"/>
      <c r="S14" s="73"/>
      <c r="T14" s="73"/>
      <c r="U14" s="73"/>
      <c r="V14" s="86"/>
      <c r="W14" s="73"/>
      <c r="X14" s="73"/>
      <c r="Y14" s="73"/>
      <c r="Z14" s="73"/>
      <c r="AA14" s="86"/>
      <c r="AB14" s="74"/>
      <c r="AC14" s="74"/>
      <c r="AD14" s="74"/>
      <c r="AE14" s="74"/>
      <c r="AF14" s="87"/>
    </row>
    <row r="15" spans="1:32" s="24" customFormat="1" ht="11.1" customHeight="1">
      <c r="A15" s="25"/>
      <c r="B15" s="26"/>
      <c r="C15" s="23"/>
      <c r="D15" s="28"/>
      <c r="E15" s="28"/>
      <c r="F15" s="28"/>
      <c r="G15" s="28"/>
      <c r="H15" s="28"/>
      <c r="I15" s="28"/>
      <c r="J15" s="28"/>
      <c r="K15" s="28"/>
      <c r="L15" s="28"/>
    </row>
    <row r="16" spans="1:32">
      <c r="A16" s="5"/>
      <c r="B16" s="29"/>
      <c r="C16" s="30" t="s">
        <v>9</v>
      </c>
      <c r="D16" s="31"/>
      <c r="E16" s="31"/>
      <c r="F16" s="31"/>
      <c r="G16" s="31"/>
      <c r="H16" s="31"/>
      <c r="I16" s="31"/>
      <c r="J16" s="31"/>
      <c r="K16" s="31"/>
      <c r="L16" s="31"/>
      <c r="Q16" s="3"/>
    </row>
    <row r="17" spans="1:32">
      <c r="A17" s="6" t="s">
        <v>10</v>
      </c>
      <c r="B17" s="32">
        <v>2052</v>
      </c>
      <c r="C17" s="30" t="s">
        <v>0</v>
      </c>
      <c r="Q17" s="3"/>
    </row>
    <row r="18" spans="1:32">
      <c r="B18" s="33">
        <v>0.09</v>
      </c>
      <c r="C18" s="30" t="s">
        <v>36</v>
      </c>
      <c r="Q18" s="3"/>
    </row>
    <row r="19" spans="1:32" ht="25.5">
      <c r="B19" s="2">
        <v>29</v>
      </c>
      <c r="C19" s="5" t="s">
        <v>42</v>
      </c>
      <c r="Q19" s="3"/>
    </row>
    <row r="20" spans="1:32">
      <c r="B20" s="2" t="s">
        <v>11</v>
      </c>
      <c r="C20" s="5" t="s">
        <v>20</v>
      </c>
      <c r="D20" s="55">
        <v>0</v>
      </c>
      <c r="E20" s="34">
        <v>30515</v>
      </c>
      <c r="F20" s="55">
        <v>0</v>
      </c>
      <c r="G20" s="34">
        <v>35923</v>
      </c>
      <c r="H20" s="55">
        <v>0</v>
      </c>
      <c r="I20" s="34">
        <v>35923</v>
      </c>
      <c r="J20" s="55">
        <v>0</v>
      </c>
      <c r="K20" s="34">
        <v>35191</v>
      </c>
      <c r="L20" s="34">
        <f>SUM(J20:K20)</f>
        <v>35191</v>
      </c>
      <c r="W20" s="102"/>
      <c r="X20" s="102"/>
      <c r="Y20" s="102"/>
      <c r="Z20" s="102"/>
      <c r="AA20" s="102"/>
    </row>
    <row r="21" spans="1:32">
      <c r="B21" s="2" t="s">
        <v>12</v>
      </c>
      <c r="C21" s="5" t="s">
        <v>13</v>
      </c>
      <c r="D21" s="55">
        <v>0</v>
      </c>
      <c r="E21" s="34">
        <v>165</v>
      </c>
      <c r="F21" s="55">
        <v>0</v>
      </c>
      <c r="G21" s="34">
        <v>180</v>
      </c>
      <c r="H21" s="55">
        <v>0</v>
      </c>
      <c r="I21" s="34">
        <v>180</v>
      </c>
      <c r="J21" s="55">
        <v>0</v>
      </c>
      <c r="K21" s="34">
        <f>180-51</f>
        <v>129</v>
      </c>
      <c r="L21" s="34">
        <f>SUM(J21:K21)</f>
        <v>129</v>
      </c>
      <c r="W21" s="102"/>
      <c r="X21" s="102"/>
      <c r="Y21" s="102"/>
      <c r="Z21" s="102"/>
      <c r="AA21" s="102"/>
      <c r="AB21" s="102"/>
      <c r="AC21" s="102"/>
      <c r="AD21" s="102"/>
      <c r="AE21" s="102"/>
      <c r="AF21" s="102"/>
    </row>
    <row r="22" spans="1:32">
      <c r="B22" s="2" t="s">
        <v>14</v>
      </c>
      <c r="C22" s="5" t="s">
        <v>15</v>
      </c>
      <c r="D22" s="55">
        <v>0</v>
      </c>
      <c r="E22" s="34">
        <v>2713</v>
      </c>
      <c r="F22" s="80">
        <v>5000</v>
      </c>
      <c r="G22" s="34">
        <v>2537</v>
      </c>
      <c r="H22" s="80">
        <v>5000</v>
      </c>
      <c r="I22" s="34">
        <v>2537</v>
      </c>
      <c r="J22" s="55">
        <v>0</v>
      </c>
      <c r="K22" s="34">
        <f>2537-18</f>
        <v>2519</v>
      </c>
      <c r="L22" s="34">
        <f>SUM(J22:K22)</f>
        <v>2519</v>
      </c>
      <c r="W22" s="102"/>
      <c r="X22" s="102"/>
      <c r="Y22" s="102"/>
      <c r="Z22" s="103"/>
      <c r="AA22" s="102"/>
      <c r="AB22" s="104"/>
      <c r="AC22" s="104"/>
      <c r="AD22" s="104"/>
      <c r="AE22" s="103"/>
      <c r="AF22" s="104"/>
    </row>
    <row r="23" spans="1:32">
      <c r="B23" s="2" t="s">
        <v>16</v>
      </c>
      <c r="C23" s="5" t="s">
        <v>17</v>
      </c>
      <c r="D23" s="55">
        <v>0</v>
      </c>
      <c r="E23" s="91">
        <v>70</v>
      </c>
      <c r="F23" s="55">
        <v>0</v>
      </c>
      <c r="G23" s="34">
        <v>250</v>
      </c>
      <c r="H23" s="55">
        <v>0</v>
      </c>
      <c r="I23" s="34">
        <v>250</v>
      </c>
      <c r="J23" s="55">
        <v>0</v>
      </c>
      <c r="K23" s="34">
        <f>250-170</f>
        <v>80</v>
      </c>
      <c r="L23" s="34">
        <f>SUM(J23:K23)</f>
        <v>80</v>
      </c>
      <c r="W23" s="102"/>
      <c r="X23" s="102"/>
      <c r="Y23" s="102"/>
      <c r="Z23" s="102"/>
      <c r="AA23" s="102"/>
      <c r="AB23" s="102"/>
      <c r="AC23" s="102"/>
      <c r="AD23" s="102"/>
      <c r="AE23" s="102"/>
      <c r="AF23" s="102"/>
    </row>
    <row r="24" spans="1:32" ht="25.5">
      <c r="A24" s="6" t="s">
        <v>8</v>
      </c>
      <c r="B24" s="2">
        <v>29</v>
      </c>
      <c r="C24" s="5" t="s">
        <v>42</v>
      </c>
      <c r="D24" s="56">
        <f t="shared" ref="D24:L24" si="0">SUM(D20:D23)</f>
        <v>0</v>
      </c>
      <c r="E24" s="35">
        <f t="shared" si="0"/>
        <v>33463</v>
      </c>
      <c r="F24" s="42">
        <f t="shared" si="0"/>
        <v>5000</v>
      </c>
      <c r="G24" s="35">
        <f t="shared" si="0"/>
        <v>38890</v>
      </c>
      <c r="H24" s="42">
        <f t="shared" si="0"/>
        <v>5000</v>
      </c>
      <c r="I24" s="35">
        <f t="shared" si="0"/>
        <v>38890</v>
      </c>
      <c r="J24" s="56">
        <f t="shared" si="0"/>
        <v>0</v>
      </c>
      <c r="K24" s="35">
        <f t="shared" ref="K24" si="1">SUM(K20:K23)</f>
        <v>37919</v>
      </c>
      <c r="L24" s="35">
        <f t="shared" si="0"/>
        <v>37919</v>
      </c>
      <c r="Q24" s="3"/>
    </row>
    <row r="25" spans="1:32" ht="11.1" customHeight="1">
      <c r="B25" s="2"/>
      <c r="C25" s="5"/>
      <c r="D25" s="36"/>
      <c r="E25" s="36"/>
      <c r="F25" s="36"/>
      <c r="G25" s="36"/>
      <c r="H25" s="36"/>
      <c r="I25" s="36"/>
      <c r="J25" s="36"/>
      <c r="K25" s="36"/>
      <c r="L25" s="36"/>
      <c r="Q25" s="3"/>
    </row>
    <row r="26" spans="1:32">
      <c r="B26" s="2">
        <v>45</v>
      </c>
      <c r="C26" s="5" t="s">
        <v>27</v>
      </c>
      <c r="D26" s="37"/>
      <c r="E26" s="37"/>
      <c r="F26" s="37"/>
      <c r="G26" s="37"/>
      <c r="H26" s="37"/>
      <c r="I26" s="37"/>
      <c r="J26" s="37"/>
      <c r="K26" s="37"/>
      <c r="L26" s="37"/>
      <c r="Q26" s="3"/>
    </row>
    <row r="27" spans="1:32">
      <c r="B27" s="2" t="s">
        <v>28</v>
      </c>
      <c r="C27" s="5" t="s">
        <v>20</v>
      </c>
      <c r="D27" s="57">
        <v>0</v>
      </c>
      <c r="E27" s="37">
        <v>9279</v>
      </c>
      <c r="F27" s="57">
        <v>0</v>
      </c>
      <c r="G27" s="10">
        <v>10310</v>
      </c>
      <c r="H27" s="57">
        <v>0</v>
      </c>
      <c r="I27" s="10">
        <v>10310</v>
      </c>
      <c r="J27" s="57">
        <v>0</v>
      </c>
      <c r="K27" s="10">
        <v>12218</v>
      </c>
      <c r="L27" s="37">
        <f>SUM(J27:K27)</f>
        <v>12218</v>
      </c>
      <c r="W27" s="102"/>
      <c r="X27" s="102"/>
      <c r="Y27" s="102"/>
      <c r="Z27" s="102"/>
      <c r="AA27" s="102"/>
    </row>
    <row r="28" spans="1:32">
      <c r="B28" s="2" t="s">
        <v>29</v>
      </c>
      <c r="C28" s="5" t="s">
        <v>13</v>
      </c>
      <c r="D28" s="57">
        <v>0</v>
      </c>
      <c r="E28" s="37">
        <v>578</v>
      </c>
      <c r="F28" s="57">
        <v>0</v>
      </c>
      <c r="G28" s="10">
        <v>1400</v>
      </c>
      <c r="H28" s="57">
        <v>0</v>
      </c>
      <c r="I28" s="10">
        <v>1400</v>
      </c>
      <c r="J28" s="57">
        <v>0</v>
      </c>
      <c r="K28" s="10">
        <v>1400</v>
      </c>
      <c r="L28" s="37">
        <f>SUM(J28:K28)</f>
        <v>1400</v>
      </c>
      <c r="W28" s="102"/>
      <c r="X28" s="102"/>
      <c r="Y28" s="102"/>
      <c r="Z28" s="102"/>
      <c r="AA28" s="102"/>
      <c r="AB28" s="102"/>
      <c r="AC28" s="102"/>
      <c r="AD28" s="102"/>
      <c r="AE28" s="102"/>
      <c r="AF28" s="102"/>
    </row>
    <row r="29" spans="1:32">
      <c r="B29" s="2" t="s">
        <v>30</v>
      </c>
      <c r="C29" s="5" t="s">
        <v>15</v>
      </c>
      <c r="D29" s="57">
        <v>0</v>
      </c>
      <c r="E29" s="37">
        <v>2978</v>
      </c>
      <c r="F29" s="57">
        <v>0</v>
      </c>
      <c r="G29" s="10">
        <v>3500</v>
      </c>
      <c r="H29" s="57">
        <v>0</v>
      </c>
      <c r="I29" s="10">
        <v>3500</v>
      </c>
      <c r="J29" s="57">
        <v>0</v>
      </c>
      <c r="K29" s="10">
        <v>3500</v>
      </c>
      <c r="L29" s="37">
        <f>SUM(J29:K29)</f>
        <v>3500</v>
      </c>
      <c r="W29" s="104"/>
      <c r="X29" s="104"/>
      <c r="Y29" s="104"/>
      <c r="Z29" s="104"/>
      <c r="AA29" s="104"/>
      <c r="AB29" s="104"/>
      <c r="AC29" s="104"/>
      <c r="AD29" s="104"/>
      <c r="AE29" s="104"/>
      <c r="AF29" s="104"/>
    </row>
    <row r="30" spans="1:32">
      <c r="A30" s="1" t="s">
        <v>8</v>
      </c>
      <c r="B30" s="2">
        <v>45</v>
      </c>
      <c r="C30" s="5" t="s">
        <v>27</v>
      </c>
      <c r="D30" s="56">
        <f t="shared" ref="D30:L30" si="2">SUM(D27:D29)</f>
        <v>0</v>
      </c>
      <c r="E30" s="35">
        <f t="shared" si="2"/>
        <v>12835</v>
      </c>
      <c r="F30" s="56">
        <f t="shared" si="2"/>
        <v>0</v>
      </c>
      <c r="G30" s="35">
        <f t="shared" si="2"/>
        <v>15210</v>
      </c>
      <c r="H30" s="56">
        <f t="shared" si="2"/>
        <v>0</v>
      </c>
      <c r="I30" s="35">
        <f t="shared" si="2"/>
        <v>15210</v>
      </c>
      <c r="J30" s="56">
        <f t="shared" si="2"/>
        <v>0</v>
      </c>
      <c r="K30" s="35">
        <f t="shared" ref="K30" si="3">SUM(K27:K29)</f>
        <v>17118</v>
      </c>
      <c r="L30" s="35">
        <f t="shared" si="2"/>
        <v>17118</v>
      </c>
      <c r="Q30" s="3"/>
    </row>
    <row r="31" spans="1:32" ht="11.1" customHeight="1">
      <c r="A31" s="1"/>
      <c r="B31" s="2"/>
      <c r="C31" s="5"/>
      <c r="D31" s="76"/>
      <c r="E31" s="36"/>
      <c r="F31" s="76"/>
      <c r="G31" s="36"/>
      <c r="H31" s="76"/>
      <c r="I31" s="36"/>
      <c r="J31" s="76"/>
      <c r="K31" s="36"/>
      <c r="L31" s="36"/>
      <c r="Q31" s="3"/>
    </row>
    <row r="32" spans="1:32" ht="13.35" customHeight="1">
      <c r="A32" s="1"/>
      <c r="B32" s="2">
        <v>46</v>
      </c>
      <c r="C32" s="5" t="s">
        <v>50</v>
      </c>
      <c r="D32" s="57"/>
      <c r="E32" s="37"/>
      <c r="F32" s="57"/>
      <c r="G32" s="37"/>
      <c r="H32" s="57"/>
      <c r="I32" s="37"/>
      <c r="J32" s="57"/>
      <c r="K32" s="37"/>
      <c r="L32" s="37"/>
      <c r="Q32" s="3"/>
    </row>
    <row r="33" spans="1:33" ht="13.35" customHeight="1">
      <c r="A33" s="50"/>
      <c r="B33" s="51" t="s">
        <v>54</v>
      </c>
      <c r="C33" s="63" t="s">
        <v>20</v>
      </c>
      <c r="D33" s="59">
        <v>0</v>
      </c>
      <c r="E33" s="59">
        <v>0</v>
      </c>
      <c r="F33" s="59">
        <v>0</v>
      </c>
      <c r="G33" s="92">
        <v>500</v>
      </c>
      <c r="H33" s="59">
        <v>0</v>
      </c>
      <c r="I33" s="92">
        <v>500</v>
      </c>
      <c r="J33" s="59">
        <v>0</v>
      </c>
      <c r="K33" s="92">
        <v>2380</v>
      </c>
      <c r="L33" s="77">
        <f>SUM(J33:K33)</f>
        <v>2380</v>
      </c>
      <c r="W33" s="102"/>
      <c r="X33" s="102"/>
      <c r="Y33" s="102"/>
      <c r="Z33" s="102"/>
      <c r="AA33" s="102"/>
    </row>
    <row r="34" spans="1:33" ht="13.35" customHeight="1">
      <c r="A34" s="1"/>
      <c r="B34" s="2" t="s">
        <v>55</v>
      </c>
      <c r="C34" s="5" t="s">
        <v>13</v>
      </c>
      <c r="D34" s="57">
        <v>0</v>
      </c>
      <c r="E34" s="57">
        <v>0</v>
      </c>
      <c r="F34" s="57">
        <v>0</v>
      </c>
      <c r="G34" s="81">
        <v>10</v>
      </c>
      <c r="H34" s="57">
        <v>0</v>
      </c>
      <c r="I34" s="81">
        <v>10</v>
      </c>
      <c r="J34" s="57">
        <v>0</v>
      </c>
      <c r="K34" s="81">
        <v>100</v>
      </c>
      <c r="L34" s="37">
        <f>SUM(J34:K34)</f>
        <v>100</v>
      </c>
      <c r="W34" s="102"/>
      <c r="X34" s="102"/>
      <c r="Y34" s="102"/>
      <c r="Z34" s="102"/>
      <c r="AA34" s="102"/>
      <c r="AB34" s="102"/>
      <c r="AC34" s="102"/>
      <c r="AD34" s="102"/>
      <c r="AE34" s="102"/>
      <c r="AF34" s="102"/>
    </row>
    <row r="35" spans="1:33" ht="13.35" customHeight="1">
      <c r="A35" s="1"/>
      <c r="B35" s="2" t="s">
        <v>56</v>
      </c>
      <c r="C35" s="5" t="s">
        <v>15</v>
      </c>
      <c r="D35" s="57">
        <v>0</v>
      </c>
      <c r="E35" s="57">
        <v>0</v>
      </c>
      <c r="F35" s="57">
        <v>0</v>
      </c>
      <c r="G35" s="81">
        <v>700</v>
      </c>
      <c r="H35" s="57">
        <v>0</v>
      </c>
      <c r="I35" s="81">
        <v>700</v>
      </c>
      <c r="J35" s="57">
        <v>0</v>
      </c>
      <c r="K35" s="81">
        <v>700</v>
      </c>
      <c r="L35" s="37">
        <f>SUM(J35:K35)</f>
        <v>700</v>
      </c>
      <c r="P35" s="97"/>
      <c r="U35" s="88"/>
      <c r="V35" s="10"/>
      <c r="W35" s="104"/>
      <c r="X35" s="104"/>
      <c r="Y35" s="104"/>
      <c r="Z35" s="103"/>
      <c r="AA35" s="102"/>
      <c r="AB35" s="104"/>
      <c r="AC35" s="104"/>
      <c r="AD35" s="104"/>
      <c r="AE35" s="103"/>
      <c r="AF35" s="104"/>
      <c r="AG35" s="90"/>
    </row>
    <row r="36" spans="1:33" ht="13.35" customHeight="1">
      <c r="A36" s="1" t="s">
        <v>8</v>
      </c>
      <c r="B36" s="2">
        <v>46</v>
      </c>
      <c r="C36" s="5" t="s">
        <v>50</v>
      </c>
      <c r="D36" s="56">
        <f t="shared" ref="D36:J36" si="4">SUM(D33:D35)</f>
        <v>0</v>
      </c>
      <c r="E36" s="56">
        <f t="shared" si="4"/>
        <v>0</v>
      </c>
      <c r="F36" s="56">
        <f t="shared" si="4"/>
        <v>0</v>
      </c>
      <c r="G36" s="42">
        <f t="shared" si="4"/>
        <v>1210</v>
      </c>
      <c r="H36" s="56">
        <f t="shared" si="4"/>
        <v>0</v>
      </c>
      <c r="I36" s="42">
        <f t="shared" si="4"/>
        <v>1210</v>
      </c>
      <c r="J36" s="56">
        <f t="shared" si="4"/>
        <v>0</v>
      </c>
      <c r="K36" s="42">
        <f t="shared" ref="K36" si="5">SUM(K33:K35)</f>
        <v>3180</v>
      </c>
      <c r="L36" s="35">
        <f>SUM(L33:L35)</f>
        <v>3180</v>
      </c>
      <c r="Q36" s="3"/>
    </row>
    <row r="37" spans="1:33" ht="13.35" customHeight="1">
      <c r="A37" s="1" t="s">
        <v>8</v>
      </c>
      <c r="B37" s="33">
        <v>0.09</v>
      </c>
      <c r="C37" s="30" t="s">
        <v>36</v>
      </c>
      <c r="D37" s="59">
        <f t="shared" ref="D37:J37" si="6">D30+D24+D36</f>
        <v>0</v>
      </c>
      <c r="E37" s="77">
        <f t="shared" si="6"/>
        <v>46298</v>
      </c>
      <c r="F37" s="92">
        <f t="shared" si="6"/>
        <v>5000</v>
      </c>
      <c r="G37" s="77">
        <f t="shared" si="6"/>
        <v>55310</v>
      </c>
      <c r="H37" s="92">
        <f t="shared" si="6"/>
        <v>5000</v>
      </c>
      <c r="I37" s="77">
        <f t="shared" si="6"/>
        <v>55310</v>
      </c>
      <c r="J37" s="59">
        <f t="shared" si="6"/>
        <v>0</v>
      </c>
      <c r="K37" s="77">
        <f t="shared" ref="K37" si="7">K30+K24+K36</f>
        <v>58217</v>
      </c>
      <c r="L37" s="77">
        <f>L30+L24+L36</f>
        <v>58217</v>
      </c>
      <c r="Q37" s="3"/>
    </row>
    <row r="38" spans="1:33" ht="13.35" customHeight="1">
      <c r="A38" s="1" t="s">
        <v>8</v>
      </c>
      <c r="B38" s="32">
        <v>2052</v>
      </c>
      <c r="C38" s="30" t="s">
        <v>0</v>
      </c>
      <c r="D38" s="58">
        <f t="shared" ref="D38:L38" si="8">D37</f>
        <v>0</v>
      </c>
      <c r="E38" s="38">
        <f t="shared" si="8"/>
        <v>46298</v>
      </c>
      <c r="F38" s="93">
        <f t="shared" si="8"/>
        <v>5000</v>
      </c>
      <c r="G38" s="38">
        <f t="shared" si="8"/>
        <v>55310</v>
      </c>
      <c r="H38" s="93">
        <f t="shared" si="8"/>
        <v>5000</v>
      </c>
      <c r="I38" s="38">
        <f t="shared" si="8"/>
        <v>55310</v>
      </c>
      <c r="J38" s="58">
        <f t="shared" si="8"/>
        <v>0</v>
      </c>
      <c r="K38" s="38">
        <f t="shared" ref="K38" si="9">K37</f>
        <v>58217</v>
      </c>
      <c r="L38" s="38">
        <f t="shared" si="8"/>
        <v>58217</v>
      </c>
      <c r="Q38" s="3"/>
    </row>
    <row r="39" spans="1:33">
      <c r="A39" s="1"/>
      <c r="B39" s="32"/>
      <c r="C39" s="30"/>
      <c r="D39" s="39"/>
      <c r="E39" s="40"/>
      <c r="F39" s="39"/>
      <c r="G39" s="40"/>
      <c r="H39" s="40"/>
      <c r="I39" s="40"/>
      <c r="J39" s="39"/>
      <c r="K39" s="40"/>
      <c r="L39" s="40"/>
      <c r="Q39" s="3"/>
    </row>
    <row r="40" spans="1:33" ht="13.35" customHeight="1">
      <c r="A40" s="1" t="s">
        <v>10</v>
      </c>
      <c r="B40" s="32">
        <v>2070</v>
      </c>
      <c r="C40" s="30" t="s">
        <v>1</v>
      </c>
      <c r="D40" s="40"/>
      <c r="E40" s="40"/>
      <c r="F40" s="10"/>
      <c r="G40" s="10"/>
      <c r="H40" s="10"/>
      <c r="I40" s="10"/>
      <c r="J40" s="10"/>
      <c r="K40" s="10"/>
      <c r="L40" s="10"/>
      <c r="Q40" s="3"/>
    </row>
    <row r="41" spans="1:33" ht="13.35" customHeight="1">
      <c r="A41" s="1"/>
      <c r="B41" s="41">
        <v>3.0000000000000001E-3</v>
      </c>
      <c r="C41" s="30" t="s">
        <v>24</v>
      </c>
      <c r="D41" s="40"/>
      <c r="E41" s="40"/>
      <c r="F41" s="37"/>
      <c r="G41" s="37"/>
      <c r="H41" s="37"/>
      <c r="I41" s="37"/>
      <c r="J41" s="37"/>
      <c r="K41" s="37"/>
      <c r="L41" s="37"/>
      <c r="Q41" s="3"/>
    </row>
    <row r="42" spans="1:33" ht="25.5">
      <c r="A42" s="1"/>
      <c r="B42" s="2">
        <v>30</v>
      </c>
      <c r="C42" s="5" t="s">
        <v>42</v>
      </c>
      <c r="D42" s="37"/>
      <c r="E42" s="37"/>
      <c r="F42" s="37"/>
      <c r="G42" s="37"/>
      <c r="H42" s="37"/>
      <c r="I42" s="37"/>
      <c r="J42" s="37"/>
      <c r="K42" s="37"/>
      <c r="L42" s="37"/>
      <c r="Q42" s="3"/>
    </row>
    <row r="43" spans="1:33" ht="13.35" customHeight="1">
      <c r="B43" s="2" t="s">
        <v>59</v>
      </c>
      <c r="C43" s="5" t="s">
        <v>18</v>
      </c>
      <c r="D43" s="55">
        <v>0</v>
      </c>
      <c r="E43" s="34">
        <v>1316</v>
      </c>
      <c r="F43" s="55">
        <v>0</v>
      </c>
      <c r="G43" s="34">
        <v>4100</v>
      </c>
      <c r="H43" s="55">
        <v>0</v>
      </c>
      <c r="I43" s="34">
        <v>4100</v>
      </c>
      <c r="J43" s="55">
        <v>0</v>
      </c>
      <c r="K43" s="34">
        <v>4100</v>
      </c>
      <c r="L43" s="34">
        <f>SUM(J43:K43)</f>
        <v>4100</v>
      </c>
      <c r="W43" s="102"/>
      <c r="X43" s="102"/>
      <c r="Y43" s="102"/>
      <c r="Z43" s="102"/>
      <c r="AA43" s="102"/>
      <c r="AB43" s="102"/>
      <c r="AC43" s="102"/>
      <c r="AD43" s="102"/>
      <c r="AE43" s="102"/>
      <c r="AF43" s="102"/>
    </row>
    <row r="44" spans="1:33">
      <c r="A44" s="1"/>
      <c r="B44" s="2" t="s">
        <v>60</v>
      </c>
      <c r="C44" s="5" t="s">
        <v>37</v>
      </c>
      <c r="D44" s="80">
        <v>14355</v>
      </c>
      <c r="E44" s="55">
        <v>0</v>
      </c>
      <c r="F44" s="80">
        <v>50000</v>
      </c>
      <c r="G44" s="55">
        <v>0</v>
      </c>
      <c r="H44" s="80">
        <v>3700</v>
      </c>
      <c r="I44" s="55">
        <v>0</v>
      </c>
      <c r="J44" s="55">
        <v>0</v>
      </c>
      <c r="K44" s="55">
        <v>0</v>
      </c>
      <c r="L44" s="55">
        <f>SUM(J44:K44)</f>
        <v>0</v>
      </c>
      <c r="Q44" s="89"/>
    </row>
    <row r="45" spans="1:33" ht="25.5">
      <c r="A45" s="1" t="s">
        <v>8</v>
      </c>
      <c r="B45" s="2">
        <v>30</v>
      </c>
      <c r="C45" s="5" t="s">
        <v>42</v>
      </c>
      <c r="D45" s="42">
        <f t="shared" ref="D45:L45" si="10">SUM(D43:D44)</f>
        <v>14355</v>
      </c>
      <c r="E45" s="42">
        <f t="shared" si="10"/>
        <v>1316</v>
      </c>
      <c r="F45" s="42">
        <f t="shared" si="10"/>
        <v>50000</v>
      </c>
      <c r="G45" s="42">
        <f t="shared" si="10"/>
        <v>4100</v>
      </c>
      <c r="H45" s="42">
        <f t="shared" si="10"/>
        <v>3700</v>
      </c>
      <c r="I45" s="42">
        <f t="shared" si="10"/>
        <v>4100</v>
      </c>
      <c r="J45" s="56">
        <f t="shared" si="10"/>
        <v>0</v>
      </c>
      <c r="K45" s="42">
        <f t="shared" ref="K45" si="11">SUM(K43:K44)</f>
        <v>4100</v>
      </c>
      <c r="L45" s="42">
        <f t="shared" si="10"/>
        <v>4100</v>
      </c>
      <c r="Q45" s="3"/>
    </row>
    <row r="46" spans="1:33" ht="13.35" customHeight="1">
      <c r="A46" s="1"/>
      <c r="B46" s="2"/>
      <c r="C46" s="5"/>
      <c r="D46" s="34"/>
      <c r="E46" s="34"/>
      <c r="F46" s="34"/>
      <c r="G46" s="34"/>
      <c r="H46" s="34"/>
      <c r="I46" s="34"/>
      <c r="J46" s="34"/>
      <c r="K46" s="34"/>
      <c r="L46" s="34"/>
      <c r="Q46" s="3"/>
    </row>
    <row r="47" spans="1:33" ht="25.5">
      <c r="A47" s="1"/>
      <c r="B47" s="2">
        <v>44</v>
      </c>
      <c r="C47" s="5" t="s">
        <v>34</v>
      </c>
      <c r="D47" s="10"/>
      <c r="E47" s="10"/>
      <c r="F47" s="10"/>
      <c r="G47" s="10"/>
      <c r="H47" s="10"/>
      <c r="I47" s="10"/>
      <c r="J47" s="10"/>
      <c r="K47" s="10"/>
      <c r="L47" s="10"/>
      <c r="Q47" s="3"/>
    </row>
    <row r="48" spans="1:33" ht="13.35" customHeight="1">
      <c r="B48" s="2" t="s">
        <v>19</v>
      </c>
      <c r="C48" s="5" t="s">
        <v>20</v>
      </c>
      <c r="D48" s="55">
        <v>0</v>
      </c>
      <c r="E48" s="34">
        <v>8303</v>
      </c>
      <c r="F48" s="55">
        <v>0</v>
      </c>
      <c r="G48" s="34">
        <v>10316</v>
      </c>
      <c r="H48" s="55">
        <v>0</v>
      </c>
      <c r="I48" s="34">
        <v>10316</v>
      </c>
      <c r="J48" s="55">
        <v>0</v>
      </c>
      <c r="K48" s="34">
        <v>11171</v>
      </c>
      <c r="L48" s="34">
        <f>SUM(J48:K48)</f>
        <v>11171</v>
      </c>
      <c r="W48" s="102"/>
      <c r="X48" s="102"/>
      <c r="Y48" s="102"/>
      <c r="Z48" s="102"/>
      <c r="AA48" s="102"/>
    </row>
    <row r="49" spans="1:32" ht="13.35" customHeight="1">
      <c r="B49" s="2" t="s">
        <v>21</v>
      </c>
      <c r="C49" s="5" t="s">
        <v>13</v>
      </c>
      <c r="D49" s="55">
        <v>0</v>
      </c>
      <c r="E49" s="34">
        <v>244</v>
      </c>
      <c r="F49" s="55">
        <v>0</v>
      </c>
      <c r="G49" s="34">
        <v>200</v>
      </c>
      <c r="H49" s="55">
        <v>0</v>
      </c>
      <c r="I49" s="34">
        <v>200</v>
      </c>
      <c r="J49" s="55">
        <v>0</v>
      </c>
      <c r="K49" s="34">
        <v>200</v>
      </c>
      <c r="L49" s="34">
        <f>SUM(J49:K49)</f>
        <v>200</v>
      </c>
      <c r="W49" s="102"/>
      <c r="X49" s="102"/>
      <c r="Y49" s="102"/>
      <c r="Z49" s="102"/>
      <c r="AA49" s="102"/>
      <c r="AB49" s="102"/>
      <c r="AC49" s="102"/>
      <c r="AD49" s="102"/>
      <c r="AE49" s="102"/>
      <c r="AF49" s="102"/>
    </row>
    <row r="50" spans="1:32" ht="13.35" customHeight="1">
      <c r="B50" s="2" t="s">
        <v>22</v>
      </c>
      <c r="C50" s="5" t="s">
        <v>15</v>
      </c>
      <c r="D50" s="55">
        <v>0</v>
      </c>
      <c r="E50" s="34">
        <v>2784</v>
      </c>
      <c r="F50" s="55">
        <v>0</v>
      </c>
      <c r="G50" s="34">
        <v>900</v>
      </c>
      <c r="H50" s="55">
        <v>0</v>
      </c>
      <c r="I50" s="34">
        <v>900</v>
      </c>
      <c r="J50" s="55">
        <v>0</v>
      </c>
      <c r="K50" s="34">
        <v>900</v>
      </c>
      <c r="L50" s="34">
        <f>SUM(J50:K50)</f>
        <v>900</v>
      </c>
      <c r="W50" s="104"/>
      <c r="X50" s="104"/>
      <c r="Y50" s="104"/>
      <c r="Z50" s="103"/>
      <c r="AA50" s="104"/>
      <c r="AB50" s="104"/>
      <c r="AC50" s="104"/>
      <c r="AD50" s="104"/>
      <c r="AE50" s="103"/>
      <c r="AF50" s="104"/>
    </row>
    <row r="51" spans="1:32" ht="25.5">
      <c r="B51" s="2" t="s">
        <v>23</v>
      </c>
      <c r="C51" s="5" t="s">
        <v>41</v>
      </c>
      <c r="D51" s="94">
        <v>2299</v>
      </c>
      <c r="E51" s="55">
        <v>0</v>
      </c>
      <c r="F51" s="84">
        <v>0</v>
      </c>
      <c r="G51" s="55">
        <v>0</v>
      </c>
      <c r="H51" s="84">
        <v>0</v>
      </c>
      <c r="I51" s="55">
        <v>0</v>
      </c>
      <c r="J51" s="55">
        <v>0</v>
      </c>
      <c r="K51" s="55">
        <v>0</v>
      </c>
      <c r="L51" s="55">
        <f>SUM(J51:K51)</f>
        <v>0</v>
      </c>
    </row>
    <row r="52" spans="1:32" ht="25.5">
      <c r="B52" s="95" t="s">
        <v>40</v>
      </c>
      <c r="C52" s="82" t="s">
        <v>39</v>
      </c>
      <c r="D52" s="84">
        <v>0</v>
      </c>
      <c r="E52" s="55">
        <v>0</v>
      </c>
      <c r="F52" s="55">
        <v>0</v>
      </c>
      <c r="G52" s="55">
        <v>0</v>
      </c>
      <c r="H52" s="84">
        <v>0</v>
      </c>
      <c r="I52" s="55">
        <v>0</v>
      </c>
      <c r="J52" s="55">
        <v>0</v>
      </c>
      <c r="K52" s="55">
        <v>0</v>
      </c>
      <c r="L52" s="55">
        <f>SUM(J52:K52)</f>
        <v>0</v>
      </c>
    </row>
    <row r="53" spans="1:32" ht="25.5">
      <c r="A53" s="1" t="s">
        <v>8</v>
      </c>
      <c r="B53" s="2">
        <v>44</v>
      </c>
      <c r="C53" s="5" t="s">
        <v>34</v>
      </c>
      <c r="D53" s="42">
        <f t="shared" ref="D53:L53" si="12">SUM(D48:D52)</f>
        <v>2299</v>
      </c>
      <c r="E53" s="42">
        <f t="shared" si="12"/>
        <v>11331</v>
      </c>
      <c r="F53" s="56">
        <f t="shared" si="12"/>
        <v>0</v>
      </c>
      <c r="G53" s="42">
        <f t="shared" si="12"/>
        <v>11416</v>
      </c>
      <c r="H53" s="56">
        <f t="shared" si="12"/>
        <v>0</v>
      </c>
      <c r="I53" s="42">
        <f t="shared" si="12"/>
        <v>11416</v>
      </c>
      <c r="J53" s="56">
        <f t="shared" si="12"/>
        <v>0</v>
      </c>
      <c r="K53" s="42">
        <f t="shared" ref="K53" si="13">SUM(K48:K52)</f>
        <v>12271</v>
      </c>
      <c r="L53" s="42">
        <f t="shared" si="12"/>
        <v>12271</v>
      </c>
      <c r="Q53" s="3"/>
    </row>
    <row r="54" spans="1:32">
      <c r="A54" s="1"/>
      <c r="B54" s="2"/>
      <c r="C54" s="5"/>
      <c r="D54" s="81"/>
      <c r="E54" s="81"/>
      <c r="F54" s="81"/>
      <c r="G54" s="81"/>
      <c r="H54" s="81"/>
      <c r="I54" s="81"/>
      <c r="J54" s="57"/>
      <c r="K54" s="81"/>
      <c r="L54" s="81"/>
      <c r="Q54" s="3"/>
    </row>
    <row r="55" spans="1:32">
      <c r="A55" s="1"/>
      <c r="B55" s="2">
        <v>29</v>
      </c>
      <c r="C55" s="83" t="s">
        <v>51</v>
      </c>
      <c r="D55" s="81"/>
      <c r="E55" s="57"/>
      <c r="F55" s="57"/>
      <c r="G55" s="57"/>
      <c r="H55" s="57"/>
      <c r="I55" s="57"/>
      <c r="J55" s="57"/>
      <c r="K55" s="57"/>
      <c r="L55" s="57"/>
      <c r="Q55" s="3"/>
    </row>
    <row r="56" spans="1:32" s="78" customFormat="1" ht="25.5">
      <c r="A56" s="6"/>
      <c r="B56" s="2" t="s">
        <v>52</v>
      </c>
      <c r="C56" s="5" t="s">
        <v>41</v>
      </c>
      <c r="D56" s="84">
        <v>0</v>
      </c>
      <c r="E56" s="55">
        <v>0</v>
      </c>
      <c r="F56" s="96">
        <v>3000</v>
      </c>
      <c r="G56" s="55">
        <v>0</v>
      </c>
      <c r="H56" s="96">
        <v>3383</v>
      </c>
      <c r="I56" s="55">
        <v>0</v>
      </c>
      <c r="J56" s="96">
        <v>81</v>
      </c>
      <c r="K56" s="55">
        <v>0</v>
      </c>
      <c r="L56" s="80">
        <f>SUM(J56:K56)</f>
        <v>81</v>
      </c>
      <c r="M56" s="98"/>
      <c r="N56" s="99"/>
      <c r="O56" s="98"/>
      <c r="P56" s="98"/>
      <c r="Q56" s="100"/>
    </row>
    <row r="57" spans="1:32" s="78" customFormat="1" ht="25.5">
      <c r="A57" s="1"/>
      <c r="B57" s="95" t="s">
        <v>53</v>
      </c>
      <c r="C57" s="82" t="s">
        <v>39</v>
      </c>
      <c r="D57" s="49">
        <v>0</v>
      </c>
      <c r="E57" s="57">
        <v>0</v>
      </c>
      <c r="F57" s="81">
        <v>933</v>
      </c>
      <c r="G57" s="57">
        <v>0</v>
      </c>
      <c r="H57" s="39">
        <v>2717</v>
      </c>
      <c r="I57" s="57">
        <v>0</v>
      </c>
      <c r="J57" s="39">
        <f>742+3600</f>
        <v>4342</v>
      </c>
      <c r="K57" s="57">
        <v>0</v>
      </c>
      <c r="L57" s="81">
        <f>SUM(J57:K57)</f>
        <v>4342</v>
      </c>
      <c r="M57" s="98"/>
      <c r="N57" s="99"/>
      <c r="O57" s="98"/>
      <c r="P57" s="98"/>
      <c r="Q57" s="100"/>
    </row>
    <row r="58" spans="1:32">
      <c r="A58" s="50" t="s">
        <v>8</v>
      </c>
      <c r="B58" s="51">
        <v>29</v>
      </c>
      <c r="C58" s="85" t="s">
        <v>51</v>
      </c>
      <c r="D58" s="56">
        <f t="shared" ref="D58:L58" si="14">SUM(D56:D57)</f>
        <v>0</v>
      </c>
      <c r="E58" s="56">
        <f t="shared" si="14"/>
        <v>0</v>
      </c>
      <c r="F58" s="42">
        <f t="shared" si="14"/>
        <v>3933</v>
      </c>
      <c r="G58" s="56">
        <f t="shared" si="14"/>
        <v>0</v>
      </c>
      <c r="H58" s="42">
        <f t="shared" si="14"/>
        <v>6100</v>
      </c>
      <c r="I58" s="56">
        <f t="shared" si="14"/>
        <v>0</v>
      </c>
      <c r="J58" s="42">
        <f t="shared" si="14"/>
        <v>4423</v>
      </c>
      <c r="K58" s="56">
        <f t="shared" ref="K58" si="15">SUM(K56:K57)</f>
        <v>0</v>
      </c>
      <c r="L58" s="42">
        <f t="shared" si="14"/>
        <v>4423</v>
      </c>
      <c r="M58" s="101"/>
      <c r="N58" s="101"/>
      <c r="O58" s="101"/>
      <c r="P58" s="101"/>
      <c r="Q58" s="101"/>
    </row>
    <row r="59" spans="1:32" ht="13.35" customHeight="1">
      <c r="A59" s="1" t="s">
        <v>8</v>
      </c>
      <c r="B59" s="41">
        <v>3.0000000000000001E-3</v>
      </c>
      <c r="C59" s="30" t="s">
        <v>24</v>
      </c>
      <c r="D59" s="77">
        <f t="shared" ref="D59:L59" si="16">D53+D45+D58</f>
        <v>16654</v>
      </c>
      <c r="E59" s="77">
        <f t="shared" si="16"/>
        <v>12647</v>
      </c>
      <c r="F59" s="77">
        <f t="shared" si="16"/>
        <v>53933</v>
      </c>
      <c r="G59" s="77">
        <f t="shared" si="16"/>
        <v>15516</v>
      </c>
      <c r="H59" s="77">
        <f t="shared" si="16"/>
        <v>9800</v>
      </c>
      <c r="I59" s="77">
        <f t="shared" si="16"/>
        <v>15516</v>
      </c>
      <c r="J59" s="77">
        <f t="shared" si="16"/>
        <v>4423</v>
      </c>
      <c r="K59" s="77">
        <f t="shared" ref="K59" si="17">K53+K45+K58</f>
        <v>16371</v>
      </c>
      <c r="L59" s="77">
        <f t="shared" si="16"/>
        <v>20794</v>
      </c>
      <c r="Q59" s="3"/>
    </row>
    <row r="60" spans="1:32" ht="13.35" customHeight="1">
      <c r="A60" s="6" t="s">
        <v>8</v>
      </c>
      <c r="B60" s="43">
        <v>2070</v>
      </c>
      <c r="C60" s="44" t="s">
        <v>1</v>
      </c>
      <c r="D60" s="40">
        <f t="shared" ref="D60:L60" si="18">D59</f>
        <v>16654</v>
      </c>
      <c r="E60" s="40">
        <f t="shared" si="18"/>
        <v>12647</v>
      </c>
      <c r="F60" s="40">
        <f t="shared" si="18"/>
        <v>53933</v>
      </c>
      <c r="G60" s="40">
        <f t="shared" si="18"/>
        <v>15516</v>
      </c>
      <c r="H60" s="40">
        <f t="shared" si="18"/>
        <v>9800</v>
      </c>
      <c r="I60" s="40">
        <f t="shared" si="18"/>
        <v>15516</v>
      </c>
      <c r="J60" s="39">
        <f t="shared" si="18"/>
        <v>4423</v>
      </c>
      <c r="K60" s="40">
        <f t="shared" ref="K60" si="19">K59</f>
        <v>16371</v>
      </c>
      <c r="L60" s="40">
        <f t="shared" si="18"/>
        <v>20794</v>
      </c>
      <c r="Q60" s="3"/>
    </row>
    <row r="61" spans="1:32" ht="13.35" customHeight="1">
      <c r="A61" s="45" t="s">
        <v>8</v>
      </c>
      <c r="B61" s="46"/>
      <c r="C61" s="47" t="s">
        <v>9</v>
      </c>
      <c r="D61" s="38">
        <f t="shared" ref="D61:L61" si="20">D60+D38</f>
        <v>16654</v>
      </c>
      <c r="E61" s="38">
        <f t="shared" si="20"/>
        <v>58945</v>
      </c>
      <c r="F61" s="38">
        <f t="shared" si="20"/>
        <v>58933</v>
      </c>
      <c r="G61" s="38">
        <f t="shared" si="20"/>
        <v>70826</v>
      </c>
      <c r="H61" s="38">
        <f t="shared" si="20"/>
        <v>14800</v>
      </c>
      <c r="I61" s="38">
        <f t="shared" si="20"/>
        <v>70826</v>
      </c>
      <c r="J61" s="93">
        <f t="shared" si="20"/>
        <v>4423</v>
      </c>
      <c r="K61" s="38">
        <f t="shared" ref="K61" si="21">K60+K38</f>
        <v>74588</v>
      </c>
      <c r="L61" s="38">
        <f t="shared" si="20"/>
        <v>79011</v>
      </c>
      <c r="Q61" s="3"/>
    </row>
    <row r="62" spans="1:32">
      <c r="A62" s="45" t="s">
        <v>8</v>
      </c>
      <c r="B62" s="46"/>
      <c r="C62" s="47" t="s">
        <v>25</v>
      </c>
      <c r="D62" s="38">
        <f t="shared" ref="D62:L62" si="22">D61</f>
        <v>16654</v>
      </c>
      <c r="E62" s="38">
        <f t="shared" si="22"/>
        <v>58945</v>
      </c>
      <c r="F62" s="38">
        <f t="shared" si="22"/>
        <v>58933</v>
      </c>
      <c r="G62" s="38">
        <f t="shared" si="22"/>
        <v>70826</v>
      </c>
      <c r="H62" s="38">
        <f t="shared" si="22"/>
        <v>14800</v>
      </c>
      <c r="I62" s="38">
        <f t="shared" si="22"/>
        <v>70826</v>
      </c>
      <c r="J62" s="38">
        <f t="shared" si="22"/>
        <v>4423</v>
      </c>
      <c r="K62" s="38">
        <f t="shared" ref="K62" si="23">K61</f>
        <v>74588</v>
      </c>
      <c r="L62" s="38">
        <f t="shared" si="22"/>
        <v>79011</v>
      </c>
      <c r="Q62" s="3"/>
    </row>
    <row r="63" spans="1:32">
      <c r="A63" s="1"/>
      <c r="B63" s="32"/>
      <c r="C63" s="61"/>
      <c r="D63" s="40"/>
      <c r="E63" s="40"/>
      <c r="H63" s="40"/>
      <c r="I63" s="40"/>
      <c r="J63" s="40"/>
      <c r="K63" s="40"/>
      <c r="L63" s="40"/>
      <c r="Q63" s="3"/>
    </row>
    <row r="64" spans="1:32" ht="25.5">
      <c r="A64" s="1" t="s">
        <v>45</v>
      </c>
      <c r="B64" s="2">
        <v>2052</v>
      </c>
      <c r="C64" s="5" t="s">
        <v>48</v>
      </c>
      <c r="D64" s="49">
        <v>0</v>
      </c>
      <c r="E64" s="39">
        <v>70</v>
      </c>
      <c r="F64" s="49">
        <v>0</v>
      </c>
      <c r="G64" s="49">
        <v>0</v>
      </c>
      <c r="H64" s="49">
        <v>0</v>
      </c>
      <c r="I64" s="49">
        <v>0</v>
      </c>
      <c r="J64" s="49">
        <v>0</v>
      </c>
      <c r="K64" s="49">
        <v>0</v>
      </c>
      <c r="L64" s="49">
        <v>0</v>
      </c>
      <c r="Q64" s="3"/>
    </row>
    <row r="65" spans="1:24">
      <c r="A65" s="1"/>
      <c r="B65" s="2"/>
      <c r="C65" s="61"/>
      <c r="D65" s="75"/>
      <c r="E65" s="79"/>
      <c r="F65" s="40"/>
      <c r="G65" s="40"/>
      <c r="H65" s="40"/>
      <c r="I65" s="40"/>
      <c r="J65" s="40"/>
      <c r="K65" s="40"/>
      <c r="L65" s="40"/>
      <c r="Q65" s="3"/>
    </row>
    <row r="66" spans="1:24" ht="25.5">
      <c r="A66" s="48" t="s">
        <v>45</v>
      </c>
      <c r="B66" s="2">
        <v>2070</v>
      </c>
      <c r="C66" s="5" t="s">
        <v>47</v>
      </c>
      <c r="D66" s="49">
        <v>0</v>
      </c>
      <c r="E66" s="39">
        <v>2</v>
      </c>
      <c r="F66" s="49">
        <v>0</v>
      </c>
      <c r="G66" s="49">
        <v>0</v>
      </c>
      <c r="H66" s="49">
        <v>0</v>
      </c>
      <c r="I66" s="49">
        <v>0</v>
      </c>
      <c r="J66" s="49">
        <v>0</v>
      </c>
      <c r="K66" s="49">
        <v>0</v>
      </c>
      <c r="L66" s="49">
        <v>0</v>
      </c>
      <c r="Q66" s="3"/>
    </row>
    <row r="67" spans="1:24">
      <c r="A67" s="50"/>
      <c r="B67" s="51"/>
      <c r="C67" s="52"/>
      <c r="D67" s="52"/>
      <c r="E67" s="52"/>
      <c r="F67" s="52"/>
      <c r="G67" s="52"/>
      <c r="H67" s="52"/>
      <c r="I67" s="52"/>
      <c r="J67" s="52"/>
      <c r="K67" s="52"/>
      <c r="L67" s="52"/>
      <c r="Q67" s="3"/>
    </row>
    <row r="69" spans="1:24">
      <c r="F69" s="40"/>
      <c r="G69" s="40"/>
    </row>
    <row r="71" spans="1:24">
      <c r="D71" s="40"/>
      <c r="E71" s="40"/>
      <c r="O71" s="40"/>
    </row>
    <row r="72" spans="1:24">
      <c r="F72" s="40"/>
      <c r="G72" s="40"/>
      <c r="H72" s="40"/>
      <c r="I72" s="40"/>
      <c r="J72" s="40"/>
      <c r="K72" s="40"/>
    </row>
    <row r="73" spans="1:24">
      <c r="W73" s="10"/>
      <c r="X73" s="60"/>
    </row>
    <row r="74" spans="1:24">
      <c r="C74" s="10"/>
      <c r="D74" s="53"/>
      <c r="E74" s="53"/>
      <c r="F74" s="53"/>
      <c r="G74" s="53"/>
      <c r="H74" s="53"/>
      <c r="I74" s="53"/>
      <c r="W74" s="34"/>
      <c r="X74" s="60"/>
    </row>
    <row r="75" spans="1:24">
      <c r="C75" s="10"/>
      <c r="D75" s="54"/>
      <c r="E75" s="54"/>
      <c r="F75" s="24"/>
      <c r="G75" s="24"/>
      <c r="H75" s="24"/>
      <c r="I75" s="24"/>
    </row>
    <row r="76" spans="1:24">
      <c r="C76" s="10"/>
      <c r="F76" s="54"/>
      <c r="G76" s="54"/>
      <c r="H76" s="54"/>
      <c r="I76" s="54"/>
    </row>
    <row r="77" spans="1:24">
      <c r="C77" s="10"/>
    </row>
    <row r="78" spans="1:24">
      <c r="C78" s="10"/>
    </row>
    <row r="79" spans="1:24">
      <c r="C79" s="10"/>
    </row>
    <row r="80" spans="1:24">
      <c r="C80" s="10"/>
    </row>
    <row r="81" spans="3:3">
      <c r="C81" s="10"/>
    </row>
    <row r="82" spans="3:3">
      <c r="C82" s="10"/>
    </row>
    <row r="83" spans="3:3">
      <c r="C83" s="10"/>
    </row>
    <row r="84" spans="3:3">
      <c r="C84" s="10"/>
    </row>
    <row r="85" spans="3:3">
      <c r="C85" s="10"/>
    </row>
    <row r="86" spans="3:3">
      <c r="C86" s="10"/>
    </row>
  </sheetData>
  <autoFilter ref="A14:AF68"/>
  <mergeCells count="17">
    <mergeCell ref="D13:E13"/>
    <mergeCell ref="F13:G13"/>
    <mergeCell ref="A1:L1"/>
    <mergeCell ref="A2:L2"/>
    <mergeCell ref="A7:L7"/>
    <mergeCell ref="H13:I13"/>
    <mergeCell ref="J13:L13"/>
    <mergeCell ref="D12:E12"/>
    <mergeCell ref="F12:G12"/>
    <mergeCell ref="H12:I12"/>
    <mergeCell ref="J12:L12"/>
    <mergeCell ref="M12:V12"/>
    <mergeCell ref="W12:AF12"/>
    <mergeCell ref="M13:Q13"/>
    <mergeCell ref="R13:V13"/>
    <mergeCell ref="W13:AA13"/>
    <mergeCell ref="AB13:AF13"/>
  </mergeCells>
  <phoneticPr fontId="2" type="noConversion"/>
  <printOptions horizontalCentered="1"/>
  <pageMargins left="0.74803149606299213" right="0.39370078740157483" top="0.74803149606299213" bottom="0.9055118110236221" header="0.51181102362204722" footer="0.59055118110236227"/>
  <pageSetup paperSize="9" firstPageNumber="4" orientation="landscape" blackAndWhite="1" useFirstPageNumber="1" r:id="rId1"/>
  <headerFooter alignWithMargins="0">
    <oddHeader xml:space="preserve">&amp;C   </oddHeader>
    <oddFooter>&amp;C&amp;"Times New Roman,Bold"   Vol-III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dem28</vt:lpstr>
      <vt:lpstr>'dem28'!np</vt:lpstr>
      <vt:lpstr>'dem28'!oas</vt:lpstr>
      <vt:lpstr>'dem28'!oasrec</vt:lpstr>
      <vt:lpstr>'dem28'!Print_Area</vt:lpstr>
      <vt:lpstr>'dem28'!Print_Titles</vt:lpstr>
      <vt:lpstr>'dem28'!revise</vt:lpstr>
      <vt:lpstr>'dem28'!sgs</vt:lpstr>
      <vt:lpstr>sgsrec</vt:lpstr>
      <vt:lpstr>'dem28'!summary</vt:lpstr>
      <vt:lpstr>'dem28'!Voted</vt:lpstr>
    </vt:vector>
  </TitlesOfParts>
  <Company>Government of Sikkim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 Finance</dc:creator>
  <cp:lastModifiedBy>Siyon</cp:lastModifiedBy>
  <cp:lastPrinted>2015-07-22T11:01:46Z</cp:lastPrinted>
  <dcterms:created xsi:type="dcterms:W3CDTF">2004-06-02T16:22:42Z</dcterms:created>
  <dcterms:modified xsi:type="dcterms:W3CDTF">2015-07-29T05:38:08Z</dcterms:modified>
</cp:coreProperties>
</file>