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440" yWindow="45" windowWidth="9555" windowHeight="7320"/>
  </bookViews>
  <sheets>
    <sheet name="dem40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'dem40'!$A$14:$AF$353</definedName>
    <definedName name="_Regression_Int" localSheetId="0" hidden="1">1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'dem40'!$K$336</definedName>
    <definedName name="pension">#REF!</definedName>
    <definedName name="_xlnm.Print_Area" localSheetId="0">'dem40'!$A$1:$L$341</definedName>
    <definedName name="_xlnm.Print_Titles" localSheetId="0">'dem40'!$11:$14</definedName>
    <definedName name="reform">#REF!</definedName>
    <definedName name="revise" localSheetId="0">'dem40'!$D$364:$I$364</definedName>
    <definedName name="socialwelfare">#REF!</definedName>
    <definedName name="spfrd">#REF!</definedName>
    <definedName name="sss">#REF!</definedName>
    <definedName name="summary" localSheetId="0">'dem40'!$D$357:$I$357</definedName>
    <definedName name="Tourism" localSheetId="0">'dem40'!$D$112:$L$112</definedName>
    <definedName name="tourismcap" localSheetId="0">'dem40'!$D$334:$L$334</definedName>
    <definedName name="tourismrec" localSheetId="0">'dem40'!$D$353:$L$353</definedName>
    <definedName name="tourismRevenue" localSheetId="0">'dem40'!$E$9:$G$9</definedName>
    <definedName name="trec" localSheetId="0">'dem40'!#REF!</definedName>
    <definedName name="Voted" localSheetId="0">'dem40'!$E$9:$G$9</definedName>
    <definedName name="Z_239EE218_578E_4317_BEED_14D5D7089E27_.wvu.Cols" localSheetId="0" hidden="1">'dem40'!#REF!</definedName>
    <definedName name="Z_239EE218_578E_4317_BEED_14D5D7089E27_.wvu.FilterData" localSheetId="0" hidden="1">'dem40'!$A$1:$L$337</definedName>
    <definedName name="Z_239EE218_578E_4317_BEED_14D5D7089E27_.wvu.PrintArea" localSheetId="0" hidden="1">'dem40'!$A$1:$L$336</definedName>
    <definedName name="Z_239EE218_578E_4317_BEED_14D5D7089E27_.wvu.PrintTitles" localSheetId="0" hidden="1">'dem40'!$11:$14</definedName>
    <definedName name="Z_302A3EA3_AE96_11D5_A646_0050BA3D7AFD_.wvu.Cols" localSheetId="0" hidden="1">'dem40'!#REF!</definedName>
    <definedName name="Z_302A3EA3_AE96_11D5_A646_0050BA3D7AFD_.wvu.FilterData" localSheetId="0" hidden="1">'dem40'!$A$1:$L$337</definedName>
    <definedName name="Z_302A3EA3_AE96_11D5_A646_0050BA3D7AFD_.wvu.PrintArea" localSheetId="0" hidden="1">'dem40'!$A$1:$L$336</definedName>
    <definedName name="Z_302A3EA3_AE96_11D5_A646_0050BA3D7AFD_.wvu.PrintTitles" localSheetId="0" hidden="1">'dem40'!$11:$14</definedName>
    <definedName name="Z_36DBA021_0ECB_11D4_8064_004005726899_.wvu.Cols" localSheetId="0" hidden="1">'dem40'!#REF!</definedName>
    <definedName name="Z_36DBA021_0ECB_11D4_8064_004005726899_.wvu.FilterData" localSheetId="0" hidden="1">'dem40'!$C$16:$C$337</definedName>
    <definedName name="Z_36DBA021_0ECB_11D4_8064_004005726899_.wvu.PrintArea" localSheetId="0" hidden="1">'dem40'!$A$1:$L$336</definedName>
    <definedName name="Z_36DBA021_0ECB_11D4_8064_004005726899_.wvu.PrintTitles" localSheetId="0" hidden="1">'dem40'!$11:$14</definedName>
    <definedName name="Z_93EBE921_AE91_11D5_8685_004005726899_.wvu.Cols" localSheetId="0" hidden="1">'dem40'!#REF!</definedName>
    <definedName name="Z_93EBE921_AE91_11D5_8685_004005726899_.wvu.FilterData" localSheetId="0" hidden="1">'dem40'!$C$16:$C$337</definedName>
    <definedName name="Z_93EBE921_AE91_11D5_8685_004005726899_.wvu.PrintArea" localSheetId="0" hidden="1">'dem40'!$A$1:$L$336</definedName>
    <definedName name="Z_93EBE921_AE91_11D5_8685_004005726899_.wvu.PrintTitles" localSheetId="0" hidden="1">'dem40'!$11:$14</definedName>
    <definedName name="Z_94DA79C1_0FDE_11D5_9579_000021DAEEA2_.wvu.Cols" localSheetId="0" hidden="1">'dem40'!#REF!</definedName>
    <definedName name="Z_94DA79C1_0FDE_11D5_9579_000021DAEEA2_.wvu.FilterData" localSheetId="0" hidden="1">'dem40'!$C$16:$C$337</definedName>
    <definedName name="Z_94DA79C1_0FDE_11D5_9579_000021DAEEA2_.wvu.PrintArea" localSheetId="0" hidden="1">'dem40'!$A$1:$L$336</definedName>
    <definedName name="Z_94DA79C1_0FDE_11D5_9579_000021DAEEA2_.wvu.PrintTitles" localSheetId="0" hidden="1">'dem40'!$11:$14</definedName>
    <definedName name="Z_B4CB0972_161F_11D5_8064_004005726899_.wvu.FilterData" localSheetId="0" hidden="1">'dem40'!$C$16:$C$337</definedName>
    <definedName name="Z_B4CB098C_161F_11D5_8064_004005726899_.wvu.FilterData" localSheetId="0" hidden="1">'dem40'!$C$16:$C$337</definedName>
    <definedName name="Z_B4CB098E_161F_11D5_8064_004005726899_.wvu.FilterData" localSheetId="0" hidden="1">'dem40'!$C$16:$C$337</definedName>
    <definedName name="Z_B4CB099E_161F_11D5_8064_004005726899_.wvu.FilterData" localSheetId="0" hidden="1">'dem40'!$C$16:$C$337</definedName>
    <definedName name="Z_C868F8C3_16D7_11D5_A68D_81D6213F5331_.wvu.Cols" localSheetId="0" hidden="1">'dem40'!#REF!</definedName>
    <definedName name="Z_C868F8C3_16D7_11D5_A68D_81D6213F5331_.wvu.FilterData" localSheetId="0" hidden="1">'dem40'!$C$16:$C$337</definedName>
    <definedName name="Z_C868F8C3_16D7_11D5_A68D_81D6213F5331_.wvu.PrintArea" localSheetId="0" hidden="1">'dem40'!$A$1:$L$336</definedName>
    <definedName name="Z_C868F8C3_16D7_11D5_A68D_81D6213F5331_.wvu.PrintTitles" localSheetId="0" hidden="1">'dem40'!$11:$14</definedName>
    <definedName name="Z_E5DF37BD_125C_11D5_8DC4_D0F5D88B3549_.wvu.Cols" localSheetId="0" hidden="1">'dem40'!#REF!</definedName>
    <definedName name="Z_E5DF37BD_125C_11D5_8DC4_D0F5D88B3549_.wvu.FilterData" localSheetId="0" hidden="1">'dem40'!$C$16:$C$337</definedName>
    <definedName name="Z_E5DF37BD_125C_11D5_8DC4_D0F5D88B3549_.wvu.PrintArea" localSheetId="0" hidden="1">'dem40'!$A$1:$L$336</definedName>
    <definedName name="Z_E5DF37BD_125C_11D5_8DC4_D0F5D88B3549_.wvu.PrintTitles" localSheetId="0" hidden="1">'dem40'!$11:$14</definedName>
    <definedName name="Z_F8ADACC1_164E_11D6_B603_000021DAEEA2_.wvu.Cols" localSheetId="0" hidden="1">'dem40'!#REF!</definedName>
    <definedName name="Z_F8ADACC1_164E_11D6_B603_000021DAEEA2_.wvu.FilterData" localSheetId="0" hidden="1">'dem40'!$C$16:$C$337</definedName>
    <definedName name="Z_F8ADACC1_164E_11D6_B603_000021DAEEA2_.wvu.PrintArea" localSheetId="0" hidden="1">'dem40'!$A$1:$L$336</definedName>
    <definedName name="Z_F8ADACC1_164E_11D6_B603_000021DAEEA2_.wvu.PrintTitles" localSheetId="0" hidden="1">'dem40'!$11:$14</definedName>
  </definedNames>
  <calcPr calcId="125725"/>
</workbook>
</file>

<file path=xl/calcChain.xml><?xml version="1.0" encoding="utf-8"?>
<calcChain xmlns="http://schemas.openxmlformats.org/spreadsheetml/2006/main">
  <c r="J68" i="4"/>
  <c r="K68"/>
  <c r="L132"/>
  <c r="L131"/>
  <c r="L130"/>
  <c r="L129"/>
  <c r="L128"/>
  <c r="L127"/>
  <c r="L126"/>
  <c r="L125"/>
  <c r="L124"/>
  <c r="L123"/>
  <c r="L122"/>
  <c r="L121"/>
  <c r="L120"/>
  <c r="L108"/>
  <c r="L107"/>
  <c r="L106"/>
  <c r="L105"/>
  <c r="L104"/>
  <c r="L103"/>
  <c r="L102"/>
  <c r="L101"/>
  <c r="L100"/>
  <c r="L93"/>
  <c r="L92"/>
  <c r="L83"/>
  <c r="L76"/>
  <c r="L72"/>
  <c r="L67"/>
  <c r="L66"/>
  <c r="L65"/>
  <c r="L68" l="1"/>
  <c r="J291"/>
  <c r="L319"/>
  <c r="L318"/>
  <c r="L317"/>
  <c r="L316"/>
  <c r="L315"/>
  <c r="L314"/>
  <c r="L330"/>
  <c r="L329"/>
  <c r="L328"/>
  <c r="L327"/>
  <c r="L326"/>
  <c r="L325"/>
  <c r="L324"/>
  <c r="L323"/>
  <c r="L307"/>
  <c r="L306"/>
  <c r="L305"/>
  <c r="L304"/>
  <c r="L303"/>
  <c r="L302"/>
  <c r="L301"/>
  <c r="L300"/>
  <c r="L299"/>
  <c r="L298"/>
  <c r="L294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197"/>
  <c r="L193"/>
  <c r="L192"/>
  <c r="L191"/>
  <c r="L190"/>
  <c r="L189"/>
  <c r="L188"/>
  <c r="L187"/>
  <c r="L186"/>
  <c r="L185"/>
  <c r="L181"/>
  <c r="L180"/>
  <c r="L179"/>
  <c r="L178"/>
  <c r="L177"/>
  <c r="L176"/>
  <c r="L175"/>
  <c r="L174"/>
  <c r="L173"/>
  <c r="L172"/>
  <c r="L171"/>
  <c r="L170"/>
  <c r="L169"/>
  <c r="L165"/>
  <c r="L164"/>
  <c r="L163"/>
  <c r="L162"/>
  <c r="L161"/>
  <c r="L160"/>
  <c r="L159"/>
  <c r="L158"/>
  <c r="L157"/>
  <c r="L156"/>
  <c r="L155"/>
  <c r="L154"/>
  <c r="L153"/>
  <c r="L152"/>
  <c r="L151"/>
  <c r="L150"/>
  <c r="L146"/>
  <c r="L145"/>
  <c r="L144"/>
  <c r="L143"/>
  <c r="L142"/>
  <c r="L141"/>
  <c r="L140"/>
  <c r="L139"/>
  <c r="L138"/>
  <c r="L137"/>
  <c r="L136"/>
  <c r="L135"/>
  <c r="L134"/>
  <c r="L133"/>
  <c r="L61"/>
  <c r="L60"/>
  <c r="L59"/>
  <c r="L55"/>
  <c r="L54"/>
  <c r="L53"/>
  <c r="L52"/>
  <c r="L44"/>
  <c r="L43"/>
  <c r="L42"/>
  <c r="L41"/>
  <c r="L40"/>
  <c r="L36"/>
  <c r="L35"/>
  <c r="L34"/>
  <c r="L30"/>
  <c r="L29"/>
  <c r="L28"/>
  <c r="L24"/>
  <c r="L23"/>
  <c r="L22"/>
  <c r="K245"/>
  <c r="I245"/>
  <c r="H245"/>
  <c r="G245"/>
  <c r="F245"/>
  <c r="E245"/>
  <c r="D245"/>
  <c r="J245"/>
  <c r="J94"/>
  <c r="L94" s="1"/>
  <c r="D109"/>
  <c r="E109"/>
  <c r="F109"/>
  <c r="G109"/>
  <c r="H109"/>
  <c r="I109"/>
  <c r="K109"/>
  <c r="J109"/>
  <c r="E68"/>
  <c r="F68"/>
  <c r="G68"/>
  <c r="H68"/>
  <c r="I68"/>
  <c r="D68"/>
  <c r="E291" l="1"/>
  <c r="F291"/>
  <c r="G291"/>
  <c r="H291"/>
  <c r="I291"/>
  <c r="K291"/>
  <c r="D291"/>
  <c r="K320" l="1"/>
  <c r="K331"/>
  <c r="K308"/>
  <c r="K295"/>
  <c r="K198"/>
  <c r="K194"/>
  <c r="K182"/>
  <c r="K166"/>
  <c r="K147"/>
  <c r="K110"/>
  <c r="K95"/>
  <c r="K96" s="1"/>
  <c r="K84"/>
  <c r="K85" s="1"/>
  <c r="K86" s="1"/>
  <c r="K77"/>
  <c r="K73"/>
  <c r="K62"/>
  <c r="K56"/>
  <c r="K45"/>
  <c r="K37"/>
  <c r="K31"/>
  <c r="K25"/>
  <c r="I320"/>
  <c r="H320"/>
  <c r="G320"/>
  <c r="F320"/>
  <c r="E320"/>
  <c r="D320"/>
  <c r="I331"/>
  <c r="H331"/>
  <c r="G331"/>
  <c r="F331"/>
  <c r="E331"/>
  <c r="D331"/>
  <c r="I308"/>
  <c r="H308"/>
  <c r="G308"/>
  <c r="F308"/>
  <c r="E308"/>
  <c r="D308"/>
  <c r="I295"/>
  <c r="H295"/>
  <c r="G295"/>
  <c r="F295"/>
  <c r="E295"/>
  <c r="D295"/>
  <c r="I198"/>
  <c r="H198"/>
  <c r="G198"/>
  <c r="F198"/>
  <c r="E198"/>
  <c r="D198"/>
  <c r="I194"/>
  <c r="H194"/>
  <c r="G194"/>
  <c r="F194"/>
  <c r="E194"/>
  <c r="D194"/>
  <c r="I182"/>
  <c r="H182"/>
  <c r="G182"/>
  <c r="F182"/>
  <c r="E182"/>
  <c r="D182"/>
  <c r="I166"/>
  <c r="H166"/>
  <c r="G166"/>
  <c r="F166"/>
  <c r="E166"/>
  <c r="D166"/>
  <c r="I147"/>
  <c r="H147"/>
  <c r="G147"/>
  <c r="F147"/>
  <c r="E147"/>
  <c r="D147"/>
  <c r="I110"/>
  <c r="H110"/>
  <c r="G110"/>
  <c r="F110"/>
  <c r="E110"/>
  <c r="D110"/>
  <c r="I95"/>
  <c r="I96" s="1"/>
  <c r="H95"/>
  <c r="H96" s="1"/>
  <c r="G95"/>
  <c r="G96" s="1"/>
  <c r="F95"/>
  <c r="F96" s="1"/>
  <c r="E95"/>
  <c r="E96" s="1"/>
  <c r="D95"/>
  <c r="D96" s="1"/>
  <c r="I84"/>
  <c r="I85" s="1"/>
  <c r="I86" s="1"/>
  <c r="H84"/>
  <c r="H85" s="1"/>
  <c r="H86" s="1"/>
  <c r="G84"/>
  <c r="G85" s="1"/>
  <c r="G86" s="1"/>
  <c r="F84"/>
  <c r="F85" s="1"/>
  <c r="F86" s="1"/>
  <c r="E84"/>
  <c r="E85" s="1"/>
  <c r="E86" s="1"/>
  <c r="D84"/>
  <c r="D85" s="1"/>
  <c r="D86" s="1"/>
  <c r="I77"/>
  <c r="H77"/>
  <c r="G77"/>
  <c r="F77"/>
  <c r="E77"/>
  <c r="D77"/>
  <c r="I73"/>
  <c r="H73"/>
  <c r="G73"/>
  <c r="F73"/>
  <c r="E73"/>
  <c r="D73"/>
  <c r="I62"/>
  <c r="H62"/>
  <c r="G62"/>
  <c r="F62"/>
  <c r="E62"/>
  <c r="D62"/>
  <c r="I56"/>
  <c r="H56"/>
  <c r="G56"/>
  <c r="F56"/>
  <c r="E56"/>
  <c r="D56"/>
  <c r="I45"/>
  <c r="H45"/>
  <c r="G45"/>
  <c r="F45"/>
  <c r="E45"/>
  <c r="D45"/>
  <c r="I37"/>
  <c r="H37"/>
  <c r="G37"/>
  <c r="F37"/>
  <c r="E37"/>
  <c r="D37"/>
  <c r="I31"/>
  <c r="H31"/>
  <c r="G31"/>
  <c r="F31"/>
  <c r="E31"/>
  <c r="D31"/>
  <c r="I25"/>
  <c r="H25"/>
  <c r="G25"/>
  <c r="F25"/>
  <c r="E25"/>
  <c r="D25"/>
  <c r="L245"/>
  <c r="K69" l="1"/>
  <c r="K78" s="1"/>
  <c r="H332"/>
  <c r="L109"/>
  <c r="G309"/>
  <c r="G310" s="1"/>
  <c r="F309"/>
  <c r="F310" s="1"/>
  <c r="F332"/>
  <c r="K332"/>
  <c r="G332"/>
  <c r="D69"/>
  <c r="D78" s="1"/>
  <c r="F69"/>
  <c r="F78" s="1"/>
  <c r="H69"/>
  <c r="H78" s="1"/>
  <c r="E69"/>
  <c r="E78" s="1"/>
  <c r="G69"/>
  <c r="G78" s="1"/>
  <c r="I69"/>
  <c r="I78" s="1"/>
  <c r="D46"/>
  <c r="D47" s="1"/>
  <c r="D309"/>
  <c r="D310" s="1"/>
  <c r="H309"/>
  <c r="H310" s="1"/>
  <c r="D332"/>
  <c r="L291"/>
  <c r="E46"/>
  <c r="E47" s="1"/>
  <c r="I111"/>
  <c r="E309"/>
  <c r="E310" s="1"/>
  <c r="I309"/>
  <c r="I310" s="1"/>
  <c r="E332"/>
  <c r="I332"/>
  <c r="G46"/>
  <c r="G47" s="1"/>
  <c r="I46"/>
  <c r="I47" s="1"/>
  <c r="F46"/>
  <c r="F47" s="1"/>
  <c r="H46"/>
  <c r="H47" s="1"/>
  <c r="F111"/>
  <c r="H111"/>
  <c r="G111"/>
  <c r="K309"/>
  <c r="K310" s="1"/>
  <c r="E111"/>
  <c r="K111"/>
  <c r="K46"/>
  <c r="K47" s="1"/>
  <c r="D111"/>
  <c r="J308"/>
  <c r="L295"/>
  <c r="L198"/>
  <c r="L84"/>
  <c r="L85" s="1"/>
  <c r="L86" s="1"/>
  <c r="L77"/>
  <c r="L73"/>
  <c r="J320"/>
  <c r="J110"/>
  <c r="J295"/>
  <c r="J182"/>
  <c r="J331"/>
  <c r="J166"/>
  <c r="J45"/>
  <c r="J147"/>
  <c r="J194"/>
  <c r="J198"/>
  <c r="J95"/>
  <c r="J96" s="1"/>
  <c r="J84"/>
  <c r="J85" s="1"/>
  <c r="J86" s="1"/>
  <c r="J73"/>
  <c r="J62"/>
  <c r="J56"/>
  <c r="J77"/>
  <c r="J37"/>
  <c r="J31"/>
  <c r="J25"/>
  <c r="K333" l="1"/>
  <c r="K334" s="1"/>
  <c r="K335" s="1"/>
  <c r="F333"/>
  <c r="F334" s="1"/>
  <c r="F335" s="1"/>
  <c r="G333"/>
  <c r="G334" s="1"/>
  <c r="G335" s="1"/>
  <c r="F87"/>
  <c r="F112" s="1"/>
  <c r="F113" s="1"/>
  <c r="G87"/>
  <c r="G112" s="1"/>
  <c r="G113" s="1"/>
  <c r="D87"/>
  <c r="D112" s="1"/>
  <c r="D113" s="1"/>
  <c r="D333"/>
  <c r="D334" s="1"/>
  <c r="D335" s="1"/>
  <c r="J69"/>
  <c r="J78" s="1"/>
  <c r="I87"/>
  <c r="I112" s="1"/>
  <c r="I113" s="1"/>
  <c r="H87"/>
  <c r="H112" s="1"/>
  <c r="H113" s="1"/>
  <c r="E333"/>
  <c r="E334" s="1"/>
  <c r="E335" s="1"/>
  <c r="I333"/>
  <c r="I334" s="1"/>
  <c r="I335" s="1"/>
  <c r="E87"/>
  <c r="E112" s="1"/>
  <c r="E113" s="1"/>
  <c r="H333"/>
  <c r="H334" s="1"/>
  <c r="H335" s="1"/>
  <c r="K87"/>
  <c r="K112" s="1"/>
  <c r="K113" s="1"/>
  <c r="J111"/>
  <c r="J309"/>
  <c r="L308"/>
  <c r="L95"/>
  <c r="L96" s="1"/>
  <c r="L56"/>
  <c r="J332"/>
  <c r="L320"/>
  <c r="L110"/>
  <c r="L45"/>
  <c r="L147"/>
  <c r="L37"/>
  <c r="L194"/>
  <c r="L62"/>
  <c r="J46"/>
  <c r="J47" s="1"/>
  <c r="L31"/>
  <c r="L166"/>
  <c r="L331"/>
  <c r="L25"/>
  <c r="L182"/>
  <c r="J87" l="1"/>
  <c r="J112" s="1"/>
  <c r="J113" s="1"/>
  <c r="K336"/>
  <c r="F336"/>
  <c r="G336"/>
  <c r="D336"/>
  <c r="I336"/>
  <c r="E336"/>
  <c r="L69"/>
  <c r="L78" s="1"/>
  <c r="H336"/>
  <c r="L309"/>
  <c r="L310" s="1"/>
  <c r="L111"/>
  <c r="L332"/>
  <c r="J310"/>
  <c r="J333" s="1"/>
  <c r="J334" s="1"/>
  <c r="J335" s="1"/>
  <c r="L46"/>
  <c r="L47" s="1"/>
  <c r="J336" l="1"/>
  <c r="L87"/>
  <c r="L112" s="1"/>
  <c r="L333"/>
  <c r="L334" s="1"/>
  <c r="L335" s="1"/>
  <c r="F9" s="1"/>
  <c r="L113"/>
  <c r="L336" l="1"/>
  <c r="E9"/>
  <c r="G9" l="1"/>
</calcChain>
</file>

<file path=xl/comments1.xml><?xml version="1.0" encoding="utf-8"?>
<comments xmlns="http://schemas.openxmlformats.org/spreadsheetml/2006/main">
  <authors>
    <author>swagat</author>
  </authors>
  <commentList>
    <comment ref="Q142" authorId="0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to be inserted under sifms
</t>
        </r>
      </text>
    </comment>
  </commentList>
</comments>
</file>

<file path=xl/sharedStrings.xml><?xml version="1.0" encoding="utf-8"?>
<sst xmlns="http://schemas.openxmlformats.org/spreadsheetml/2006/main" count="596" uniqueCount="412">
  <si>
    <t>Tourism</t>
  </si>
  <si>
    <t>Capital Outlay on Tourism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</si>
  <si>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</si>
  <si>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</si>
  <si>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</si>
  <si>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</si>
  <si>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</si>
  <si>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</si>
  <si>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</si>
  <si>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</si>
  <si>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</si>
  <si>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</si>
  <si>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Tourist Infrastructure</t>
  </si>
  <si>
    <t>Tourist Centre</t>
  </si>
  <si>
    <t>Establishment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</si>
  <si>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</si>
  <si>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</si>
  <si>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</si>
  <si>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</si>
  <si>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</si>
  <si>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</si>
  <si>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</si>
  <si>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60.44.27</t>
  </si>
  <si>
    <t>Minor Works</t>
  </si>
  <si>
    <t>60.44.50</t>
  </si>
  <si>
    <t>Other Charges</t>
  </si>
  <si>
    <t>Tourism Office, Delhi</t>
  </si>
  <si>
    <t>60.38.01</t>
  </si>
  <si>
    <t>60.38.11</t>
  </si>
  <si>
    <t>60.38.13</t>
  </si>
  <si>
    <t>Tourism Office, Kolkata</t>
  </si>
  <si>
    <t>60.39.01</t>
  </si>
  <si>
    <t>60.39.11</t>
  </si>
  <si>
    <t>60.39.13</t>
  </si>
  <si>
    <t>Tourist Office, Siliguri</t>
  </si>
  <si>
    <t>60.40.01</t>
  </si>
  <si>
    <t>60.40.11</t>
  </si>
  <si>
    <t>60.40.13</t>
  </si>
  <si>
    <t>Tourist Accommodation</t>
  </si>
  <si>
    <t>60.46.01</t>
  </si>
  <si>
    <t>60.46.11</t>
  </si>
  <si>
    <t>60.46.13</t>
  </si>
  <si>
    <t>61.00.31</t>
  </si>
  <si>
    <t>Grants-in-aid</t>
  </si>
  <si>
    <t>Tourist Transport Service</t>
  </si>
  <si>
    <t>Operational Expenditure of Tourist Transport Services</t>
  </si>
  <si>
    <t>Helicopter Operation</t>
  </si>
  <si>
    <t>General</t>
  </si>
  <si>
    <t>Direction &amp; Administration</t>
  </si>
  <si>
    <t>00.44.01</t>
  </si>
  <si>
    <t>00.44.11</t>
  </si>
  <si>
    <t>00.44.13</t>
  </si>
  <si>
    <t>Promotion and Publicity</t>
  </si>
  <si>
    <t>Tourism Development Activities</t>
  </si>
  <si>
    <t>CAPITAL SECTION</t>
  </si>
  <si>
    <t>Development Projects</t>
  </si>
  <si>
    <t>60.00.77</t>
  </si>
  <si>
    <t>Construction of Ropeway at Namchi</t>
  </si>
  <si>
    <t>Other Development Projects</t>
  </si>
  <si>
    <t>Construction</t>
  </si>
  <si>
    <t>61.00.72</t>
  </si>
  <si>
    <t>DEMAND NO. 40</t>
  </si>
  <si>
    <t>60.00.83</t>
  </si>
  <si>
    <t>60.00.87</t>
  </si>
  <si>
    <t>Development of Buddhist Circuit at Tashiding in West Sikkim (100% CSS)</t>
  </si>
  <si>
    <t>61.00.76</t>
  </si>
  <si>
    <t>61.00.78</t>
  </si>
  <si>
    <t>60.00.80</t>
  </si>
  <si>
    <t>Land Compensation</t>
  </si>
  <si>
    <t>60.00.94</t>
  </si>
  <si>
    <t>61.00.83</t>
  </si>
  <si>
    <t>Development of Pilgrimage and Cultural Centre at Ravongla</t>
  </si>
  <si>
    <t>II. Details of the estimates and the heads under which this grant will be accounted for:</t>
  </si>
  <si>
    <t>Revenue</t>
  </si>
  <si>
    <t>Capital</t>
  </si>
  <si>
    <t>Development of Tourist Circuit  in West Sikkim (100% CSS)</t>
  </si>
  <si>
    <t>Integrated Development of Pilgrimage Tourism and other Infrastructure at Sang in East Sikkim (100% CSS)</t>
  </si>
  <si>
    <t>Adventure Tourism</t>
  </si>
  <si>
    <t>Tourist Fair &amp; Festival</t>
  </si>
  <si>
    <t>Construction of Flower Show Pavilion at Namchi in South Sikkim   (100% CSS)</t>
  </si>
  <si>
    <t>Development   of   Community Park at Bojey &amp; Water Garden at Hee Pul under Integrated Development of Tourism, West Sikkim (100% CSS)</t>
  </si>
  <si>
    <t>60.00.60</t>
  </si>
  <si>
    <t>60.00.61</t>
  </si>
  <si>
    <t>60.00.64</t>
  </si>
  <si>
    <t>60.00.65</t>
  </si>
  <si>
    <t>60.00.66</t>
  </si>
  <si>
    <t>60.00.67</t>
  </si>
  <si>
    <t>61.00.84</t>
  </si>
  <si>
    <t>61.00.85</t>
  </si>
  <si>
    <t>60.00.99</t>
  </si>
  <si>
    <t>60.00.56</t>
  </si>
  <si>
    <t>60.00.58</t>
  </si>
  <si>
    <t>60.00.49</t>
  </si>
  <si>
    <t>Tourist Infrastructure under Jorethang Constituency in South Sikkim  (100%CSS)</t>
  </si>
  <si>
    <t>Construction of Tourist Reception Centre at Rangpo, East Sikkim (100% CSS)</t>
  </si>
  <si>
    <t>C - Economic Services (j) General Economic Services</t>
  </si>
  <si>
    <t>C - Capital Account of Economic Services</t>
  </si>
  <si>
    <t>Construction of Indian Himalayan Centre for Adventure and Eco-Tourism at Chemchey (100% CSS)</t>
  </si>
  <si>
    <t>61.00.87</t>
  </si>
  <si>
    <t>Development of Gangtok  as Major Tourism Destination (100%CSS)</t>
  </si>
  <si>
    <t>61.00.88</t>
  </si>
  <si>
    <t>61.00.65</t>
  </si>
  <si>
    <t>61.00.66</t>
  </si>
  <si>
    <t>61.00.73</t>
  </si>
  <si>
    <t>61.00.77</t>
  </si>
  <si>
    <t>Rural Tourism Project at village Jaubari in South District of Sikkim (CSS)</t>
  </si>
  <si>
    <t>Const. of Tourist Infrastructure at Old Rumtek and Rey in East Sikkim (CSS)</t>
  </si>
  <si>
    <t>Rural Tourism Project at Village Rong, District, South Sikkim,Gangtok. (CSS)</t>
  </si>
  <si>
    <t>Rural Tourism Project at Village Maniram Bhanjyang in South District,Sikkim (CSS)</t>
  </si>
  <si>
    <t>Construction of Yatri Niwas at Assangthang in South Sikkim (CSS)</t>
  </si>
  <si>
    <t>Const. of Heritage Centre at Marchak and Beyong in East Sikkim (CSS)</t>
  </si>
  <si>
    <t>(j) Capital Account of General Economic Services</t>
  </si>
  <si>
    <t>West District</t>
  </si>
  <si>
    <t>62.60.50</t>
  </si>
  <si>
    <t>63.00.71</t>
  </si>
  <si>
    <t>63.00.72</t>
  </si>
  <si>
    <t>63.00.73</t>
  </si>
  <si>
    <t>Publicity</t>
  </si>
  <si>
    <t>63.00.74</t>
  </si>
  <si>
    <t>63.00.75</t>
  </si>
  <si>
    <t>Development of Budang Gadi (Fort) at Central Pandam, East Sikkim 
(100% CSS)</t>
  </si>
  <si>
    <t>Dev. of Tourist Infrastructure at Jorethang in South Sikkim (CSS)</t>
  </si>
  <si>
    <t>Development of Tourist Infrastructure at Tendong and Jorepokheri (100% CSS)</t>
  </si>
  <si>
    <t>Development of Tourist Infrastructure at Tiffindara and Children Park at Namchi in South Sikkim. (CSS)</t>
  </si>
  <si>
    <t>62.00.71</t>
  </si>
  <si>
    <t>62.00.72</t>
  </si>
  <si>
    <t>62.00.73</t>
  </si>
  <si>
    <t>62.00.74</t>
  </si>
  <si>
    <t>62.00.76</t>
  </si>
  <si>
    <t>Destination Development of Mangan Tourist Axis including Heliport in North Sikkim (100% CSS)</t>
  </si>
  <si>
    <t>Development of Tourist Infrastructure at Yangyang in South Sikkim (100% CSS)</t>
  </si>
  <si>
    <t>Development of Tourist Infrastructure at Melli in South Sikkim (100% CSS)</t>
  </si>
  <si>
    <t>Destination Development of Geetang Khola Water Fall including Heliport in West Sikkim (100% CSS)</t>
  </si>
  <si>
    <t>62.00.77</t>
  </si>
  <si>
    <t>62.00.78</t>
  </si>
  <si>
    <t>62.00.79</t>
  </si>
  <si>
    <t>Tourist Destination Projects</t>
  </si>
  <si>
    <t>Rural Tourism Projects</t>
  </si>
  <si>
    <t>Development &amp; Promotion of Eco Tourism Destination in Lachung Yumthang in North Sikkim (100% CSS)</t>
  </si>
  <si>
    <t>Development of Camping Sites and Trekking Routes along Singhaila Trekking Trail in West Sikkim (100% CSS)</t>
  </si>
  <si>
    <t>Tourism Institutes</t>
  </si>
  <si>
    <t>Rural Tourism Project at Village Lower Tumin District East Sikkim (100% CSS)</t>
  </si>
  <si>
    <t>Soft Work Plan under CBSP (Capacity Building for Service Providers Scheme) of Ministry of Tourism Govt. of India for the site Village Pendam Gadi Budang, East Sikkim (100% CSS)</t>
  </si>
  <si>
    <t>Soft Work Plan under CBSP (Capacity Building for Service Providers Scheme) of Ministry of Tourism GOI, for the site Village Darap, West Sikkim (100% CSS)</t>
  </si>
  <si>
    <t>64.00.71</t>
  </si>
  <si>
    <t>62.00.31</t>
  </si>
  <si>
    <t>Institute of Hotel Management, Gangtok</t>
  </si>
  <si>
    <t>State Share for Centrally Sponsored 
Schemes</t>
  </si>
  <si>
    <t>Development of Car Park and Meeting Hall at Samdruptse in South Sikkim (100% CSS)</t>
  </si>
  <si>
    <t>Beautification and Other Tourist Infrastructure at Tsongo under Destination Development (100% CSS)</t>
  </si>
  <si>
    <t>Development of Assam Lingzey to Khedi Trek Route including Other Tourist Infrastructure in East Sikkim (100% CSS)</t>
  </si>
  <si>
    <t>Construction of Pony Track and other Infrastructure at Hanuman Tok, Tashi View Point and Ganesh Tok at Gangtok, East  Sikkim (100% CSS)</t>
  </si>
  <si>
    <t>Software Work Plan under CBSP of Ministry of Tourism, Govt. of India for the site Maniram Bhanjyang in South District, Sikkim (CSS)</t>
  </si>
  <si>
    <t>Development of Barshay Rhododendron Tourist Centre at Soreng in West Sikkim (CSS)</t>
  </si>
  <si>
    <t>Construction  of Tourist Infrastructure at Temi-Tarku in South Sikkim (CSS)</t>
  </si>
  <si>
    <t>Development of Tourist Infrastructure at Damthang in South Sikkim (CSS)</t>
  </si>
  <si>
    <t>Tourist Infrastructure at Rameydham Robdha Kamaldham and War Site at Topgay Dara, Sribadam in West Sikkim (CSS)</t>
  </si>
  <si>
    <t>Tourist Spot Development Kumrek i/c Trek Route Development from Gadi to Jhandidara via Dikling in East Sikkim (100% CSS)</t>
  </si>
  <si>
    <t>Destination Development of Tourist Infrastructure under Berfung Ralong Constituency i/c Heliport at Chemchey in South Sikkim (100% CSS)</t>
  </si>
  <si>
    <t>Tourist Circuit Enroute to Rumtek in East Sikkim (100% CSS)</t>
  </si>
  <si>
    <t>Rural Tourism Project at Village Srijunga Martam West Sikkim (100% CSS)</t>
  </si>
  <si>
    <t>Soft Work Plan under CBSP (Capacity Building for Service Providers Scheme) of Tourism Govt. of India for the Site Village Pastenga Gaucharan, East Sikkim 
(100% CSS)</t>
  </si>
  <si>
    <t>Setting up of a Food Craft Institute of Kichudumia, Namchi in South 
(100% CSS)</t>
  </si>
  <si>
    <t>63.00.76</t>
  </si>
  <si>
    <t>63.00.78</t>
  </si>
  <si>
    <t>63.00.79</t>
  </si>
  <si>
    <t>Soft Work Plan under CBSP (Capacity Building for Service Providers Scheme) of Ministry of Tourism GOI, for the site Village Srijunga Martam, West Sikkim (100% CSS)</t>
  </si>
  <si>
    <t>Rural Tourism Project at Village Pendam Gadi,East Sikkim - Hardware (100% CSS)</t>
  </si>
  <si>
    <t>Rural Tourism Project at Village Pastenga Gaucharan, East Sikkim - Hardware (100% CSS)</t>
  </si>
  <si>
    <t>TOURISM AND CIVIL AVIATION</t>
  </si>
  <si>
    <t>61.00.89</t>
  </si>
  <si>
    <t>Development of Pilgrimage Circuit at Rorathang, Reshi &amp; Rhenock in East Sikkim (100% CSS)</t>
  </si>
  <si>
    <t>63.00.80</t>
  </si>
  <si>
    <t>Soft Work Plan under CBSP (Capacity Building for Service Providers Scheme) of Ministry of Tourism GOI, for the site Village Lower Tumin, East Sikkim (100% CSS)</t>
  </si>
  <si>
    <t>62.00.80</t>
  </si>
  <si>
    <t>62.00.81</t>
  </si>
  <si>
    <t>Construction of Sky walk/ Tower at Bhaleydunga, Yangyang (State Specific Grant under 13th Finance Commission)</t>
  </si>
  <si>
    <t>63.00.81</t>
  </si>
  <si>
    <t>Development of Village Tourism ( State Specific Grants under 13th Finance Commission)</t>
  </si>
  <si>
    <t>(In Thousands of Rupees)</t>
  </si>
  <si>
    <t>Development of Buddhist Circuit in Sikkim including  Bodhgaya, Saranath</t>
  </si>
  <si>
    <t>Development of Tourist Infrastructure at Naitam, Lower Syari and Wayside Amenity at Bhusuk (Naitam), East Sikkim (100% CSS)</t>
  </si>
  <si>
    <t>Construction of Wayside Amenity at Phongla Junction along Namchi-Mamring Road, South Sikkim (100% CSS)</t>
  </si>
  <si>
    <t>Construction of Modern Wayside Amenity at Chakung along Nayabazar-Chakung-Soreng Road, West Sikkim (100% CSS)</t>
  </si>
  <si>
    <t>Construction of Modern Wayside Amenity at Sribadam along Kaluk-Sribadam-Soreng Road, West Sikkim (100% CSS)</t>
  </si>
  <si>
    <t>61.00.92</t>
  </si>
  <si>
    <t>61.00.91</t>
  </si>
  <si>
    <t>61.00.90</t>
  </si>
  <si>
    <t>62.00.82</t>
  </si>
  <si>
    <t>Construction of Modern Wayside Amenity at Rimbi Water Garden along Pelling-Rimbi-Yuksom road in West Sikkim (CSS)</t>
  </si>
  <si>
    <t>61.00.93</t>
  </si>
  <si>
    <t>Construction of Modern Amenity at Daramdin along Nayabazar-Daramdin-Sombaria-Hilley Road in West Sikkim (CSS)</t>
  </si>
  <si>
    <t>Development of Tourist Spot at Namli River (Opposite Science Centre) at Marchak in East Sikkim (CSS)</t>
  </si>
  <si>
    <t>Development of Integrated Adventure Tourism Infrastructure in and around Thamidara in East Sikkim (CSS)</t>
  </si>
  <si>
    <t>South Asia Tourism Infrastructure Development Project to Sub-Regional Tourism Development in Sikkim (ADB Projects)</t>
  </si>
  <si>
    <t>Siddeshwara Dham, Namchi</t>
  </si>
  <si>
    <t>63.00.88</t>
  </si>
  <si>
    <t>Changey Waterfall at 17-Bongten Sapong, West Sikkim</t>
  </si>
  <si>
    <t>State Share for SPA</t>
  </si>
  <si>
    <t>Rinchenpong Guest House</t>
  </si>
  <si>
    <t>62.00.88</t>
  </si>
  <si>
    <t>Namchi to Samdruptse Ropeway, South-Sikkim (NLCPR)</t>
  </si>
  <si>
    <t>Indian Himalayan Centre for Adventure and Eco-tourism (IHCAE), Chemchey</t>
  </si>
  <si>
    <t>2013-14</t>
  </si>
  <si>
    <t>Software Work Plan under CBSP of Ministry of Tourism, Govt. of India for the site village Rong, District , South Sikkim.(CSS)</t>
  </si>
  <si>
    <t>Development of Tourist Infrastructure along Nathula Axis (100% CSS)</t>
  </si>
  <si>
    <t>61.00.94</t>
  </si>
  <si>
    <t>Tourist Circuit Development along Sleeping Buddha site at Singhik (CSS)</t>
  </si>
  <si>
    <t>Modern Wayside amenitieswith parks &amp; Tourist huts at Naga-Namgor,North Sikkim (CSS)</t>
  </si>
  <si>
    <t>Construction of View Tower at Balwakhani 
and Foot Trail around Gangtok, East Sikkim 
(100% CSS)</t>
  </si>
  <si>
    <t>Development of Geo-Tourism Park at Mamley below Namchi in South Sikkim 
(100%CSS)</t>
  </si>
  <si>
    <t>Construction of Tourist Heritage Centre at Tek, South Sikkim (100% CSS)</t>
  </si>
  <si>
    <t>2014-15</t>
  </si>
  <si>
    <t>Approval of Software Work Plan under 
CBSP for Tingchim, North Sikkim (100%CSS)</t>
  </si>
  <si>
    <t>60.00.50</t>
  </si>
  <si>
    <t>60.00.59</t>
  </si>
  <si>
    <t>60.00.71</t>
  </si>
  <si>
    <t>60.00.72</t>
  </si>
  <si>
    <t>60.00.73</t>
  </si>
  <si>
    <t>60.00.74</t>
  </si>
  <si>
    <t>60.00.76</t>
  </si>
  <si>
    <t>60.00.79</t>
  </si>
  <si>
    <t>60.00.81</t>
  </si>
  <si>
    <t>60.00.82</t>
  </si>
  <si>
    <t>60.00.84</t>
  </si>
  <si>
    <t>60.00.85</t>
  </si>
  <si>
    <t>62.00.91</t>
  </si>
  <si>
    <t>Sound &amp; light Show Project at Gangtok, Sikkim (100% CSS)</t>
  </si>
  <si>
    <t>Development of Convention Centre at Gangtok, East Sikkim (100% CSS)</t>
  </si>
  <si>
    <t>Development of Information Technology proposal for promotion of Tourism facilities in Sikkim (100% CSS)</t>
  </si>
  <si>
    <t>Development of Tourist infrastructure at Luing Changrang in East Sikkim (100% CSS)</t>
  </si>
  <si>
    <t>Development of Tourist infrastructure at Diu &amp; Satyapani Pokhari under Poklok - kamrang in South Sikkim (100% CSS)</t>
  </si>
  <si>
    <t>Development of Pilgrimage Heritage Centres at Thingchen lake, Laingzah Dzongu &amp; Tholung in North Sikkim (100% CSS)</t>
  </si>
  <si>
    <t>Development of Tourist Infrastructure at Banjhakri Dhunga at Maneybong,  Utterey in West Sikkim (100% CSS)</t>
  </si>
  <si>
    <t>Development of Tourist Circuit along Sharchok Phebo, Sangmo, Deythang Pokheri, Zarong in South Sikkim (100% CSS)</t>
  </si>
  <si>
    <t>Development of Tourist Circuit along Phodong Labrang &amp; Rongong in North Sikkim (100% CSS)</t>
  </si>
  <si>
    <t>Development of Tourist Circuit along Simik - West Pendem - Rimbi in East Sikkim (100% CSS)</t>
  </si>
  <si>
    <t>Providing &amp; Display of Superlatives Signages &amp; Hoardings (100 % CSS)</t>
  </si>
  <si>
    <t>Development of Tourist Facilities En-Route to Nathula in East Sikkim (100% CSS)</t>
  </si>
  <si>
    <t>Modern wayside amenity at Rabong i/c Tourism amenties at Ralang Buddhist Centre at South Sikkim (Tribal Area) (100% CSS)</t>
  </si>
  <si>
    <t>Strengthening of Way side amenities along National Highway in East Sikkim (100% CSS)</t>
  </si>
  <si>
    <t>Development of Tourist Circuit along Marchak i/c Development of Barchangey Water Site in East Sikkim (100% CSS)</t>
  </si>
  <si>
    <t>Production of Publicity Materials on Tourism (NEC)</t>
  </si>
  <si>
    <t>63.00.90</t>
  </si>
  <si>
    <t xml:space="preserve">Infrastructure Development for Destinations and Circuits </t>
  </si>
  <si>
    <t>50.81.49</t>
  </si>
  <si>
    <t>50.81.50</t>
  </si>
  <si>
    <t>50.81.51</t>
  </si>
  <si>
    <t>50.81.52</t>
  </si>
  <si>
    <t>50.81.53</t>
  </si>
  <si>
    <t>50.81.54</t>
  </si>
  <si>
    <t>50.81.55</t>
  </si>
  <si>
    <t>50.81.56</t>
  </si>
  <si>
    <t>50.81.57</t>
  </si>
  <si>
    <t>50.81.58</t>
  </si>
  <si>
    <t>50.81.59</t>
  </si>
  <si>
    <t>50.81.60</t>
  </si>
  <si>
    <t>50.81.61</t>
  </si>
  <si>
    <t>50.81.62</t>
  </si>
  <si>
    <t>50.81.63</t>
  </si>
  <si>
    <t>50.81.64</t>
  </si>
  <si>
    <t>50.81.65</t>
  </si>
  <si>
    <t>50.81.66</t>
  </si>
  <si>
    <t>50.81.67</t>
  </si>
  <si>
    <t>50.81.68</t>
  </si>
  <si>
    <t>50.81.69</t>
  </si>
  <si>
    <t>50.81.70</t>
  </si>
  <si>
    <t>50.81.71</t>
  </si>
  <si>
    <t>50.81.72</t>
  </si>
  <si>
    <t>50.81.73</t>
  </si>
  <si>
    <t>50.81.74</t>
  </si>
  <si>
    <t>50.81.75</t>
  </si>
  <si>
    <t>50.81.76</t>
  </si>
  <si>
    <t>50.81.77</t>
  </si>
  <si>
    <t>50.81.78</t>
  </si>
  <si>
    <t>50.81.79</t>
  </si>
  <si>
    <t>50.81.80</t>
  </si>
  <si>
    <t>50.81.81</t>
  </si>
  <si>
    <t>50.81.82</t>
  </si>
  <si>
    <t>50.81.83</t>
  </si>
  <si>
    <t>50.81.84</t>
  </si>
  <si>
    <t>50.81.85</t>
  </si>
  <si>
    <t>50.81.86</t>
  </si>
  <si>
    <t>50.81.87</t>
  </si>
  <si>
    <t>50.81.88</t>
  </si>
  <si>
    <t>50.81.89</t>
  </si>
  <si>
    <t>50.82.50</t>
  </si>
  <si>
    <t>50.82.51</t>
  </si>
  <si>
    <t>50.82.52</t>
  </si>
  <si>
    <t>50.82.53</t>
  </si>
  <si>
    <t>50.82.54</t>
  </si>
  <si>
    <t>50.82.55</t>
  </si>
  <si>
    <t>50.82.56</t>
  </si>
  <si>
    <t>50.82.57</t>
  </si>
  <si>
    <t>50.82.58</t>
  </si>
  <si>
    <t>50.82.59</t>
  </si>
  <si>
    <t>50.82.60</t>
  </si>
  <si>
    <t>50.82.61</t>
  </si>
  <si>
    <t>50.82.62</t>
  </si>
  <si>
    <t>50.82.63</t>
  </si>
  <si>
    <t>50.82.64</t>
  </si>
  <si>
    <t>50.82.65</t>
  </si>
  <si>
    <t>50.83.49</t>
  </si>
  <si>
    <t>50.82.49</t>
  </si>
  <si>
    <t>50.00.86</t>
  </si>
  <si>
    <t>50.00.87</t>
  </si>
  <si>
    <t>50.00.88</t>
  </si>
  <si>
    <t>50.00.89</t>
  </si>
  <si>
    <t>50.00.91</t>
  </si>
  <si>
    <t>50.00.92</t>
  </si>
  <si>
    <t>Construction of Religious Circuit Development Programme at Soreng in West Sikkim (100% CSS)</t>
  </si>
  <si>
    <t>50.82.66</t>
  </si>
  <si>
    <t>50.82.67</t>
  </si>
  <si>
    <t>50.82.68</t>
  </si>
  <si>
    <t>50.82.69</t>
  </si>
  <si>
    <t>50.82.70</t>
  </si>
  <si>
    <t>50.82.71</t>
  </si>
  <si>
    <t>50.82.72</t>
  </si>
  <si>
    <t>50.82.73</t>
  </si>
  <si>
    <t>50.82.74</t>
  </si>
  <si>
    <t>50.82.75</t>
  </si>
  <si>
    <t>50.82.76</t>
  </si>
  <si>
    <t>50.82.77</t>
  </si>
  <si>
    <t>50.82.78</t>
  </si>
  <si>
    <t>50.82.79</t>
  </si>
  <si>
    <t>50.82.80</t>
  </si>
  <si>
    <t>50.82.81</t>
  </si>
  <si>
    <t>50.82.82</t>
  </si>
  <si>
    <t>50.84.71</t>
  </si>
  <si>
    <t>50.84.72</t>
  </si>
  <si>
    <t>50.84.73</t>
  </si>
  <si>
    <t>50.84.74</t>
  </si>
  <si>
    <t>50.84.75</t>
  </si>
  <si>
    <t>50.84.76</t>
  </si>
  <si>
    <t>50.84.77</t>
  </si>
  <si>
    <t>50.84.78</t>
  </si>
  <si>
    <t>50.84.79</t>
  </si>
  <si>
    <t>50.84.80</t>
  </si>
  <si>
    <t>Beautification and Other Tourist Infrastructure at Tsomgo under Destination Development (100% CSS)</t>
  </si>
  <si>
    <t>Strengthening of Way side Amenities along National Highway in East Sikkim (100% CSS)</t>
  </si>
  <si>
    <t>Development of Tourist Infrastructure at Buranilkantha at Legship in West Sikkim (100% CSS)</t>
  </si>
  <si>
    <t>Development of Buddhist Circuit from 
Rabdentse - Geyzing connecting Ranidhunga &amp; Phodong to Lachen in 
Sikkim (100% CSS)</t>
  </si>
  <si>
    <t>Development of Tourist infrastructure at Buranilkantha at Legship in West Sikkim 
(100% CSS)</t>
  </si>
  <si>
    <t>Modern Wayside Amenities with Parks &amp; Tourist Huts at Naga-Namgor,North Sikkim (CSS)</t>
  </si>
  <si>
    <t>State Share for Centrally Sponsored 
Schemes and ADB</t>
  </si>
  <si>
    <t>Soft Work Plan under CBSP (Capacity Building for Service Providers Scheme) of Ministry of Tourism GOI, for the Village Lower Tumin, East Sikkim (100% CSS)</t>
  </si>
  <si>
    <t>Rural Tourism Project at Village Darap, Distt.West Sikkim - Hardware (100% CSS)</t>
  </si>
  <si>
    <t>Soft Work Plan under CBSP (Capacity Building for Service Providers Scheme) of Ministry of Tourism GOI, for the Village Darap, West Sikkim (100% CSS)</t>
  </si>
  <si>
    <t>Soft Work Plan under CBSP (Capacity Building for Service Providers Scheme) of Tourism Govt. of India for the Village Pastenga Gaucharan, East Sikkim 
(100% CSS)</t>
  </si>
  <si>
    <t>Soft Work Plan under CBSP (Capacity Building for Service Providers Scheme) of Ministry of Tourism Govt. of India for the Village Pendam Gadi Budang, East Sikkim (100% CSS)</t>
  </si>
  <si>
    <t>Construction of Dome for Statue of 
Unity</t>
  </si>
  <si>
    <t>Rural Tourism Project at Village Pastenga Gaucharan, East Sikkim - Hardware 
(100% CSS)</t>
  </si>
  <si>
    <t>Soft Work Plan under CBSP
(Capacity Building for Service Providers 
Scheme) of Ministry of Tourism GOI, for 
the site Village Srijunga Martam, West 
Sikkim (100% CSS)</t>
  </si>
  <si>
    <t>Development of Trekking Trail to Bhaley 
Dhunga from Yangyang and other 
Infrastructure in South Sikkim 
(100% CSS)</t>
  </si>
  <si>
    <t>Rural Tourism Project at Village 
Pendam Gadi,East Sikkim - Hardware 
(100% CSS)</t>
  </si>
  <si>
    <t>Development of Mega Tourist Circuit 
linking Gangtok (Entry) - Topakhani (Singtam)-Tarku-Ravongla-Tashiding-Khecheperi-Rimbi-Darap-Melli (Exit) 
in Sikkim</t>
  </si>
  <si>
    <t>I. Estimate of the amount required in the year ending 31st March, 2016 to defray the charges in respect of Tourism</t>
  </si>
  <si>
    <t>2015-16</t>
  </si>
  <si>
    <t>Rec</t>
  </si>
  <si>
    <t>Capital outlay on Tourism, 00.911-Recoveries of Over Payments</t>
  </si>
  <si>
    <t>50.81.90</t>
  </si>
  <si>
    <t>Forest  Compensation for Development of Skywalk  at Bhaleydunga (Funded under Sikkim Ecology Fund)</t>
  </si>
  <si>
    <t>50.82.83</t>
  </si>
  <si>
    <t>Land/ House damage compensation in respect to construction of Airport at Pakyong (100 % CSS)</t>
  </si>
  <si>
    <t>50.82.84</t>
  </si>
  <si>
    <t>Development of Tourist Circuit along Penlong-Rakdong Tintek-Tumin-Khamdong-Samdong-Sang-Ranka-Sichey-Ranipool-Pakyong Rorathang in East Sikkim</t>
  </si>
  <si>
    <t>50.82.85</t>
  </si>
  <si>
    <t>Development of Tourist Infrastructure at Majhitar in South Sikkim</t>
  </si>
  <si>
    <t>50.82.86</t>
  </si>
  <si>
    <t>Development of Tourist Destination at Mangley in South Sikkim</t>
  </si>
  <si>
    <t>50.82.87</t>
  </si>
  <si>
    <t>Development of Tourist Destination at Lingdem hot spring, seven sister fall and Roksok in North Sikkim</t>
  </si>
  <si>
    <t>50.82.88</t>
  </si>
  <si>
    <t>Development of Tourist Destination at Pelling in West Sikkim</t>
  </si>
  <si>
    <t>50.82.89</t>
  </si>
  <si>
    <t>Development of Tourist Circuit along the Magley- Sripatam-Kingmoo Lingee-Makha in South Sikkim</t>
  </si>
  <si>
    <t>50.82.90</t>
  </si>
  <si>
    <t>Development of Tourist Circuit along Chiyadara-Phalidara-Phongla-Maniram-Mellidara-Yangang in South Sikkim</t>
  </si>
  <si>
    <t>50.82.91</t>
  </si>
  <si>
    <t>Development of Tourist Circuit along Chungthang-Lachung-Yumthang North Sikkim</t>
  </si>
  <si>
    <t xml:space="preserve">Note: The above estimate does not include the recoveries shown below which are adjusted in account as reduction in expenditure by debit to 8235- General &amp; Other Reserve Funds, 200- Other Funds, Special Fund for Compensatory Afforestation and Ecology Fund and credit to </t>
  </si>
  <si>
    <t>Capital Outlay on Tourism, 01-Tourist Infrastructure, 901-Deduct Amount met from Sikkim Ecology Fund</t>
  </si>
  <si>
    <t>South District</t>
  </si>
  <si>
    <t>60.48.11</t>
  </si>
  <si>
    <t>60.48.13</t>
  </si>
  <si>
    <t>63.00.91</t>
  </si>
  <si>
    <t>Kanchendzonga Amusement Park, Ranka</t>
  </si>
  <si>
    <t>63.00.92</t>
  </si>
  <si>
    <t>Tathagarta Tsal, Rabong</t>
  </si>
  <si>
    <t>63.00.93</t>
  </si>
  <si>
    <t>Kailash Mansarovar Yatra</t>
  </si>
  <si>
    <t>Development of Tourist Circuit linking Rangpo (Entry)-Rorathang-Aritar-Padamchen-Nathang-Sherathang-Tsomgo-Gangtok-Phodong-Mangan-Lachung-Yumthang-Lachen-Thangu-Gurudongmar-Mangan-Gangtok-Tumin Lingee-Singtam (Exit) in Sikkim</t>
  </si>
  <si>
    <t>50.81.91</t>
  </si>
  <si>
    <t>Development of Gangtok as Major Tourism Destination (100%CSS)</t>
  </si>
  <si>
    <t>60.48.01</t>
  </si>
  <si>
    <t>Construction of Cultural Village at Tharpu, West Sikkim (100% CSS)</t>
  </si>
  <si>
    <t>Development of Nathula Memencho-Kupuk Gnathang Tourist Circuit in East Sikkim  (100% CSS)</t>
  </si>
  <si>
    <t>Tourist Infrastructure under Jorethang Constituency in South Sikkim  (100% CSS)</t>
  </si>
  <si>
    <t>Development of Lake and its 
surrounding at Gufadara, Hee Bermoik 
(100% CSS)</t>
  </si>
  <si>
    <t>Development of Rural Tourism Village at Chumbung, West Sikkim (100% CSS)</t>
  </si>
  <si>
    <t>Development of Rural Tourism Village at Timchim, North Sikkim (100% CSS)</t>
  </si>
  <si>
    <t>Development of Trekking Route from Kabi to Tanzey i/c High Altitude Trek of Damboche-Jakthang and Thangu Phu in North Sikkim  (100% CSS)</t>
  </si>
  <si>
    <t>Development of Nathula Memencho-Kupuk Ganthang Tourist Circuit in East Sikkim  (100% CSS)</t>
  </si>
  <si>
    <t>Approval of Software Work Plan under CBSP for Chumbung, West Sikkim  
(100% CSS)</t>
  </si>
  <si>
    <t>Development of Tourist Circuit of Rangpo-Singtam, Lamatar-Samdruptse, Rumtek-Tingchim, Dzongu Lamaongden in West-Sikkim (100% CSS)</t>
  </si>
  <si>
    <t>Development of Tourist Infrastructure at Tiffindara and Children Park at Namchi in South Sikkim (CSS)</t>
  </si>
  <si>
    <t>Dev. of Trekking Route to Green Lake and Nimtey in North Sikkim under Destination Development (CSS)</t>
  </si>
  <si>
    <t>Development of Geo-Tourism Park at Mamley below Namchi in South Sikkim 
(100% CSS)</t>
  </si>
  <si>
    <t>Development of Tourist Infrastructure 
at Naitam, Lower Syari and Wayside 
Amenity at Bhusuk (Naitam), East Sikkim (100% CSS)</t>
  </si>
  <si>
    <t>Construction of Wayside Amenity at 
Phongla Junction along Namchi-
Mamring Road, South Sikkim (100% CSS)</t>
  </si>
  <si>
    <t>Development of Buddhist Circuit from 
Rabdentse - Geyzing connecting 
Ranidhunga &amp; Phodong to Lachen in 
Sikkim (100% CSS)</t>
  </si>
  <si>
    <t>Development of Mega Tourist Circuit 
linking Gangtok (entry) - Topakhani (Singtam)-Tarku-Ravongla-Tashiding-Khecheperi-Rimbi-Darap-Melli (Exit) 
in Sikkim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</si>
</sst>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  <numFmt numFmtId="169" formatCode="00.00"/>
    <numFmt numFmtId="170" formatCode="##.##.##"/>
    <numFmt numFmtId="171" formatCode="##.##.#0"/>
    <numFmt numFmtId="172" formatCode="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 applyAlignment="0"/>
    <xf numFmtId="0" fontId="2" fillId="0" borderId="0" applyAlignment="0"/>
  </cellStyleXfs>
  <cellXfs count="217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/>
    <xf numFmtId="0" fontId="3" fillId="0" borderId="0" xfId="2" applyFont="1" applyFill="1" applyAlignment="1">
      <alignment vertical="top"/>
    </xf>
    <xf numFmtId="0" fontId="4" fillId="0" borderId="0" xfId="2" applyNumberFormat="1" applyFont="1" applyFill="1" applyBorder="1"/>
    <xf numFmtId="0" fontId="4" fillId="0" borderId="0" xfId="5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9" applyFont="1" applyFill="1" applyAlignment="1">
      <alignment vertical="top" wrapText="1"/>
    </xf>
    <xf numFmtId="0" fontId="3" fillId="0" borderId="1" xfId="7" applyNumberFormat="1" applyFont="1" applyFill="1" applyBorder="1"/>
    <xf numFmtId="0" fontId="3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 applyAlignment="1" applyProtection="1"/>
    <xf numFmtId="0" fontId="5" fillId="0" borderId="1" xfId="7" applyNumberFormat="1" applyFont="1" applyFill="1" applyBorder="1" applyAlignment="1" applyProtection="1">
      <alignment horizontal="right"/>
    </xf>
    <xf numFmtId="0" fontId="3" fillId="0" borderId="2" xfId="8" applyFont="1" applyFill="1" applyBorder="1" applyAlignment="1" applyProtection="1">
      <alignment horizontal="right" vertical="top" wrapText="1"/>
    </xf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left"/>
    </xf>
    <xf numFmtId="0" fontId="4" fillId="0" borderId="0" xfId="2" applyFont="1" applyFill="1" applyAlignment="1">
      <alignment vertical="top" wrapText="1"/>
    </xf>
    <xf numFmtId="166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>
      <alignment horizontal="right" wrapText="1"/>
    </xf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169" fontId="3" fillId="0" borderId="0" xfId="2" applyNumberFormat="1" applyFont="1" applyFill="1" applyBorder="1" applyAlignment="1">
      <alignment vertical="top" wrapText="1"/>
    </xf>
    <xf numFmtId="165" fontId="4" fillId="0" borderId="0" xfId="2" applyNumberFormat="1" applyFont="1" applyFill="1" applyBorder="1" applyAlignment="1">
      <alignment vertical="top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0" fontId="3" fillId="0" borderId="0" xfId="9" applyFont="1" applyFill="1"/>
    <xf numFmtId="0" fontId="3" fillId="0" borderId="1" xfId="9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2" xfId="2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vertical="top" wrapText="1"/>
    </xf>
    <xf numFmtId="166" fontId="3" fillId="0" borderId="0" xfId="9" applyNumberFormat="1" applyFont="1" applyFill="1" applyAlignment="1">
      <alignment vertical="top" wrapText="1"/>
    </xf>
    <xf numFmtId="0" fontId="3" fillId="0" borderId="0" xfId="9" applyFont="1" applyFill="1" applyAlignment="1" applyProtection="1">
      <alignment horizontal="left" vertical="top" wrapText="1"/>
    </xf>
    <xf numFmtId="0" fontId="3" fillId="0" borderId="0" xfId="9" applyFont="1" applyFill="1" applyAlignment="1" applyProtection="1">
      <alignment vertical="top" wrapText="1"/>
    </xf>
    <xf numFmtId="0" fontId="4" fillId="0" borderId="0" xfId="9" applyFont="1" applyFill="1" applyAlignment="1">
      <alignment vertical="top" wrapText="1"/>
    </xf>
    <xf numFmtId="0" fontId="3" fillId="0" borderId="0" xfId="2" applyNumberFormat="1" applyFont="1" applyFill="1" applyBorder="1" applyAlignment="1">
      <alignment horizontal="right"/>
    </xf>
    <xf numFmtId="0" fontId="3" fillId="0" borderId="1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8" applyNumberFormat="1" applyFont="1" applyFill="1" applyProtection="1"/>
    <xf numFmtId="0" fontId="3" fillId="0" borderId="0" xfId="8" applyNumberFormat="1" applyFont="1" applyFill="1" applyAlignment="1" applyProtection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/>
    <xf numFmtId="0" fontId="3" fillId="0" borderId="0" xfId="8" applyFont="1" applyFill="1" applyAlignment="1" applyProtection="1"/>
    <xf numFmtId="0" fontId="3" fillId="0" borderId="0" xfId="9" applyFont="1" applyFill="1" applyAlignment="1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vertical="top" wrapText="1"/>
    </xf>
    <xf numFmtId="0" fontId="3" fillId="0" borderId="0" xfId="2" applyFont="1" applyFill="1" applyBorder="1" applyAlignment="1"/>
    <xf numFmtId="0" fontId="3" fillId="0" borderId="0" xfId="2" applyFont="1" applyFill="1" applyBorder="1"/>
    <xf numFmtId="0" fontId="3" fillId="0" borderId="0" xfId="9" applyFont="1" applyFill="1" applyBorder="1" applyAlignment="1"/>
    <xf numFmtId="0" fontId="3" fillId="0" borderId="0" xfId="9" applyFont="1" applyFill="1" applyBorder="1"/>
    <xf numFmtId="0" fontId="3" fillId="0" borderId="0" xfId="2" applyNumberFormat="1" applyFont="1" applyFill="1" applyAlignment="1"/>
    <xf numFmtId="49" fontId="3" fillId="0" borderId="0" xfId="2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vertical="top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vertical="top"/>
    </xf>
    <xf numFmtId="0" fontId="3" fillId="0" borderId="1" xfId="8" applyFont="1" applyFill="1" applyBorder="1" applyAlignment="1" applyProtection="1"/>
    <xf numFmtId="49" fontId="3" fillId="0" borderId="0" xfId="2" applyNumberFormat="1" applyFont="1" applyFill="1" applyBorder="1" applyAlignment="1"/>
    <xf numFmtId="0" fontId="3" fillId="0" borderId="0" xfId="2" applyNumberFormat="1" applyFont="1" applyFill="1" applyBorder="1" applyAlignment="1">
      <alignment wrapText="1"/>
    </xf>
    <xf numFmtId="0" fontId="3" fillId="3" borderId="0" xfId="9" applyFont="1" applyFill="1" applyAlignment="1"/>
    <xf numFmtId="0" fontId="3" fillId="0" borderId="0" xfId="2" applyFont="1" applyFill="1" applyAlignment="1">
      <alignment horizontal="center" vertical="top" wrapText="1"/>
    </xf>
    <xf numFmtId="0" fontId="3" fillId="5" borderId="0" xfId="9" applyFont="1" applyFill="1" applyAlignment="1"/>
    <xf numFmtId="0" fontId="3" fillId="5" borderId="0" xfId="9" applyFont="1" applyFill="1"/>
    <xf numFmtId="0" fontId="3" fillId="0" borderId="3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top" wrapText="1"/>
    </xf>
    <xf numFmtId="166" fontId="3" fillId="0" borderId="1" xfId="2" applyNumberFormat="1" applyFont="1" applyFill="1" applyBorder="1" applyAlignment="1">
      <alignment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NumberFormat="1" applyFont="1" applyFill="1" applyAlignment="1">
      <alignment horizontal="right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center" vertical="top"/>
    </xf>
    <xf numFmtId="0" fontId="4" fillId="0" borderId="0" xfId="2" applyFont="1" applyFill="1" applyAlignment="1" applyProtection="1">
      <alignment horizontal="center" vertical="top"/>
    </xf>
    <xf numFmtId="0" fontId="3" fillId="0" borderId="0" xfId="2" applyFont="1" applyFill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top"/>
    </xf>
    <xf numFmtId="0" fontId="3" fillId="0" borderId="1" xfId="7" applyFont="1" applyFill="1" applyBorder="1" applyAlignment="1">
      <alignment vertical="top"/>
    </xf>
    <xf numFmtId="0" fontId="3" fillId="0" borderId="0" xfId="7" applyFont="1" applyFill="1" applyBorder="1" applyAlignment="1" applyProtection="1">
      <alignment vertical="top"/>
    </xf>
    <xf numFmtId="0" fontId="3" fillId="0" borderId="0" xfId="0" applyFont="1" applyFill="1" applyBorder="1" applyAlignment="1">
      <alignment vertical="top" wrapText="1"/>
    </xf>
    <xf numFmtId="49" fontId="3" fillId="0" borderId="0" xfId="2" applyNumberFormat="1" applyFont="1" applyFill="1" applyBorder="1" applyAlignment="1">
      <alignment vertical="top" wrapText="1"/>
    </xf>
    <xf numFmtId="0" fontId="3" fillId="0" borderId="1" xfId="2" applyFont="1" applyFill="1" applyBorder="1" applyAlignment="1">
      <alignment vertical="top"/>
    </xf>
    <xf numFmtId="0" fontId="3" fillId="0" borderId="0" xfId="2" applyFont="1" applyFill="1" applyAlignment="1">
      <alignment horizontal="right" vertical="top"/>
    </xf>
    <xf numFmtId="0" fontId="8" fillId="0" borderId="0" xfId="2" applyFont="1" applyFill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1" xfId="7" applyFont="1" applyFill="1" applyBorder="1" applyAlignment="1" applyProtection="1">
      <alignment horizontal="left"/>
    </xf>
    <xf numFmtId="49" fontId="3" fillId="0" borderId="1" xfId="8" applyNumberFormat="1" applyFont="1" applyFill="1" applyBorder="1" applyAlignment="1" applyProtection="1">
      <alignment horizontal="center" vertical="top"/>
    </xf>
    <xf numFmtId="49" fontId="3" fillId="0" borderId="1" xfId="8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>
      <alignment horizontal="left" vertical="top" wrapText="1"/>
    </xf>
    <xf numFmtId="0" fontId="3" fillId="0" borderId="0" xfId="6" applyFont="1" applyFill="1" applyBorder="1" applyAlignment="1">
      <alignment horizontal="right" vertical="top" wrapText="1"/>
    </xf>
    <xf numFmtId="0" fontId="3" fillId="0" borderId="0" xfId="6" applyFont="1" applyFill="1" applyBorder="1" applyAlignment="1">
      <alignment vertical="top" wrapText="1"/>
    </xf>
    <xf numFmtId="0" fontId="3" fillId="0" borderId="0" xfId="4" applyFont="1" applyFill="1" applyAlignment="1">
      <alignment wrapText="1"/>
    </xf>
    <xf numFmtId="164" fontId="3" fillId="0" borderId="0" xfId="1" applyFont="1" applyFill="1" applyBorder="1" applyAlignment="1">
      <alignment horizontal="right"/>
    </xf>
    <xf numFmtId="0" fontId="3" fillId="5" borderId="0" xfId="2" applyFont="1" applyFill="1" applyAlignment="1"/>
    <xf numFmtId="0" fontId="3" fillId="5" borderId="0" xfId="2" applyFont="1" applyFill="1"/>
    <xf numFmtId="0" fontId="3" fillId="0" borderId="0" xfId="6" applyFont="1" applyFill="1" applyBorder="1" applyAlignment="1">
      <alignment horizontal="center" vertical="top" wrapText="1"/>
    </xf>
    <xf numFmtId="0" fontId="3" fillId="0" borderId="0" xfId="6" quotePrefix="1" applyFont="1" applyFill="1" applyBorder="1" applyAlignment="1">
      <alignment horizontal="center" vertical="top" wrapText="1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10" applyFont="1" applyFill="1" applyAlignment="1"/>
    <xf numFmtId="0" fontId="3" fillId="0" borderId="0" xfId="10" applyFont="1" applyFill="1" applyAlignment="1">
      <alignment horizontal="right"/>
    </xf>
    <xf numFmtId="0" fontId="3" fillId="4" borderId="0" xfId="10" applyFont="1" applyFill="1" applyAlignment="1">
      <alignment horizontal="right"/>
    </xf>
    <xf numFmtId="0" fontId="1" fillId="0" borderId="0" xfId="0" applyFont="1" applyFill="1" applyAlignment="1"/>
    <xf numFmtId="0" fontId="3" fillId="0" borderId="0" xfId="10" applyFont="1" applyFill="1" applyAlignment="1">
      <alignment horizontal="center"/>
    </xf>
    <xf numFmtId="0" fontId="3" fillId="0" borderId="0" xfId="9" applyFont="1" applyFill="1" applyAlignment="1">
      <alignment horizontal="center"/>
    </xf>
    <xf numFmtId="0" fontId="3" fillId="4" borderId="0" xfId="9" applyFont="1" applyFill="1" applyAlignment="1">
      <alignment horizontal="center"/>
    </xf>
    <xf numFmtId="0" fontId="3" fillId="4" borderId="0" xfId="10" applyFont="1" applyFill="1" applyAlignment="1">
      <alignment horizontal="center"/>
    </xf>
    <xf numFmtId="0" fontId="3" fillId="2" borderId="0" xfId="9" applyFont="1" applyFill="1" applyAlignment="1"/>
    <xf numFmtId="0" fontId="3" fillId="5" borderId="0" xfId="2" applyFont="1" applyFill="1" applyBorder="1" applyAlignment="1" applyProtection="1">
      <alignment horizontal="left" vertical="top"/>
    </xf>
    <xf numFmtId="0" fontId="9" fillId="0" borderId="0" xfId="2" applyFont="1" applyFill="1" applyAlignment="1"/>
    <xf numFmtId="0" fontId="9" fillId="0" borderId="0" xfId="2" applyNumberFormat="1" applyFont="1" applyFill="1" applyAlignment="1"/>
    <xf numFmtId="0" fontId="3" fillId="0" borderId="1" xfId="6" applyFont="1" applyFill="1" applyBorder="1" applyAlignment="1">
      <alignment horizontal="left" vertical="top" wrapText="1"/>
    </xf>
    <xf numFmtId="172" fontId="3" fillId="0" borderId="1" xfId="2" applyNumberFormat="1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0" fontId="9" fillId="0" borderId="0" xfId="9" applyFont="1" applyFill="1" applyAlignment="1"/>
    <xf numFmtId="0" fontId="9" fillId="0" borderId="0" xfId="10" applyFont="1" applyFill="1" applyAlignment="1"/>
    <xf numFmtId="0" fontId="3" fillId="0" borderId="0" xfId="10" applyFont="1" applyFill="1" applyBorder="1" applyAlignment="1" applyProtection="1">
      <alignment horizontal="lef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170" fontId="3" fillId="0" borderId="0" xfId="2" applyNumberFormat="1" applyFont="1" applyFill="1" applyBorder="1" applyAlignment="1">
      <alignment horizontal="right" vertical="top" wrapText="1"/>
    </xf>
    <xf numFmtId="164" fontId="3" fillId="0" borderId="3" xfId="1" applyNumberFormat="1" applyFont="1" applyFill="1" applyBorder="1" applyAlignment="1" applyProtection="1">
      <alignment horizontal="right" wrapText="1"/>
    </xf>
    <xf numFmtId="171" fontId="3" fillId="0" borderId="0" xfId="2" applyNumberFormat="1" applyFont="1" applyFill="1" applyBorder="1" applyAlignment="1">
      <alignment horizontal="right" vertical="top" wrapText="1"/>
    </xf>
    <xf numFmtId="49" fontId="3" fillId="0" borderId="1" xfId="2" applyNumberFormat="1" applyFont="1" applyFill="1" applyBorder="1" applyAlignment="1">
      <alignment horizontal="right" vertical="top" wrapText="1"/>
    </xf>
    <xf numFmtId="49" fontId="3" fillId="0" borderId="0" xfId="9" applyNumberFormat="1" applyFont="1" applyFill="1" applyBorder="1" applyAlignment="1">
      <alignment horizontal="right" vertical="top" wrapText="1"/>
    </xf>
    <xf numFmtId="49" fontId="3" fillId="0" borderId="1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Border="1" applyAlignment="1" applyProtection="1">
      <alignment horizontal="right" wrapText="1"/>
    </xf>
    <xf numFmtId="49" fontId="3" fillId="0" borderId="0" xfId="11" applyNumberFormat="1" applyFont="1" applyFill="1" applyBorder="1" applyAlignment="1">
      <alignment horizontal="right" vertical="top" wrapText="1"/>
    </xf>
    <xf numFmtId="49" fontId="3" fillId="0" borderId="0" xfId="12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 wrapText="1"/>
    </xf>
    <xf numFmtId="49" fontId="3" fillId="0" borderId="1" xfId="10" applyNumberFormat="1" applyFont="1" applyFill="1" applyBorder="1" applyAlignment="1">
      <alignment horizontal="right" vertical="top" wrapText="1"/>
    </xf>
    <xf numFmtId="49" fontId="3" fillId="0" borderId="0" xfId="10" applyNumberFormat="1" applyFont="1" applyFill="1" applyBorder="1" applyAlignment="1">
      <alignment horizontal="right" vertical="top" wrapText="1"/>
    </xf>
    <xf numFmtId="0" fontId="3" fillId="0" borderId="3" xfId="9" applyNumberFormat="1" applyFont="1" applyFill="1" applyBorder="1" applyAlignment="1" applyProtection="1">
      <alignment horizontal="right" wrapText="1"/>
    </xf>
    <xf numFmtId="0" fontId="3" fillId="0" borderId="0" xfId="9" applyNumberFormat="1" applyFont="1" applyFill="1" applyAlignment="1" applyProtection="1">
      <alignment horizontal="right" wrapText="1"/>
    </xf>
    <xf numFmtId="0" fontId="3" fillId="0" borderId="1" xfId="0" applyFont="1" applyFill="1" applyBorder="1" applyAlignment="1">
      <alignment vertical="top" wrapText="1"/>
    </xf>
    <xf numFmtId="49" fontId="3" fillId="0" borderId="1" xfId="11" applyNumberFormat="1" applyFont="1" applyFill="1" applyBorder="1" applyAlignment="1">
      <alignment horizontal="right" vertical="top" wrapText="1"/>
    </xf>
    <xf numFmtId="167" fontId="3" fillId="0" borderId="1" xfId="2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10" fillId="0" borderId="0" xfId="2" applyFont="1" applyFill="1" applyAlignment="1"/>
    <xf numFmtId="0" fontId="10" fillId="0" borderId="0" xfId="9" applyFont="1" applyFill="1" applyAlignment="1"/>
    <xf numFmtId="0" fontId="10" fillId="0" borderId="0" xfId="2" applyNumberFormat="1" applyFont="1" applyFill="1" applyAlignment="1"/>
    <xf numFmtId="164" fontId="10" fillId="0" borderId="0" xfId="1" applyNumberFormat="1" applyFont="1" applyFill="1" applyAlignment="1"/>
    <xf numFmtId="0" fontId="10" fillId="0" borderId="0" xfId="2" applyFont="1" applyFill="1" applyBorder="1" applyAlignment="1" applyProtection="1">
      <alignment horizontal="left" vertical="top"/>
    </xf>
    <xf numFmtId="49" fontId="10" fillId="0" borderId="0" xfId="9" applyNumberFormat="1" applyFont="1" applyFill="1" applyAlignment="1"/>
    <xf numFmtId="0" fontId="10" fillId="0" borderId="0" xfId="0" applyFont="1" applyFill="1" applyBorder="1" applyAlignment="1">
      <alignment horizontal="left"/>
    </xf>
    <xf numFmtId="0" fontId="9" fillId="5" borderId="0" xfId="10" applyFont="1" applyFill="1" applyAlignment="1"/>
    <xf numFmtId="0" fontId="9" fillId="5" borderId="0" xfId="9" applyFont="1" applyFill="1" applyAlignment="1"/>
    <xf numFmtId="0" fontId="9" fillId="5" borderId="0" xfId="9" applyFont="1" applyFill="1" applyAlignment="1">
      <alignment horizontal="center"/>
    </xf>
    <xf numFmtId="0" fontId="10" fillId="0" borderId="0" xfId="2" applyFont="1" applyFill="1" applyAlignment="1">
      <alignment wrapText="1"/>
    </xf>
    <xf numFmtId="0" fontId="10" fillId="0" borderId="0" xfId="9" applyFont="1" applyFill="1" applyBorder="1" applyAlignment="1"/>
    <xf numFmtId="0" fontId="10" fillId="0" borderId="0" xfId="10" applyFont="1" applyFill="1" applyAlignment="1"/>
    <xf numFmtId="0" fontId="10" fillId="0" borderId="0" xfId="9" applyFont="1" applyFill="1" applyBorder="1" applyAlignment="1">
      <alignment horizontal="center"/>
    </xf>
    <xf numFmtId="0" fontId="10" fillId="0" borderId="0" xfId="10" applyFont="1" applyFill="1" applyAlignment="1">
      <alignment horizontal="center"/>
    </xf>
    <xf numFmtId="0" fontId="10" fillId="0" borderId="0" xfId="9" applyFont="1" applyFill="1" applyAlignment="1">
      <alignment horizontal="center"/>
    </xf>
    <xf numFmtId="0" fontId="10" fillId="4" borderId="0" xfId="10" applyFont="1" applyFill="1" applyAlignment="1">
      <alignment horizontal="center"/>
    </xf>
    <xf numFmtId="0" fontId="10" fillId="0" borderId="0" xfId="9" applyFont="1" applyFill="1" applyAlignment="1">
      <alignment vertical="center"/>
    </xf>
    <xf numFmtId="0" fontId="10" fillId="0" borderId="0" xfId="4" applyFont="1" applyFill="1" applyBorder="1" applyAlignment="1" applyProtection="1">
      <alignment horizontal="left" vertical="center"/>
    </xf>
    <xf numFmtId="0" fontId="10" fillId="0" borderId="0" xfId="9" applyFont="1" applyFill="1" applyAlignment="1">
      <alignment horizontal="center" vertical="center"/>
    </xf>
    <xf numFmtId="0" fontId="10" fillId="0" borderId="0" xfId="4" applyFont="1" applyFill="1" applyBorder="1" applyAlignment="1" applyProtection="1">
      <alignment horizontal="left" vertical="top"/>
    </xf>
    <xf numFmtId="0" fontId="10" fillId="0" borderId="0" xfId="4" applyFont="1" applyFill="1" applyAlignment="1"/>
    <xf numFmtId="0" fontId="10" fillId="3" borderId="0" xfId="9" applyFont="1" applyFill="1" applyAlignment="1"/>
    <xf numFmtId="0" fontId="10" fillId="5" borderId="0" xfId="2" applyFont="1" applyFill="1" applyBorder="1" applyAlignment="1" applyProtection="1">
      <alignment horizontal="left" vertical="top"/>
    </xf>
    <xf numFmtId="49" fontId="10" fillId="0" borderId="0" xfId="2" applyNumberFormat="1" applyFont="1" applyFill="1" applyBorder="1" applyAlignment="1"/>
    <xf numFmtId="0" fontId="9" fillId="0" borderId="0" xfId="9" applyFont="1" applyFill="1" applyAlignment="1">
      <alignment horizontal="center"/>
    </xf>
    <xf numFmtId="0" fontId="10" fillId="0" borderId="0" xfId="2" applyFont="1" applyFill="1"/>
    <xf numFmtId="0" fontId="3" fillId="0" borderId="2" xfId="8" applyFont="1" applyFill="1" applyBorder="1" applyAlignment="1" applyProtection="1">
      <alignment horizontal="center" vertical="top"/>
    </xf>
    <xf numFmtId="0" fontId="3" fillId="0" borderId="2" xfId="8" applyFont="1" applyFill="1" applyBorder="1" applyAlignment="1" applyProtection="1">
      <alignment horizontal="center"/>
    </xf>
    <xf numFmtId="0" fontId="3" fillId="0" borderId="0" xfId="8" applyFont="1" applyFill="1" applyBorder="1" applyAlignment="1" applyProtection="1">
      <alignment horizontal="center" vertical="top"/>
    </xf>
    <xf numFmtId="49" fontId="3" fillId="0" borderId="0" xfId="8" applyNumberFormat="1" applyFont="1" applyFill="1" applyBorder="1" applyAlignment="1" applyProtection="1">
      <alignment horizontal="center" vertical="top"/>
    </xf>
    <xf numFmtId="0" fontId="3" fillId="0" borderId="0" xfId="8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2" xfId="7" applyNumberFormat="1" applyFont="1" applyFill="1" applyBorder="1" applyAlignment="1" applyProtection="1">
      <alignment horizontal="center"/>
    </xf>
    <xf numFmtId="49" fontId="3" fillId="0" borderId="2" xfId="8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>
      <alignment horizontal="left" vertical="top" wrapText="1"/>
    </xf>
  </cellXfs>
  <cellStyles count="13">
    <cellStyle name="Comma" xfId="1" builtinId="3"/>
    <cellStyle name="Normal" xfId="0" builtinId="0"/>
    <cellStyle name="Normal_budget 2004-05_2.6.04" xfId="2"/>
    <cellStyle name="Normal_budget 2004-05_2.6.04_Dem40" xfId="3"/>
    <cellStyle name="Normal_budget 2004-05_2.6.04_Dem40 2" xfId="4"/>
    <cellStyle name="Normal_BUDGET FOR  03-04" xfId="5"/>
    <cellStyle name="Normal_BUDGET FOR  03-04..." xfId="6"/>
    <cellStyle name="Normal_BUDGET-2000" xfId="7"/>
    <cellStyle name="Normal_budgetDocNIC02-03" xfId="8"/>
    <cellStyle name="Normal_DEMAND17" xfId="9"/>
    <cellStyle name="Normal_DEMAND17 2" xfId="10"/>
    <cellStyle name="Normal_DEMAND17_Dem40" xfId="11"/>
    <cellStyle name="Normal_DEMAND17_Dem40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01" transitionEvaluation="1" transitionEntry="1" codeName="Sheet1"/>
  <dimension ref="A1:AH386"/>
  <sheetViews>
    <sheetView tabSelected="1" view="pageBreakPreview" topLeftCell="A301" zoomScaleSheetLayoutView="100" workbookViewId="0">
      <selection activeCell="A342" sqref="A342:L421"/>
    </sheetView>
  </sheetViews>
  <sheetFormatPr defaultColWidth="11" defaultRowHeight="12.75"/>
  <cols>
    <col min="1" max="1" width="6.42578125" style="5" customWidth="1"/>
    <col min="2" max="2" width="8.140625" style="5" customWidth="1"/>
    <col min="3" max="3" width="34.5703125" style="12" customWidth="1"/>
    <col min="4" max="4" width="8.5703125" style="15" customWidth="1"/>
    <col min="5" max="5" width="9.42578125" style="15" customWidth="1"/>
    <col min="6" max="6" width="8.42578125" style="2" customWidth="1"/>
    <col min="7" max="7" width="8.5703125" style="2" customWidth="1"/>
    <col min="8" max="8" width="8.5703125" style="15" customWidth="1"/>
    <col min="9" max="9" width="8.42578125" style="15" customWidth="1"/>
    <col min="10" max="10" width="8.5703125" style="15" customWidth="1"/>
    <col min="11" max="11" width="9.140625" style="2" customWidth="1"/>
    <col min="12" max="12" width="8.42578125" style="2" customWidth="1"/>
    <col min="13" max="13" width="10.85546875" style="82" customWidth="1"/>
    <col min="14" max="14" width="18.85546875" style="82" customWidth="1"/>
    <col min="15" max="15" width="13" style="82" customWidth="1"/>
    <col min="16" max="16" width="6.42578125" style="82" customWidth="1"/>
    <col min="17" max="17" width="13" style="82" customWidth="1"/>
    <col min="18" max="20" width="5.5703125" style="82" customWidth="1"/>
    <col min="21" max="21" width="6.42578125" style="82" customWidth="1"/>
    <col min="22" max="22" width="11.85546875" style="82" customWidth="1"/>
    <col min="23" max="23" width="5.5703125" style="82" customWidth="1"/>
    <col min="24" max="24" width="8.42578125" style="82" customWidth="1"/>
    <col min="25" max="25" width="10.42578125" style="82" customWidth="1"/>
    <col min="26" max="26" width="5.5703125" style="82" customWidth="1"/>
    <col min="27" max="27" width="12.140625" style="82" customWidth="1"/>
    <col min="28" max="29" width="5.5703125" style="82" customWidth="1"/>
    <col min="30" max="31" width="5.5703125" style="2" customWidth="1"/>
    <col min="32" max="32" width="12.42578125" style="2" customWidth="1"/>
    <col min="33" max="16384" width="11" style="2"/>
  </cols>
  <sheetData>
    <row r="1" spans="1:32">
      <c r="A1" s="1"/>
      <c r="B1" s="1"/>
      <c r="C1" s="118"/>
      <c r="D1" s="4"/>
      <c r="E1" s="4" t="s">
        <v>61</v>
      </c>
      <c r="F1" s="3"/>
      <c r="G1" s="3"/>
      <c r="H1" s="4"/>
      <c r="I1" s="4"/>
      <c r="J1" s="4"/>
      <c r="K1" s="3"/>
      <c r="L1" s="3"/>
    </row>
    <row r="2" spans="1:32">
      <c r="A2" s="1"/>
      <c r="B2" s="1"/>
      <c r="C2" s="118"/>
      <c r="D2" s="4"/>
      <c r="E2" s="4" t="s">
        <v>169</v>
      </c>
      <c r="F2" s="3"/>
      <c r="G2" s="3"/>
      <c r="H2" s="4"/>
      <c r="I2" s="4"/>
      <c r="J2" s="4"/>
      <c r="K2" s="3"/>
      <c r="L2" s="3"/>
    </row>
    <row r="3" spans="1:32">
      <c r="C3" s="119"/>
      <c r="D3" s="7"/>
      <c r="E3" s="7"/>
      <c r="F3" s="6"/>
      <c r="G3" s="6"/>
      <c r="H3" s="7"/>
      <c r="I3" s="7"/>
      <c r="J3" s="7"/>
      <c r="K3" s="6"/>
      <c r="L3" s="6"/>
    </row>
    <row r="4" spans="1:32">
      <c r="D4" s="80" t="s">
        <v>95</v>
      </c>
      <c r="E4" s="81">
        <v>3452</v>
      </c>
      <c r="F4" s="8" t="s">
        <v>0</v>
      </c>
      <c r="G4" s="9"/>
      <c r="H4" s="10"/>
      <c r="I4" s="10"/>
      <c r="J4" s="10"/>
      <c r="K4" s="9"/>
      <c r="L4" s="9"/>
    </row>
    <row r="5" spans="1:32">
      <c r="D5" s="80" t="s">
        <v>96</v>
      </c>
      <c r="G5" s="9"/>
      <c r="H5" s="10"/>
      <c r="I5" s="10"/>
      <c r="J5" s="10"/>
      <c r="K5" s="9"/>
      <c r="L5" s="9"/>
    </row>
    <row r="6" spans="1:32">
      <c r="D6" s="80" t="s">
        <v>111</v>
      </c>
      <c r="E6" s="81">
        <v>5452</v>
      </c>
      <c r="F6" s="8" t="s">
        <v>1</v>
      </c>
      <c r="G6" s="9"/>
      <c r="H6" s="10"/>
      <c r="I6" s="10"/>
      <c r="J6" s="10"/>
      <c r="K6" s="9"/>
      <c r="L6" s="9"/>
    </row>
    <row r="7" spans="1:32">
      <c r="A7" s="11" t="s">
        <v>356</v>
      </c>
      <c r="C7" s="120"/>
      <c r="D7" s="10"/>
      <c r="E7" s="10"/>
      <c r="F7" s="9"/>
      <c r="G7" s="9"/>
      <c r="H7" s="10"/>
      <c r="I7" s="10"/>
      <c r="J7" s="10"/>
      <c r="K7" s="9"/>
      <c r="L7" s="9"/>
    </row>
    <row r="8" spans="1:32">
      <c r="A8" s="12"/>
      <c r="D8" s="13"/>
      <c r="E8" s="14" t="s">
        <v>73</v>
      </c>
      <c r="F8" s="14" t="s">
        <v>74</v>
      </c>
      <c r="G8" s="14" t="s">
        <v>9</v>
      </c>
      <c r="K8" s="15"/>
      <c r="L8" s="15"/>
    </row>
    <row r="9" spans="1:32">
      <c r="A9" s="12"/>
      <c r="D9" s="16" t="s">
        <v>2</v>
      </c>
      <c r="E9" s="4">
        <f>L113</f>
        <v>224384</v>
      </c>
      <c r="F9" s="4">
        <f>L335</f>
        <v>1307860</v>
      </c>
      <c r="G9" s="4">
        <f>F9+E9</f>
        <v>1532244</v>
      </c>
      <c r="K9" s="15"/>
      <c r="L9" s="15"/>
    </row>
    <row r="10" spans="1:32">
      <c r="A10" s="11" t="s">
        <v>72</v>
      </c>
      <c r="C10" s="121"/>
      <c r="F10" s="15"/>
      <c r="G10" s="15"/>
      <c r="K10" s="15"/>
      <c r="L10" s="15"/>
    </row>
    <row r="11" spans="1:32">
      <c r="A11" s="17"/>
      <c r="B11" s="17"/>
      <c r="C11" s="122"/>
      <c r="D11" s="18"/>
      <c r="E11" s="18"/>
      <c r="F11" s="18"/>
      <c r="G11" s="18"/>
      <c r="H11" s="18"/>
      <c r="I11" s="19"/>
      <c r="J11" s="20"/>
      <c r="K11" s="20"/>
      <c r="L11" s="21" t="s">
        <v>179</v>
      </c>
    </row>
    <row r="12" spans="1:32" s="23" customFormat="1">
      <c r="A12" s="95"/>
      <c r="B12" s="22"/>
      <c r="C12" s="130"/>
      <c r="D12" s="214" t="s">
        <v>3</v>
      </c>
      <c r="E12" s="214"/>
      <c r="F12" s="213" t="s">
        <v>4</v>
      </c>
      <c r="G12" s="213"/>
      <c r="H12" s="213" t="s">
        <v>5</v>
      </c>
      <c r="I12" s="213"/>
      <c r="J12" s="213" t="s">
        <v>4</v>
      </c>
      <c r="K12" s="213"/>
      <c r="L12" s="213"/>
      <c r="M12" s="208"/>
      <c r="N12" s="208"/>
      <c r="O12" s="208"/>
      <c r="P12" s="208"/>
      <c r="Q12" s="215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9"/>
      <c r="AC12" s="209"/>
      <c r="AD12" s="209"/>
      <c r="AE12" s="209"/>
      <c r="AF12" s="209"/>
    </row>
    <row r="13" spans="1:32" s="23" customFormat="1">
      <c r="A13" s="96"/>
      <c r="B13" s="25"/>
      <c r="C13" s="130" t="s">
        <v>6</v>
      </c>
      <c r="D13" s="213" t="s">
        <v>203</v>
      </c>
      <c r="E13" s="213"/>
      <c r="F13" s="213" t="s">
        <v>212</v>
      </c>
      <c r="G13" s="213"/>
      <c r="H13" s="213" t="s">
        <v>212</v>
      </c>
      <c r="I13" s="213"/>
      <c r="J13" s="213" t="s">
        <v>357</v>
      </c>
      <c r="K13" s="213"/>
      <c r="L13" s="213"/>
      <c r="M13" s="210"/>
      <c r="N13" s="210"/>
      <c r="O13" s="210"/>
      <c r="P13" s="210"/>
      <c r="Q13" s="211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2"/>
      <c r="AC13" s="212"/>
      <c r="AD13" s="212"/>
      <c r="AE13" s="212"/>
      <c r="AF13" s="212"/>
    </row>
    <row r="14" spans="1:32" s="23" customFormat="1">
      <c r="A14" s="97"/>
      <c r="B14" s="26"/>
      <c r="C14" s="131"/>
      <c r="D14" s="27" t="s">
        <v>7</v>
      </c>
      <c r="E14" s="27" t="s">
        <v>8</v>
      </c>
      <c r="F14" s="27" t="s">
        <v>7</v>
      </c>
      <c r="G14" s="27" t="s">
        <v>8</v>
      </c>
      <c r="H14" s="27" t="s">
        <v>7</v>
      </c>
      <c r="I14" s="27" t="s">
        <v>8</v>
      </c>
      <c r="J14" s="27" t="s">
        <v>7</v>
      </c>
      <c r="K14" s="27" t="s">
        <v>8</v>
      </c>
      <c r="L14" s="27" t="s">
        <v>9</v>
      </c>
      <c r="M14" s="98"/>
      <c r="N14" s="98"/>
      <c r="O14" s="98"/>
      <c r="P14" s="98"/>
      <c r="Q14" s="132"/>
      <c r="R14" s="98"/>
      <c r="S14" s="98"/>
      <c r="T14" s="98"/>
      <c r="U14" s="98"/>
      <c r="V14" s="132"/>
      <c r="W14" s="98"/>
      <c r="X14" s="98"/>
      <c r="Y14" s="98"/>
      <c r="Z14" s="98"/>
      <c r="AA14" s="132"/>
      <c r="AB14" s="99"/>
      <c r="AC14" s="99"/>
      <c r="AD14" s="99"/>
      <c r="AE14" s="99"/>
      <c r="AF14" s="133"/>
    </row>
    <row r="15" spans="1:32" s="23" customFormat="1" ht="12.95" customHeight="1">
      <c r="A15" s="24"/>
      <c r="B15" s="25"/>
      <c r="C15" s="123"/>
      <c r="D15" s="28"/>
      <c r="E15" s="28"/>
      <c r="F15" s="28"/>
      <c r="G15" s="28"/>
      <c r="H15" s="28"/>
      <c r="I15" s="28"/>
      <c r="J15" s="28"/>
      <c r="K15" s="28"/>
      <c r="L15" s="28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</row>
    <row r="16" spans="1:32" ht="12.95" customHeight="1">
      <c r="C16" s="29" t="s">
        <v>10</v>
      </c>
      <c r="D16" s="30"/>
      <c r="E16" s="30"/>
      <c r="F16" s="30"/>
      <c r="G16" s="31"/>
      <c r="H16" s="30"/>
      <c r="I16" s="30"/>
      <c r="J16" s="30"/>
      <c r="K16" s="30"/>
      <c r="L16" s="30"/>
    </row>
    <row r="17" spans="1:32" ht="12.95" customHeight="1">
      <c r="A17" s="5" t="s">
        <v>11</v>
      </c>
      <c r="B17" s="32">
        <v>3452</v>
      </c>
      <c r="C17" s="29" t="s">
        <v>0</v>
      </c>
      <c r="F17" s="15"/>
      <c r="G17" s="15"/>
      <c r="K17" s="15"/>
      <c r="L17" s="15"/>
    </row>
    <row r="18" spans="1:32" ht="12.95" customHeight="1">
      <c r="A18" s="1"/>
      <c r="B18" s="33">
        <v>1</v>
      </c>
      <c r="C18" s="34" t="s">
        <v>12</v>
      </c>
      <c r="F18" s="15"/>
      <c r="G18" s="15"/>
      <c r="K18" s="15"/>
      <c r="L18" s="15"/>
    </row>
    <row r="19" spans="1:32" ht="12.95" customHeight="1">
      <c r="A19" s="1"/>
      <c r="B19" s="35">
        <v>1.101</v>
      </c>
      <c r="C19" s="29" t="s">
        <v>13</v>
      </c>
      <c r="F19" s="15"/>
      <c r="G19" s="15"/>
      <c r="K19" s="15"/>
      <c r="L19" s="15"/>
    </row>
    <row r="20" spans="1:32" ht="12.95" customHeight="1">
      <c r="A20" s="1"/>
      <c r="B20" s="1">
        <v>60</v>
      </c>
      <c r="C20" s="36" t="s">
        <v>14</v>
      </c>
      <c r="F20" s="15"/>
      <c r="G20" s="15"/>
      <c r="K20" s="15"/>
      <c r="L20" s="15"/>
    </row>
    <row r="21" spans="1:32" ht="12.95" customHeight="1">
      <c r="A21" s="1"/>
      <c r="B21" s="1">
        <v>38</v>
      </c>
      <c r="C21" s="36" t="s">
        <v>26</v>
      </c>
      <c r="D21" s="37"/>
      <c r="E21" s="37"/>
      <c r="F21" s="37"/>
      <c r="G21" s="37"/>
      <c r="H21" s="37"/>
      <c r="I21" s="37"/>
      <c r="J21" s="37"/>
      <c r="K21" s="37"/>
      <c r="L21" s="38"/>
    </row>
    <row r="22" spans="1:32" ht="12.95" customHeight="1">
      <c r="A22" s="1"/>
      <c r="B22" s="162" t="s">
        <v>27</v>
      </c>
      <c r="C22" s="36" t="s">
        <v>17</v>
      </c>
      <c r="D22" s="78">
        <v>0</v>
      </c>
      <c r="E22" s="37">
        <v>4193</v>
      </c>
      <c r="F22" s="78">
        <v>0</v>
      </c>
      <c r="G22" s="37">
        <v>4551</v>
      </c>
      <c r="H22" s="78">
        <v>0</v>
      </c>
      <c r="I22" s="37">
        <v>4551</v>
      </c>
      <c r="J22" s="78">
        <v>0</v>
      </c>
      <c r="K22" s="37">
        <v>5032</v>
      </c>
      <c r="L22" s="38">
        <f>SUM(J22:K22)</f>
        <v>5032</v>
      </c>
      <c r="M22" s="181"/>
      <c r="N22" s="181"/>
      <c r="O22" s="181"/>
      <c r="P22" s="181"/>
      <c r="Q22" s="181"/>
      <c r="W22" s="181"/>
      <c r="X22" s="181"/>
      <c r="Y22" s="181"/>
      <c r="Z22" s="181"/>
      <c r="AA22" s="181"/>
    </row>
    <row r="23" spans="1:32" ht="12.95" customHeight="1">
      <c r="A23" s="1"/>
      <c r="B23" s="162" t="s">
        <v>28</v>
      </c>
      <c r="C23" s="36" t="s">
        <v>19</v>
      </c>
      <c r="D23" s="78">
        <v>0</v>
      </c>
      <c r="E23" s="39">
        <v>45</v>
      </c>
      <c r="F23" s="39">
        <v>50</v>
      </c>
      <c r="G23" s="37">
        <v>45</v>
      </c>
      <c r="H23" s="37">
        <v>50</v>
      </c>
      <c r="I23" s="37">
        <v>45</v>
      </c>
      <c r="J23" s="39">
        <v>50</v>
      </c>
      <c r="K23" s="37">
        <v>45</v>
      </c>
      <c r="L23" s="38">
        <f>SUM(J23:K23)</f>
        <v>95</v>
      </c>
      <c r="M23" s="181"/>
      <c r="N23" s="181"/>
      <c r="O23" s="181"/>
      <c r="P23" s="181"/>
      <c r="Q23" s="181"/>
      <c r="W23" s="181"/>
      <c r="X23" s="181"/>
      <c r="Y23" s="181"/>
      <c r="Z23" s="181"/>
      <c r="AA23" s="181"/>
      <c r="AB23" s="181"/>
      <c r="AC23" s="181"/>
      <c r="AD23" s="207"/>
      <c r="AE23" s="207"/>
      <c r="AF23" s="207"/>
    </row>
    <row r="24" spans="1:32" ht="12.95" customHeight="1">
      <c r="A24" s="1"/>
      <c r="B24" s="162" t="s">
        <v>29</v>
      </c>
      <c r="C24" s="36" t="s">
        <v>21</v>
      </c>
      <c r="D24" s="78">
        <v>0</v>
      </c>
      <c r="E24" s="37">
        <v>110</v>
      </c>
      <c r="F24" s="39">
        <v>100</v>
      </c>
      <c r="G24" s="37">
        <v>110</v>
      </c>
      <c r="H24" s="37">
        <v>100</v>
      </c>
      <c r="I24" s="37">
        <v>110</v>
      </c>
      <c r="J24" s="39">
        <v>100</v>
      </c>
      <c r="K24" s="37">
        <v>110</v>
      </c>
      <c r="L24" s="38">
        <f>SUM(J24:K24)</f>
        <v>210</v>
      </c>
      <c r="M24" s="181"/>
      <c r="N24" s="181"/>
      <c r="O24" s="181"/>
      <c r="P24" s="181"/>
      <c r="Q24" s="181"/>
      <c r="W24" s="181"/>
      <c r="X24" s="181"/>
      <c r="Y24" s="181"/>
      <c r="Z24" s="181"/>
      <c r="AA24" s="181"/>
      <c r="AB24" s="181"/>
      <c r="AC24" s="181"/>
      <c r="AD24" s="207"/>
      <c r="AE24" s="207"/>
      <c r="AF24" s="207"/>
    </row>
    <row r="25" spans="1:32" ht="12.95" customHeight="1">
      <c r="A25" s="1" t="s">
        <v>9</v>
      </c>
      <c r="B25" s="1">
        <v>38</v>
      </c>
      <c r="C25" s="36" t="s">
        <v>26</v>
      </c>
      <c r="D25" s="47">
        <f t="shared" ref="D25:L25" si="0">SUM(D22:D24)</f>
        <v>0</v>
      </c>
      <c r="E25" s="40">
        <f t="shared" si="0"/>
        <v>4348</v>
      </c>
      <c r="F25" s="106">
        <f t="shared" si="0"/>
        <v>150</v>
      </c>
      <c r="G25" s="40">
        <f t="shared" si="0"/>
        <v>4706</v>
      </c>
      <c r="H25" s="40">
        <f t="shared" si="0"/>
        <v>150</v>
      </c>
      <c r="I25" s="40">
        <f t="shared" si="0"/>
        <v>4706</v>
      </c>
      <c r="J25" s="106">
        <f t="shared" si="0"/>
        <v>150</v>
      </c>
      <c r="K25" s="40">
        <f t="shared" ref="K25" si="1">SUM(K22:K24)</f>
        <v>5187</v>
      </c>
      <c r="L25" s="40">
        <f t="shared" si="0"/>
        <v>5337</v>
      </c>
    </row>
    <row r="26" spans="1:32" ht="12.95" customHeight="1">
      <c r="A26" s="1"/>
      <c r="B26" s="1"/>
      <c r="C26" s="36"/>
      <c r="D26" s="58"/>
      <c r="E26" s="43"/>
      <c r="F26" s="44"/>
      <c r="G26" s="43"/>
      <c r="H26" s="43"/>
      <c r="I26" s="43"/>
      <c r="J26" s="44"/>
      <c r="K26" s="43"/>
      <c r="L26" s="43"/>
    </row>
    <row r="27" spans="1:32" ht="12.95" customHeight="1">
      <c r="A27" s="1"/>
      <c r="B27" s="1">
        <v>39</v>
      </c>
      <c r="C27" s="36" t="s">
        <v>30</v>
      </c>
      <c r="D27" s="58"/>
      <c r="E27" s="43"/>
      <c r="F27" s="43"/>
      <c r="G27" s="43"/>
      <c r="H27" s="43"/>
      <c r="I27" s="43"/>
      <c r="J27" s="43"/>
      <c r="K27" s="43"/>
      <c r="L27" s="45"/>
    </row>
    <row r="28" spans="1:32" ht="12.95" customHeight="1">
      <c r="A28" s="1"/>
      <c r="B28" s="162" t="s">
        <v>31</v>
      </c>
      <c r="C28" s="36" t="s">
        <v>17</v>
      </c>
      <c r="D28" s="58">
        <v>0</v>
      </c>
      <c r="E28" s="43">
        <v>1371</v>
      </c>
      <c r="F28" s="58">
        <v>0</v>
      </c>
      <c r="G28" s="43">
        <v>1524</v>
      </c>
      <c r="H28" s="58">
        <v>0</v>
      </c>
      <c r="I28" s="43">
        <v>1524</v>
      </c>
      <c r="J28" s="58">
        <v>0</v>
      </c>
      <c r="K28" s="43">
        <v>1222</v>
      </c>
      <c r="L28" s="45">
        <f>SUM(J28:K28)</f>
        <v>1222</v>
      </c>
      <c r="M28" s="181"/>
      <c r="N28" s="181"/>
      <c r="O28" s="181"/>
      <c r="P28" s="181"/>
      <c r="Q28" s="181"/>
      <c r="W28" s="181"/>
      <c r="X28" s="181"/>
      <c r="Y28" s="181"/>
      <c r="Z28" s="181"/>
      <c r="AA28" s="181"/>
    </row>
    <row r="29" spans="1:32" ht="12.95" customHeight="1">
      <c r="A29" s="1"/>
      <c r="B29" s="162" t="s">
        <v>32</v>
      </c>
      <c r="C29" s="36" t="s">
        <v>19</v>
      </c>
      <c r="D29" s="78">
        <v>0</v>
      </c>
      <c r="E29" s="39">
        <v>15</v>
      </c>
      <c r="F29" s="44">
        <v>20</v>
      </c>
      <c r="G29" s="43">
        <v>15</v>
      </c>
      <c r="H29" s="44">
        <v>20</v>
      </c>
      <c r="I29" s="43">
        <v>15</v>
      </c>
      <c r="J29" s="44">
        <v>20</v>
      </c>
      <c r="K29" s="43">
        <v>15</v>
      </c>
      <c r="L29" s="38">
        <f>SUM(J29:K29)</f>
        <v>35</v>
      </c>
      <c r="M29" s="181"/>
      <c r="N29" s="181"/>
      <c r="O29" s="181"/>
      <c r="P29" s="181"/>
      <c r="Q29" s="181"/>
      <c r="W29" s="181"/>
      <c r="X29" s="181"/>
      <c r="Y29" s="181"/>
      <c r="Z29" s="181"/>
      <c r="AA29" s="181"/>
      <c r="AB29" s="181"/>
      <c r="AC29" s="181"/>
      <c r="AD29" s="207"/>
      <c r="AE29" s="207"/>
      <c r="AF29" s="207"/>
    </row>
    <row r="30" spans="1:32" ht="12.95" customHeight="1">
      <c r="A30" s="1"/>
      <c r="B30" s="162" t="s">
        <v>33</v>
      </c>
      <c r="C30" s="36" t="s">
        <v>21</v>
      </c>
      <c r="D30" s="78">
        <v>0</v>
      </c>
      <c r="E30" s="37">
        <v>40</v>
      </c>
      <c r="F30" s="44">
        <v>100</v>
      </c>
      <c r="G30" s="43">
        <v>45</v>
      </c>
      <c r="H30" s="43">
        <v>100</v>
      </c>
      <c r="I30" s="43">
        <v>45</v>
      </c>
      <c r="J30" s="44">
        <v>100</v>
      </c>
      <c r="K30" s="43">
        <v>45</v>
      </c>
      <c r="L30" s="38">
        <f>SUM(J30:K30)</f>
        <v>145</v>
      </c>
      <c r="M30" s="181"/>
      <c r="N30" s="181"/>
      <c r="O30" s="181"/>
      <c r="P30" s="181"/>
      <c r="Q30" s="181"/>
      <c r="W30" s="181"/>
      <c r="X30" s="181"/>
      <c r="Y30" s="181"/>
      <c r="Z30" s="181"/>
      <c r="AA30" s="181"/>
      <c r="AB30" s="181"/>
      <c r="AC30" s="181"/>
      <c r="AD30" s="207"/>
      <c r="AE30" s="207"/>
      <c r="AF30" s="207"/>
    </row>
    <row r="31" spans="1:32" ht="12.95" customHeight="1">
      <c r="A31" s="1" t="s">
        <v>9</v>
      </c>
      <c r="B31" s="1">
        <v>39</v>
      </c>
      <c r="C31" s="36" t="s">
        <v>30</v>
      </c>
      <c r="D31" s="47">
        <f t="shared" ref="D31:L31" si="2">SUM(D28:D30)</f>
        <v>0</v>
      </c>
      <c r="E31" s="40">
        <f t="shared" si="2"/>
        <v>1426</v>
      </c>
      <c r="F31" s="106">
        <f t="shared" si="2"/>
        <v>120</v>
      </c>
      <c r="G31" s="40">
        <f t="shared" si="2"/>
        <v>1584</v>
      </c>
      <c r="H31" s="40">
        <f t="shared" si="2"/>
        <v>120</v>
      </c>
      <c r="I31" s="40">
        <f t="shared" si="2"/>
        <v>1584</v>
      </c>
      <c r="J31" s="106">
        <f t="shared" si="2"/>
        <v>120</v>
      </c>
      <c r="K31" s="40">
        <f t="shared" ref="K31" si="3">SUM(K28:K30)</f>
        <v>1282</v>
      </c>
      <c r="L31" s="40">
        <f t="shared" si="2"/>
        <v>1402</v>
      </c>
    </row>
    <row r="32" spans="1:32" ht="12.95" customHeight="1">
      <c r="A32" s="1"/>
      <c r="B32" s="1"/>
      <c r="C32" s="36"/>
      <c r="D32" s="43"/>
      <c r="E32" s="43"/>
      <c r="F32" s="43"/>
      <c r="G32" s="43"/>
      <c r="H32" s="43"/>
      <c r="I32" s="43"/>
      <c r="J32" s="43"/>
      <c r="K32" s="43"/>
      <c r="L32" s="43"/>
    </row>
    <row r="33" spans="1:32" ht="12.95" customHeight="1">
      <c r="A33" s="1"/>
      <c r="B33" s="1">
        <v>40</v>
      </c>
      <c r="C33" s="36" t="s">
        <v>34</v>
      </c>
      <c r="D33" s="43"/>
      <c r="E33" s="43"/>
      <c r="F33" s="43"/>
      <c r="G33" s="43"/>
      <c r="H33" s="43"/>
      <c r="I33" s="43"/>
      <c r="J33" s="43"/>
      <c r="K33" s="43"/>
      <c r="L33" s="43"/>
    </row>
    <row r="34" spans="1:32" ht="12.95" customHeight="1">
      <c r="A34" s="1"/>
      <c r="B34" s="162" t="s">
        <v>35</v>
      </c>
      <c r="C34" s="36" t="s">
        <v>17</v>
      </c>
      <c r="D34" s="37">
        <v>3734</v>
      </c>
      <c r="E34" s="78">
        <v>0</v>
      </c>
      <c r="F34" s="44">
        <v>5100</v>
      </c>
      <c r="G34" s="78">
        <v>0</v>
      </c>
      <c r="H34" s="43">
        <v>5100</v>
      </c>
      <c r="I34" s="78">
        <v>0</v>
      </c>
      <c r="J34" s="44">
        <v>5100</v>
      </c>
      <c r="K34" s="78">
        <v>0</v>
      </c>
      <c r="L34" s="46">
        <f>SUM(J34:K34)</f>
        <v>5100</v>
      </c>
      <c r="M34" s="181"/>
      <c r="N34" s="181"/>
      <c r="O34" s="181"/>
      <c r="P34" s="181"/>
      <c r="Q34" s="181"/>
      <c r="W34" s="181"/>
      <c r="X34" s="181"/>
      <c r="Y34" s="181"/>
      <c r="Z34" s="181"/>
      <c r="AA34" s="181"/>
    </row>
    <row r="35" spans="1:32" ht="12.95" customHeight="1">
      <c r="A35" s="1"/>
      <c r="B35" s="162" t="s">
        <v>36</v>
      </c>
      <c r="C35" s="36" t="s">
        <v>19</v>
      </c>
      <c r="D35" s="58">
        <v>0</v>
      </c>
      <c r="E35" s="58">
        <v>0</v>
      </c>
      <c r="F35" s="44">
        <v>20</v>
      </c>
      <c r="G35" s="58">
        <v>0</v>
      </c>
      <c r="H35" s="43">
        <v>20</v>
      </c>
      <c r="I35" s="58">
        <v>0</v>
      </c>
      <c r="J35" s="44">
        <v>20</v>
      </c>
      <c r="K35" s="58">
        <v>0</v>
      </c>
      <c r="L35" s="85">
        <f>SUM(J35:K35)</f>
        <v>20</v>
      </c>
      <c r="M35" s="181"/>
      <c r="N35" s="181"/>
      <c r="O35" s="181"/>
      <c r="P35" s="181"/>
      <c r="Q35" s="181"/>
      <c r="W35" s="181"/>
      <c r="X35" s="181"/>
      <c r="Y35" s="181"/>
      <c r="Z35" s="181"/>
      <c r="AA35" s="181"/>
      <c r="AB35" s="181"/>
      <c r="AC35" s="181"/>
      <c r="AD35" s="207"/>
      <c r="AE35" s="207"/>
      <c r="AF35" s="207"/>
    </row>
    <row r="36" spans="1:32" ht="12.95" customHeight="1">
      <c r="A36" s="1"/>
      <c r="B36" s="162" t="s">
        <v>37</v>
      </c>
      <c r="C36" s="36" t="s">
        <v>21</v>
      </c>
      <c r="D36" s="44">
        <v>94</v>
      </c>
      <c r="E36" s="58">
        <v>0</v>
      </c>
      <c r="F36" s="44">
        <v>300</v>
      </c>
      <c r="G36" s="58">
        <v>0</v>
      </c>
      <c r="H36" s="43">
        <v>300</v>
      </c>
      <c r="I36" s="58">
        <v>0</v>
      </c>
      <c r="J36" s="44">
        <v>300</v>
      </c>
      <c r="K36" s="58">
        <v>0</v>
      </c>
      <c r="L36" s="85">
        <f>SUM(J36:K36)</f>
        <v>300</v>
      </c>
      <c r="M36" s="181"/>
      <c r="N36" s="181"/>
      <c r="O36" s="181"/>
      <c r="P36" s="181"/>
      <c r="Q36" s="181"/>
      <c r="W36" s="181"/>
      <c r="X36" s="181"/>
      <c r="Y36" s="181"/>
      <c r="Z36" s="181"/>
      <c r="AA36" s="181"/>
      <c r="AB36" s="181"/>
      <c r="AC36" s="181"/>
      <c r="AD36" s="207"/>
      <c r="AE36" s="207"/>
      <c r="AF36" s="207"/>
    </row>
    <row r="37" spans="1:32" ht="12.95" customHeight="1">
      <c r="A37" s="41" t="s">
        <v>9</v>
      </c>
      <c r="B37" s="41">
        <v>40</v>
      </c>
      <c r="C37" s="42" t="s">
        <v>34</v>
      </c>
      <c r="D37" s="40">
        <f t="shared" ref="D37:L37" si="4">SUM(D34:D36)</f>
        <v>3828</v>
      </c>
      <c r="E37" s="47">
        <f t="shared" si="4"/>
        <v>0</v>
      </c>
      <c r="F37" s="106">
        <f t="shared" si="4"/>
        <v>5420</v>
      </c>
      <c r="G37" s="47">
        <f t="shared" si="4"/>
        <v>0</v>
      </c>
      <c r="H37" s="40">
        <f t="shared" si="4"/>
        <v>5420</v>
      </c>
      <c r="I37" s="47">
        <f t="shared" si="4"/>
        <v>0</v>
      </c>
      <c r="J37" s="106">
        <f t="shared" si="4"/>
        <v>5420</v>
      </c>
      <c r="K37" s="47">
        <f t="shared" ref="K37" si="5">SUM(K34:K36)</f>
        <v>0</v>
      </c>
      <c r="L37" s="106">
        <f t="shared" si="4"/>
        <v>5420</v>
      </c>
    </row>
    <row r="38" spans="1:32">
      <c r="A38" s="1"/>
      <c r="B38" s="1"/>
      <c r="C38" s="36"/>
      <c r="D38" s="43"/>
      <c r="E38" s="58"/>
      <c r="F38" s="44"/>
      <c r="G38" s="58"/>
      <c r="H38" s="43"/>
      <c r="I38" s="58"/>
      <c r="J38" s="44"/>
      <c r="K38" s="58"/>
      <c r="L38" s="44"/>
    </row>
    <row r="39" spans="1:32" ht="12.95" customHeight="1">
      <c r="A39" s="1"/>
      <c r="B39" s="1">
        <v>44</v>
      </c>
      <c r="C39" s="36" t="s">
        <v>15</v>
      </c>
      <c r="D39" s="101"/>
      <c r="E39" s="101"/>
      <c r="F39" s="101"/>
      <c r="G39" s="101"/>
      <c r="H39" s="101"/>
      <c r="I39" s="101"/>
      <c r="J39" s="101"/>
      <c r="K39" s="101"/>
      <c r="L39" s="101"/>
    </row>
    <row r="40" spans="1:32" ht="12.95" customHeight="1">
      <c r="A40" s="1"/>
      <c r="B40" s="162" t="s">
        <v>16</v>
      </c>
      <c r="C40" s="36" t="s">
        <v>17</v>
      </c>
      <c r="D40" s="43">
        <v>19558</v>
      </c>
      <c r="E40" s="45">
        <v>14581</v>
      </c>
      <c r="F40" s="44">
        <v>21200</v>
      </c>
      <c r="G40" s="45">
        <v>15775</v>
      </c>
      <c r="H40" s="43">
        <v>21200</v>
      </c>
      <c r="I40" s="45">
        <v>15775</v>
      </c>
      <c r="J40" s="44">
        <v>22473</v>
      </c>
      <c r="K40" s="45">
        <v>18738</v>
      </c>
      <c r="L40" s="45">
        <f>SUM(J40:K40)</f>
        <v>41211</v>
      </c>
      <c r="M40" s="181"/>
      <c r="N40" s="181"/>
      <c r="O40" s="181"/>
      <c r="P40" s="181"/>
      <c r="Q40" s="181"/>
      <c r="W40" s="181"/>
      <c r="X40" s="181"/>
      <c r="Y40" s="181"/>
      <c r="Z40" s="181"/>
      <c r="AA40" s="181"/>
    </row>
    <row r="41" spans="1:32" ht="12.95" customHeight="1">
      <c r="A41" s="1"/>
      <c r="B41" s="162" t="s">
        <v>18</v>
      </c>
      <c r="C41" s="36" t="s">
        <v>19</v>
      </c>
      <c r="D41" s="58">
        <v>0</v>
      </c>
      <c r="E41" s="85">
        <v>30</v>
      </c>
      <c r="F41" s="44">
        <v>500</v>
      </c>
      <c r="G41" s="45">
        <v>30</v>
      </c>
      <c r="H41" s="43">
        <v>500</v>
      </c>
      <c r="I41" s="45">
        <v>30</v>
      </c>
      <c r="J41" s="44">
        <v>200</v>
      </c>
      <c r="K41" s="45">
        <v>30</v>
      </c>
      <c r="L41" s="45">
        <f>SUM(J41:K41)</f>
        <v>230</v>
      </c>
      <c r="M41" s="181"/>
      <c r="N41" s="181"/>
      <c r="O41" s="181"/>
      <c r="P41" s="181"/>
      <c r="Q41" s="181"/>
      <c r="W41" s="181"/>
      <c r="X41" s="181"/>
      <c r="Y41" s="181"/>
      <c r="Z41" s="181"/>
      <c r="AA41" s="181"/>
      <c r="AB41" s="181"/>
      <c r="AC41" s="181"/>
      <c r="AD41" s="207"/>
      <c r="AE41" s="207"/>
      <c r="AF41" s="207"/>
    </row>
    <row r="42" spans="1:32" ht="12.95" customHeight="1">
      <c r="A42" s="1"/>
      <c r="B42" s="162" t="s">
        <v>20</v>
      </c>
      <c r="C42" s="36" t="s">
        <v>21</v>
      </c>
      <c r="D42" s="15">
        <v>1504</v>
      </c>
      <c r="E42" s="39">
        <v>267</v>
      </c>
      <c r="F42" s="39">
        <v>3500</v>
      </c>
      <c r="G42" s="37">
        <v>272</v>
      </c>
      <c r="H42" s="37">
        <v>3500</v>
      </c>
      <c r="I42" s="39">
        <v>272</v>
      </c>
      <c r="J42" s="39">
        <v>3500</v>
      </c>
      <c r="K42" s="37">
        <v>272</v>
      </c>
      <c r="L42" s="46">
        <f>SUM(J42:K42)</f>
        <v>3772</v>
      </c>
      <c r="M42" s="181"/>
      <c r="N42" s="181"/>
      <c r="O42" s="181"/>
      <c r="P42" s="181"/>
      <c r="Q42" s="181"/>
      <c r="W42" s="181"/>
      <c r="X42" s="181"/>
      <c r="Y42" s="181"/>
      <c r="Z42" s="181"/>
      <c r="AA42" s="181"/>
      <c r="AB42" s="181"/>
      <c r="AC42" s="181"/>
      <c r="AD42" s="207"/>
      <c r="AE42" s="207"/>
      <c r="AF42" s="207"/>
    </row>
    <row r="43" spans="1:32" ht="12.95" customHeight="1">
      <c r="A43" s="1"/>
      <c r="B43" s="162" t="s">
        <v>22</v>
      </c>
      <c r="C43" s="36" t="s">
        <v>23</v>
      </c>
      <c r="D43" s="78">
        <v>0</v>
      </c>
      <c r="E43" s="78">
        <v>0</v>
      </c>
      <c r="F43" s="39">
        <v>1</v>
      </c>
      <c r="G43" s="15">
        <v>1</v>
      </c>
      <c r="H43" s="39">
        <v>1</v>
      </c>
      <c r="I43" s="39">
        <v>1</v>
      </c>
      <c r="J43" s="39">
        <v>50000</v>
      </c>
      <c r="K43" s="15">
        <v>1</v>
      </c>
      <c r="L43" s="38">
        <f>SUM(J43:K43)</f>
        <v>50001</v>
      </c>
      <c r="M43" s="154"/>
      <c r="N43" s="154"/>
      <c r="O43" s="154"/>
      <c r="P43" s="155"/>
      <c r="Q43" s="154"/>
      <c r="W43" s="181"/>
      <c r="X43" s="181"/>
      <c r="Y43" s="181"/>
      <c r="Z43" s="181"/>
      <c r="AA43" s="181"/>
      <c r="AB43" s="181"/>
      <c r="AC43" s="181"/>
      <c r="AD43" s="207"/>
      <c r="AE43" s="207"/>
      <c r="AF43" s="207"/>
    </row>
    <row r="44" spans="1:32" ht="12.95" customHeight="1">
      <c r="A44" s="1"/>
      <c r="B44" s="162" t="s">
        <v>24</v>
      </c>
      <c r="C44" s="36" t="s">
        <v>25</v>
      </c>
      <c r="D44" s="39">
        <v>8400</v>
      </c>
      <c r="E44" s="78">
        <v>0</v>
      </c>
      <c r="F44" s="39">
        <v>6300</v>
      </c>
      <c r="G44" s="78">
        <v>0</v>
      </c>
      <c r="H44" s="39">
        <v>6300</v>
      </c>
      <c r="I44" s="78">
        <v>0</v>
      </c>
      <c r="J44" s="39">
        <v>6580</v>
      </c>
      <c r="K44" s="78">
        <v>0</v>
      </c>
      <c r="L44" s="46">
        <f>SUM(J44:K44)</f>
        <v>6580</v>
      </c>
      <c r="M44" s="181"/>
      <c r="N44" s="181"/>
      <c r="O44" s="181"/>
      <c r="P44" s="183"/>
      <c r="Q44" s="181"/>
      <c r="W44" s="181"/>
      <c r="X44" s="181"/>
      <c r="Y44" s="181"/>
      <c r="Z44" s="181"/>
      <c r="AA44" s="181"/>
      <c r="AB44" s="181"/>
      <c r="AC44" s="181"/>
      <c r="AD44" s="207"/>
      <c r="AE44" s="207"/>
      <c r="AF44" s="207"/>
    </row>
    <row r="45" spans="1:32" ht="12.95" customHeight="1">
      <c r="A45" s="1" t="s">
        <v>9</v>
      </c>
      <c r="B45" s="1">
        <v>44</v>
      </c>
      <c r="C45" s="36" t="s">
        <v>15</v>
      </c>
      <c r="D45" s="40">
        <f t="shared" ref="D45:L45" si="6">SUM(D40:D44)</f>
        <v>29462</v>
      </c>
      <c r="E45" s="40">
        <f t="shared" si="6"/>
        <v>14878</v>
      </c>
      <c r="F45" s="106">
        <f t="shared" si="6"/>
        <v>31501</v>
      </c>
      <c r="G45" s="40">
        <f t="shared" si="6"/>
        <v>16078</v>
      </c>
      <c r="H45" s="40">
        <f t="shared" si="6"/>
        <v>31501</v>
      </c>
      <c r="I45" s="40">
        <f t="shared" si="6"/>
        <v>16078</v>
      </c>
      <c r="J45" s="106">
        <f t="shared" si="6"/>
        <v>82753</v>
      </c>
      <c r="K45" s="40">
        <f t="shared" ref="K45" si="7">SUM(K40:K44)</f>
        <v>19041</v>
      </c>
      <c r="L45" s="40">
        <f t="shared" si="6"/>
        <v>101794</v>
      </c>
    </row>
    <row r="46" spans="1:32" ht="12.95" customHeight="1">
      <c r="A46" s="1" t="s">
        <v>9</v>
      </c>
      <c r="B46" s="1">
        <v>60</v>
      </c>
      <c r="C46" s="36" t="s">
        <v>14</v>
      </c>
      <c r="D46" s="48">
        <f t="shared" ref="D46:L46" si="8">D37+D31+D25+D45</f>
        <v>33290</v>
      </c>
      <c r="E46" s="48">
        <f t="shared" si="8"/>
        <v>20652</v>
      </c>
      <c r="F46" s="48">
        <f t="shared" si="8"/>
        <v>37191</v>
      </c>
      <c r="G46" s="48">
        <f t="shared" si="8"/>
        <v>22368</v>
      </c>
      <c r="H46" s="48">
        <f t="shared" si="8"/>
        <v>37191</v>
      </c>
      <c r="I46" s="48">
        <f t="shared" si="8"/>
        <v>22368</v>
      </c>
      <c r="J46" s="107">
        <f t="shared" si="8"/>
        <v>88443</v>
      </c>
      <c r="K46" s="48">
        <f t="shared" ref="K46" si="9">K37+K31+K25+K45</f>
        <v>25510</v>
      </c>
      <c r="L46" s="48">
        <f t="shared" si="8"/>
        <v>113953</v>
      </c>
    </row>
    <row r="47" spans="1:32" ht="12.95" customHeight="1">
      <c r="A47" s="1" t="s">
        <v>9</v>
      </c>
      <c r="B47" s="35">
        <v>1.101</v>
      </c>
      <c r="C47" s="49" t="s">
        <v>13</v>
      </c>
      <c r="D47" s="48">
        <f t="shared" ref="D47:L47" si="10">D46</f>
        <v>33290</v>
      </c>
      <c r="E47" s="48">
        <f t="shared" si="10"/>
        <v>20652</v>
      </c>
      <c r="F47" s="107">
        <f t="shared" si="10"/>
        <v>37191</v>
      </c>
      <c r="G47" s="48">
        <f t="shared" si="10"/>
        <v>22368</v>
      </c>
      <c r="H47" s="48">
        <f t="shared" si="10"/>
        <v>37191</v>
      </c>
      <c r="I47" s="48">
        <f t="shared" si="10"/>
        <v>22368</v>
      </c>
      <c r="J47" s="107">
        <f t="shared" si="10"/>
        <v>88443</v>
      </c>
      <c r="K47" s="48">
        <f t="shared" ref="K47" si="11">K46</f>
        <v>25510</v>
      </c>
      <c r="L47" s="48">
        <f t="shared" si="10"/>
        <v>113953</v>
      </c>
    </row>
    <row r="48" spans="1:32" ht="11.1" customHeight="1">
      <c r="A48" s="1"/>
      <c r="B48" s="50"/>
      <c r="C48" s="49"/>
      <c r="D48" s="45"/>
      <c r="E48" s="45"/>
      <c r="F48" s="45"/>
      <c r="G48" s="45"/>
      <c r="H48" s="45"/>
      <c r="I48" s="45"/>
      <c r="J48" s="45"/>
      <c r="K48" s="45"/>
      <c r="L48" s="45"/>
    </row>
    <row r="49" spans="1:32" ht="12.95" customHeight="1">
      <c r="A49" s="1"/>
      <c r="B49" s="35">
        <v>1.1020000000000001</v>
      </c>
      <c r="C49" s="49" t="s">
        <v>38</v>
      </c>
      <c r="D49" s="37"/>
      <c r="E49" s="37"/>
      <c r="F49" s="37"/>
      <c r="G49" s="37"/>
      <c r="H49" s="37"/>
      <c r="I49" s="37"/>
      <c r="J49" s="37"/>
      <c r="K49" s="37"/>
      <c r="L49" s="37"/>
    </row>
    <row r="50" spans="1:32" ht="12.95" customHeight="1">
      <c r="A50" s="1"/>
      <c r="B50" s="1">
        <v>60</v>
      </c>
      <c r="C50" s="36" t="s">
        <v>14</v>
      </c>
      <c r="D50" s="37"/>
      <c r="E50" s="37"/>
      <c r="F50" s="37"/>
      <c r="G50" s="37"/>
      <c r="H50" s="37"/>
      <c r="I50" s="37"/>
      <c r="J50" s="37"/>
      <c r="K50" s="37"/>
      <c r="L50" s="37"/>
    </row>
    <row r="51" spans="1:32" ht="12.95" customHeight="1">
      <c r="A51" s="1"/>
      <c r="B51" s="1">
        <v>44</v>
      </c>
      <c r="C51" s="36" t="s">
        <v>15</v>
      </c>
      <c r="D51" s="37"/>
      <c r="E51" s="37"/>
      <c r="F51" s="37"/>
      <c r="G51" s="37"/>
      <c r="H51" s="37"/>
      <c r="I51" s="37"/>
      <c r="J51" s="37"/>
      <c r="K51" s="37"/>
      <c r="L51" s="37"/>
    </row>
    <row r="52" spans="1:32" ht="12.95" customHeight="1">
      <c r="A52" s="1"/>
      <c r="B52" s="162" t="s">
        <v>16</v>
      </c>
      <c r="C52" s="36" t="s">
        <v>17</v>
      </c>
      <c r="D52" s="37">
        <v>5148</v>
      </c>
      <c r="E52" s="38">
        <v>15108</v>
      </c>
      <c r="F52" s="39">
        <v>6000</v>
      </c>
      <c r="G52" s="38">
        <v>15300</v>
      </c>
      <c r="H52" s="37">
        <v>6000</v>
      </c>
      <c r="I52" s="38">
        <v>15300</v>
      </c>
      <c r="J52" s="39">
        <v>7000</v>
      </c>
      <c r="K52" s="38">
        <v>16388</v>
      </c>
      <c r="L52" s="38">
        <f>SUM(J52:K52)</f>
        <v>23388</v>
      </c>
      <c r="M52" s="181"/>
      <c r="N52" s="181"/>
      <c r="O52" s="181"/>
      <c r="P52" s="181"/>
      <c r="Q52" s="181"/>
      <c r="W52" s="181"/>
      <c r="X52" s="181"/>
      <c r="Y52" s="181"/>
      <c r="Z52" s="181"/>
      <c r="AA52" s="181"/>
    </row>
    <row r="53" spans="1:32" ht="12.95" customHeight="1">
      <c r="A53" s="1"/>
      <c r="B53" s="162" t="s">
        <v>18</v>
      </c>
      <c r="C53" s="36" t="s">
        <v>19</v>
      </c>
      <c r="D53" s="78">
        <v>0</v>
      </c>
      <c r="E53" s="46">
        <v>50</v>
      </c>
      <c r="F53" s="39">
        <v>1</v>
      </c>
      <c r="G53" s="38">
        <v>50</v>
      </c>
      <c r="H53" s="37">
        <v>1</v>
      </c>
      <c r="I53" s="38">
        <v>50</v>
      </c>
      <c r="J53" s="39">
        <v>1</v>
      </c>
      <c r="K53" s="38">
        <v>50</v>
      </c>
      <c r="L53" s="38">
        <f>SUM(J53:K53)</f>
        <v>51</v>
      </c>
      <c r="M53" s="181"/>
      <c r="N53" s="181"/>
      <c r="O53" s="181"/>
      <c r="P53" s="181"/>
      <c r="Q53" s="181"/>
      <c r="W53" s="181"/>
      <c r="X53" s="181"/>
      <c r="Y53" s="181"/>
      <c r="Z53" s="181"/>
      <c r="AA53" s="181"/>
      <c r="AB53" s="181"/>
      <c r="AC53" s="181"/>
      <c r="AD53" s="207"/>
      <c r="AE53" s="207"/>
      <c r="AF53" s="207"/>
    </row>
    <row r="54" spans="1:32" ht="12.95" customHeight="1">
      <c r="A54" s="1"/>
      <c r="B54" s="162" t="s">
        <v>20</v>
      </c>
      <c r="C54" s="36" t="s">
        <v>21</v>
      </c>
      <c r="D54" s="39">
        <v>75</v>
      </c>
      <c r="E54" s="78">
        <v>0</v>
      </c>
      <c r="F54" s="39">
        <v>300</v>
      </c>
      <c r="G54" s="78">
        <v>0</v>
      </c>
      <c r="H54" s="37">
        <v>300</v>
      </c>
      <c r="I54" s="78">
        <v>0</v>
      </c>
      <c r="J54" s="39">
        <v>300</v>
      </c>
      <c r="K54" s="78">
        <v>0</v>
      </c>
      <c r="L54" s="46">
        <f>SUM(J54:K54)</f>
        <v>300</v>
      </c>
      <c r="M54" s="181"/>
      <c r="N54" s="181"/>
      <c r="O54" s="181"/>
      <c r="P54" s="181"/>
      <c r="Q54" s="181"/>
      <c r="W54" s="181"/>
      <c r="X54" s="181"/>
      <c r="Y54" s="181"/>
      <c r="Z54" s="181"/>
      <c r="AA54" s="181"/>
      <c r="AB54" s="181"/>
      <c r="AC54" s="181"/>
      <c r="AD54" s="207"/>
      <c r="AE54" s="207"/>
      <c r="AF54" s="207"/>
    </row>
    <row r="55" spans="1:32" ht="12.95" customHeight="1">
      <c r="A55" s="1"/>
      <c r="B55" s="162" t="s">
        <v>24</v>
      </c>
      <c r="C55" s="36" t="s">
        <v>25</v>
      </c>
      <c r="D55" s="39">
        <v>10000</v>
      </c>
      <c r="E55" s="78">
        <v>0</v>
      </c>
      <c r="F55" s="39">
        <v>10000</v>
      </c>
      <c r="G55" s="78">
        <v>0</v>
      </c>
      <c r="H55" s="39">
        <v>10000</v>
      </c>
      <c r="I55" s="78">
        <v>0</v>
      </c>
      <c r="J55" s="78">
        <v>0</v>
      </c>
      <c r="K55" s="78">
        <v>0</v>
      </c>
      <c r="L55" s="51">
        <f>SUM(J55:K55)</f>
        <v>0</v>
      </c>
      <c r="P55" s="92"/>
      <c r="W55" s="181"/>
      <c r="X55" s="181"/>
      <c r="Y55" s="181"/>
      <c r="Z55" s="181"/>
      <c r="AA55" s="181"/>
      <c r="AB55" s="181"/>
      <c r="AC55" s="181"/>
      <c r="AD55" s="207"/>
      <c r="AE55" s="207"/>
      <c r="AF55" s="207"/>
    </row>
    <row r="56" spans="1:32" ht="12.95" customHeight="1">
      <c r="A56" s="1" t="s">
        <v>9</v>
      </c>
      <c r="B56" s="1">
        <v>44</v>
      </c>
      <c r="C56" s="36" t="s">
        <v>15</v>
      </c>
      <c r="D56" s="48">
        <f t="shared" ref="D56:J56" si="12">SUM(D52:D55)</f>
        <v>15223</v>
      </c>
      <c r="E56" s="48">
        <f t="shared" si="12"/>
        <v>15158</v>
      </c>
      <c r="F56" s="107">
        <f t="shared" si="12"/>
        <v>16301</v>
      </c>
      <c r="G56" s="48">
        <f t="shared" si="12"/>
        <v>15350</v>
      </c>
      <c r="H56" s="48">
        <f t="shared" si="12"/>
        <v>16301</v>
      </c>
      <c r="I56" s="48">
        <f t="shared" si="12"/>
        <v>15350</v>
      </c>
      <c r="J56" s="107">
        <f t="shared" si="12"/>
        <v>7301</v>
      </c>
      <c r="K56" s="48">
        <f t="shared" ref="K56" si="13">SUM(K52:K55)</f>
        <v>16438</v>
      </c>
      <c r="L56" s="48">
        <f>K56+J56</f>
        <v>23739</v>
      </c>
    </row>
    <row r="57" spans="1:32" ht="11.1" customHeight="1">
      <c r="A57" s="1"/>
      <c r="B57" s="1"/>
      <c r="C57" s="36"/>
      <c r="D57" s="45"/>
      <c r="E57" s="45"/>
      <c r="F57" s="45"/>
      <c r="G57" s="45"/>
      <c r="H57" s="45"/>
      <c r="I57" s="45"/>
      <c r="J57" s="45"/>
      <c r="K57" s="45"/>
      <c r="L57" s="45"/>
    </row>
    <row r="58" spans="1:32" ht="12.95" customHeight="1">
      <c r="A58" s="1"/>
      <c r="B58" s="1">
        <v>46</v>
      </c>
      <c r="C58" s="36" t="s">
        <v>112</v>
      </c>
      <c r="D58" s="37"/>
      <c r="E58" s="37"/>
      <c r="F58" s="37"/>
      <c r="G58" s="37"/>
      <c r="H58" s="37"/>
      <c r="I58" s="37"/>
      <c r="J58" s="37"/>
      <c r="K58" s="37"/>
      <c r="L58" s="37"/>
    </row>
    <row r="59" spans="1:32" ht="12.95" customHeight="1">
      <c r="A59" s="1"/>
      <c r="B59" s="163" t="s">
        <v>39</v>
      </c>
      <c r="C59" s="36" t="s">
        <v>17</v>
      </c>
      <c r="D59" s="51">
        <v>0</v>
      </c>
      <c r="E59" s="38">
        <v>2346</v>
      </c>
      <c r="F59" s="51">
        <v>0</v>
      </c>
      <c r="G59" s="38">
        <v>2875</v>
      </c>
      <c r="H59" s="51">
        <v>0</v>
      </c>
      <c r="I59" s="38">
        <v>2875</v>
      </c>
      <c r="J59" s="51">
        <v>0</v>
      </c>
      <c r="K59" s="38">
        <v>4076</v>
      </c>
      <c r="L59" s="38">
        <f>SUM(J59:K59)</f>
        <v>4076</v>
      </c>
      <c r="M59" s="181"/>
      <c r="N59" s="181"/>
      <c r="O59" s="181"/>
      <c r="P59" s="181"/>
      <c r="Q59" s="181"/>
      <c r="W59" s="181"/>
      <c r="X59" s="181"/>
      <c r="Y59" s="181"/>
      <c r="Z59" s="181"/>
      <c r="AA59" s="181"/>
    </row>
    <row r="60" spans="1:32" ht="12.95" customHeight="1">
      <c r="A60" s="1"/>
      <c r="B60" s="162" t="s">
        <v>40</v>
      </c>
      <c r="C60" s="36" t="s">
        <v>19</v>
      </c>
      <c r="D60" s="38">
        <v>1</v>
      </c>
      <c r="E60" s="38">
        <v>30</v>
      </c>
      <c r="F60" s="46">
        <v>1</v>
      </c>
      <c r="G60" s="38">
        <v>30</v>
      </c>
      <c r="H60" s="38">
        <v>1</v>
      </c>
      <c r="I60" s="38">
        <v>30</v>
      </c>
      <c r="J60" s="46">
        <v>1</v>
      </c>
      <c r="K60" s="38">
        <v>30</v>
      </c>
      <c r="L60" s="38">
        <f>SUM(J60:K60)</f>
        <v>31</v>
      </c>
      <c r="M60" s="181"/>
      <c r="N60" s="181"/>
      <c r="O60" s="181"/>
      <c r="P60" s="181"/>
      <c r="Q60" s="181"/>
      <c r="W60" s="181"/>
      <c r="X60" s="181"/>
      <c r="Y60" s="181"/>
      <c r="Z60" s="181"/>
      <c r="AA60" s="181"/>
      <c r="AB60" s="181"/>
      <c r="AC60" s="181"/>
      <c r="AD60" s="207"/>
      <c r="AE60" s="207"/>
      <c r="AF60" s="207"/>
    </row>
    <row r="61" spans="1:32" ht="12.95" customHeight="1">
      <c r="A61" s="1"/>
      <c r="B61" s="162" t="s">
        <v>41</v>
      </c>
      <c r="C61" s="36" t="s">
        <v>21</v>
      </c>
      <c r="D61" s="53">
        <v>0</v>
      </c>
      <c r="E61" s="52">
        <v>754</v>
      </c>
      <c r="F61" s="108">
        <v>300</v>
      </c>
      <c r="G61" s="52">
        <v>785</v>
      </c>
      <c r="H61" s="52">
        <v>300</v>
      </c>
      <c r="I61" s="52">
        <v>785</v>
      </c>
      <c r="J61" s="108">
        <v>300</v>
      </c>
      <c r="K61" s="52">
        <v>785</v>
      </c>
      <c r="L61" s="52">
        <f>SUM(J61:K61)</f>
        <v>1085</v>
      </c>
      <c r="M61" s="181"/>
      <c r="N61" s="181"/>
      <c r="O61" s="181"/>
      <c r="P61" s="181"/>
      <c r="Q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</row>
    <row r="62" spans="1:32" ht="12.95" customHeight="1">
      <c r="A62" s="1" t="s">
        <v>9</v>
      </c>
      <c r="B62" s="1">
        <v>46</v>
      </c>
      <c r="C62" s="36" t="s">
        <v>112</v>
      </c>
      <c r="D62" s="52">
        <f t="shared" ref="D62:J62" si="14">SUM(D59:D61)</f>
        <v>1</v>
      </c>
      <c r="E62" s="52">
        <f t="shared" si="14"/>
        <v>3130</v>
      </c>
      <c r="F62" s="108">
        <f t="shared" si="14"/>
        <v>301</v>
      </c>
      <c r="G62" s="52">
        <f t="shared" si="14"/>
        <v>3690</v>
      </c>
      <c r="H62" s="52">
        <f t="shared" si="14"/>
        <v>301</v>
      </c>
      <c r="I62" s="52">
        <f t="shared" si="14"/>
        <v>3690</v>
      </c>
      <c r="J62" s="108">
        <f t="shared" si="14"/>
        <v>301</v>
      </c>
      <c r="K62" s="52">
        <f t="shared" ref="K62" si="15">SUM(K59:K61)</f>
        <v>4891</v>
      </c>
      <c r="L62" s="52">
        <f>K62+J62</f>
        <v>5192</v>
      </c>
    </row>
    <row r="63" spans="1:32" ht="11.1" customHeight="1">
      <c r="A63" s="1"/>
      <c r="B63" s="1"/>
      <c r="C63" s="36"/>
      <c r="D63" s="45"/>
      <c r="E63" s="45"/>
      <c r="F63" s="85"/>
      <c r="G63" s="45"/>
      <c r="H63" s="45"/>
      <c r="I63" s="45"/>
      <c r="J63" s="85"/>
      <c r="K63" s="45"/>
      <c r="L63" s="45"/>
    </row>
    <row r="64" spans="1:32" ht="12.95" customHeight="1">
      <c r="A64" s="1"/>
      <c r="B64" s="1">
        <v>48</v>
      </c>
      <c r="C64" s="36" t="s">
        <v>382</v>
      </c>
      <c r="D64" s="45"/>
      <c r="E64" s="45"/>
      <c r="F64" s="85"/>
      <c r="G64" s="45"/>
      <c r="H64" s="45"/>
      <c r="I64" s="45"/>
      <c r="J64" s="85"/>
      <c r="K64" s="45"/>
      <c r="L64" s="45"/>
    </row>
    <row r="65" spans="1:32" ht="12.95" customHeight="1">
      <c r="A65" s="1"/>
      <c r="B65" s="93" t="s">
        <v>394</v>
      </c>
      <c r="C65" s="36" t="s">
        <v>17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45">
        <v>2750</v>
      </c>
      <c r="L65" s="38">
        <f>SUM(J65:K65)</f>
        <v>2750</v>
      </c>
    </row>
    <row r="66" spans="1:32" ht="12.95" customHeight="1">
      <c r="A66" s="1"/>
      <c r="B66" s="162" t="s">
        <v>383</v>
      </c>
      <c r="C66" s="36" t="s">
        <v>19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85">
        <v>30</v>
      </c>
      <c r="K66" s="45">
        <v>1</v>
      </c>
      <c r="L66" s="45">
        <f>SUM(J66:K66)</f>
        <v>31</v>
      </c>
      <c r="M66" s="181"/>
      <c r="N66" s="181"/>
      <c r="O66" s="181"/>
      <c r="P66" s="181"/>
      <c r="Q66" s="181"/>
      <c r="W66" s="181"/>
      <c r="X66" s="181"/>
      <c r="Y66" s="181"/>
      <c r="Z66" s="181"/>
      <c r="AA66" s="181"/>
      <c r="AB66" s="181"/>
      <c r="AC66" s="181"/>
      <c r="AD66" s="207"/>
      <c r="AE66" s="207"/>
      <c r="AF66" s="207"/>
    </row>
    <row r="67" spans="1:32" ht="12.95" customHeight="1">
      <c r="A67" s="1"/>
      <c r="B67" s="162" t="s">
        <v>384</v>
      </c>
      <c r="C67" s="36" t="s">
        <v>21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85">
        <v>500</v>
      </c>
      <c r="K67" s="45">
        <v>1</v>
      </c>
      <c r="L67" s="45">
        <f>SUM(J67:K67)</f>
        <v>501</v>
      </c>
      <c r="M67" s="181"/>
      <c r="N67" s="181"/>
      <c r="O67" s="181"/>
      <c r="P67" s="184"/>
      <c r="Q67" s="181"/>
      <c r="R67" s="181"/>
      <c r="S67" s="181"/>
      <c r="T67" s="181"/>
      <c r="U67" s="184"/>
      <c r="V67" s="181"/>
      <c r="W67" s="181"/>
      <c r="X67" s="181"/>
      <c r="Y67" s="181"/>
      <c r="Z67" s="181"/>
      <c r="AA67" s="181"/>
      <c r="AB67" s="181"/>
      <c r="AC67" s="181"/>
      <c r="AD67" s="207"/>
      <c r="AE67" s="207"/>
      <c r="AF67" s="207"/>
    </row>
    <row r="68" spans="1:32" ht="12.95" customHeight="1">
      <c r="A68" s="1" t="s">
        <v>9</v>
      </c>
      <c r="B68" s="1">
        <v>48</v>
      </c>
      <c r="C68" s="36" t="s">
        <v>382</v>
      </c>
      <c r="D68" s="54">
        <f t="shared" ref="D68:I68" si="16">SUM(D66:D67)</f>
        <v>0</v>
      </c>
      <c r="E68" s="54">
        <f t="shared" si="16"/>
        <v>0</v>
      </c>
      <c r="F68" s="54">
        <f t="shared" si="16"/>
        <v>0</v>
      </c>
      <c r="G68" s="54">
        <f t="shared" si="16"/>
        <v>0</v>
      </c>
      <c r="H68" s="54">
        <f t="shared" si="16"/>
        <v>0</v>
      </c>
      <c r="I68" s="54">
        <f t="shared" si="16"/>
        <v>0</v>
      </c>
      <c r="J68" s="164">
        <f>SUM(J65:J67)</f>
        <v>530</v>
      </c>
      <c r="K68" s="107">
        <f t="shared" ref="K68:L68" si="17">SUM(K65:K67)</f>
        <v>2752</v>
      </c>
      <c r="L68" s="107">
        <f t="shared" si="17"/>
        <v>3282</v>
      </c>
    </row>
    <row r="69" spans="1:32" ht="12.95" customHeight="1">
      <c r="A69" s="1" t="s">
        <v>9</v>
      </c>
      <c r="B69" s="1">
        <v>60</v>
      </c>
      <c r="C69" s="36" t="s">
        <v>14</v>
      </c>
      <c r="D69" s="52">
        <f t="shared" ref="D69:L69" si="18">D62+D56+D68</f>
        <v>15224</v>
      </c>
      <c r="E69" s="52">
        <f t="shared" si="18"/>
        <v>18288</v>
      </c>
      <c r="F69" s="52">
        <f t="shared" si="18"/>
        <v>16602</v>
      </c>
      <c r="G69" s="52">
        <f t="shared" si="18"/>
        <v>19040</v>
      </c>
      <c r="H69" s="52">
        <f t="shared" si="18"/>
        <v>16602</v>
      </c>
      <c r="I69" s="52">
        <f t="shared" si="18"/>
        <v>19040</v>
      </c>
      <c r="J69" s="108">
        <f t="shared" si="18"/>
        <v>8132</v>
      </c>
      <c r="K69" s="108">
        <f t="shared" si="18"/>
        <v>24081</v>
      </c>
      <c r="L69" s="52">
        <f t="shared" si="18"/>
        <v>32213</v>
      </c>
    </row>
    <row r="70" spans="1:32" ht="11.1" customHeight="1">
      <c r="A70" s="1"/>
      <c r="B70" s="1"/>
      <c r="C70" s="36"/>
      <c r="D70" s="45"/>
      <c r="E70" s="45"/>
      <c r="F70" s="45"/>
      <c r="G70" s="45"/>
      <c r="H70" s="45"/>
      <c r="I70" s="45"/>
      <c r="J70" s="45"/>
      <c r="K70" s="45"/>
      <c r="L70" s="45"/>
    </row>
    <row r="71" spans="1:32">
      <c r="A71" s="1"/>
      <c r="B71" s="1">
        <v>61</v>
      </c>
      <c r="C71" s="36" t="s">
        <v>146</v>
      </c>
      <c r="D71" s="45"/>
      <c r="E71" s="45"/>
      <c r="F71" s="45"/>
      <c r="G71" s="45"/>
      <c r="H71" s="45"/>
      <c r="I71" s="45"/>
      <c r="J71" s="45"/>
      <c r="K71" s="45"/>
      <c r="L71" s="45"/>
    </row>
    <row r="72" spans="1:32" ht="13.35" customHeight="1">
      <c r="A72" s="41"/>
      <c r="B72" s="179" t="s">
        <v>42</v>
      </c>
      <c r="C72" s="41" t="s">
        <v>43</v>
      </c>
      <c r="D72" s="108">
        <v>5500</v>
      </c>
      <c r="E72" s="53">
        <v>0</v>
      </c>
      <c r="F72" s="108">
        <v>20000</v>
      </c>
      <c r="G72" s="53">
        <v>0</v>
      </c>
      <c r="H72" s="108">
        <v>20000</v>
      </c>
      <c r="I72" s="53">
        <v>0</v>
      </c>
      <c r="J72" s="108">
        <v>10000</v>
      </c>
      <c r="K72" s="53">
        <v>0</v>
      </c>
      <c r="L72" s="108">
        <f>SUM(J72:K72)</f>
        <v>10000</v>
      </c>
      <c r="M72" s="181"/>
      <c r="N72" s="181"/>
      <c r="O72" s="181"/>
      <c r="P72" s="181"/>
      <c r="Q72" s="181"/>
      <c r="W72" s="181"/>
      <c r="X72" s="181"/>
      <c r="Y72" s="181"/>
      <c r="Z72" s="181"/>
      <c r="AA72" s="181"/>
      <c r="AB72" s="181"/>
      <c r="AC72" s="181"/>
      <c r="AD72" s="207"/>
      <c r="AE72" s="207"/>
      <c r="AF72" s="207"/>
    </row>
    <row r="73" spans="1:32">
      <c r="A73" s="1" t="s">
        <v>9</v>
      </c>
      <c r="B73" s="1">
        <v>61</v>
      </c>
      <c r="C73" s="36" t="s">
        <v>146</v>
      </c>
      <c r="D73" s="108">
        <f t="shared" ref="D73:L73" si="19">D72</f>
        <v>5500</v>
      </c>
      <c r="E73" s="53">
        <f t="shared" si="19"/>
        <v>0</v>
      </c>
      <c r="F73" s="108">
        <f t="shared" si="19"/>
        <v>20000</v>
      </c>
      <c r="G73" s="53">
        <f t="shared" si="19"/>
        <v>0</v>
      </c>
      <c r="H73" s="108">
        <f t="shared" si="19"/>
        <v>20000</v>
      </c>
      <c r="I73" s="53">
        <f t="shared" si="19"/>
        <v>0</v>
      </c>
      <c r="J73" s="108">
        <f t="shared" si="19"/>
        <v>10000</v>
      </c>
      <c r="K73" s="53">
        <f t="shared" ref="K73" si="20">K72</f>
        <v>0</v>
      </c>
      <c r="L73" s="108">
        <f t="shared" si="19"/>
        <v>10000</v>
      </c>
    </row>
    <row r="74" spans="1:32" ht="9" customHeight="1">
      <c r="A74" s="1"/>
      <c r="B74" s="1"/>
      <c r="C74" s="36"/>
      <c r="D74" s="85"/>
      <c r="E74" s="59"/>
      <c r="F74" s="85"/>
      <c r="G74" s="59"/>
      <c r="H74" s="85"/>
      <c r="I74" s="59"/>
      <c r="J74" s="85"/>
      <c r="K74" s="59"/>
      <c r="L74" s="85"/>
    </row>
    <row r="75" spans="1:32" ht="25.5">
      <c r="A75" s="1"/>
      <c r="B75" s="1">
        <v>62</v>
      </c>
      <c r="C75" s="36" t="s">
        <v>202</v>
      </c>
      <c r="D75" s="45"/>
      <c r="E75" s="45"/>
      <c r="F75" s="45"/>
      <c r="G75" s="45"/>
      <c r="H75" s="45"/>
      <c r="I75" s="45"/>
      <c r="J75" s="45"/>
      <c r="K75" s="45"/>
      <c r="L75" s="45"/>
    </row>
    <row r="76" spans="1:32">
      <c r="A76" s="1"/>
      <c r="B76" s="93" t="s">
        <v>145</v>
      </c>
      <c r="C76" s="1" t="s">
        <v>43</v>
      </c>
      <c r="D76" s="108">
        <v>2000</v>
      </c>
      <c r="E76" s="53">
        <v>0</v>
      </c>
      <c r="F76" s="108">
        <v>5000</v>
      </c>
      <c r="G76" s="53">
        <v>0</v>
      </c>
      <c r="H76" s="108">
        <v>5000</v>
      </c>
      <c r="I76" s="53">
        <v>0</v>
      </c>
      <c r="J76" s="108">
        <v>5000</v>
      </c>
      <c r="K76" s="53">
        <v>0</v>
      </c>
      <c r="L76" s="108">
        <f>SUM(J76:K76)</f>
        <v>5000</v>
      </c>
      <c r="M76" s="181"/>
      <c r="N76" s="181"/>
      <c r="O76" s="181"/>
      <c r="P76" s="181"/>
      <c r="Q76" s="181"/>
      <c r="W76" s="181"/>
      <c r="X76" s="181"/>
      <c r="Y76" s="181"/>
      <c r="Z76" s="181"/>
      <c r="AA76" s="181"/>
      <c r="AB76" s="181"/>
      <c r="AC76" s="181"/>
      <c r="AD76" s="207"/>
      <c r="AE76" s="207"/>
      <c r="AF76" s="207"/>
    </row>
    <row r="77" spans="1:32">
      <c r="A77" s="1" t="s">
        <v>9</v>
      </c>
      <c r="B77" s="1">
        <v>62</v>
      </c>
      <c r="C77" s="143" t="s">
        <v>146</v>
      </c>
      <c r="D77" s="108">
        <f t="shared" ref="D77:L77" si="21">D76</f>
        <v>2000</v>
      </c>
      <c r="E77" s="53">
        <f t="shared" si="21"/>
        <v>0</v>
      </c>
      <c r="F77" s="108">
        <f t="shared" si="21"/>
        <v>5000</v>
      </c>
      <c r="G77" s="53">
        <f t="shared" si="21"/>
        <v>0</v>
      </c>
      <c r="H77" s="108">
        <f t="shared" si="21"/>
        <v>5000</v>
      </c>
      <c r="I77" s="53">
        <f t="shared" si="21"/>
        <v>0</v>
      </c>
      <c r="J77" s="108">
        <f t="shared" si="21"/>
        <v>5000</v>
      </c>
      <c r="K77" s="53">
        <f t="shared" ref="K77" si="22">K76</f>
        <v>0</v>
      </c>
      <c r="L77" s="108">
        <f t="shared" si="21"/>
        <v>5000</v>
      </c>
    </row>
    <row r="78" spans="1:32" ht="12.95" customHeight="1">
      <c r="A78" s="1" t="s">
        <v>9</v>
      </c>
      <c r="B78" s="35">
        <v>1.1020000000000001</v>
      </c>
      <c r="C78" s="49" t="s">
        <v>38</v>
      </c>
      <c r="D78" s="48">
        <f t="shared" ref="D78:L78" si="23">D73+D69+D77</f>
        <v>22724</v>
      </c>
      <c r="E78" s="48">
        <f t="shared" si="23"/>
        <v>18288</v>
      </c>
      <c r="F78" s="107">
        <f t="shared" si="23"/>
        <v>41602</v>
      </c>
      <c r="G78" s="48">
        <f t="shared" si="23"/>
        <v>19040</v>
      </c>
      <c r="H78" s="48">
        <f t="shared" si="23"/>
        <v>41602</v>
      </c>
      <c r="I78" s="48">
        <f t="shared" si="23"/>
        <v>19040</v>
      </c>
      <c r="J78" s="107">
        <f t="shared" si="23"/>
        <v>23132</v>
      </c>
      <c r="K78" s="48">
        <f t="shared" ref="K78" si="24">K73+K69+K77</f>
        <v>24081</v>
      </c>
      <c r="L78" s="48">
        <f t="shared" si="23"/>
        <v>47213</v>
      </c>
    </row>
    <row r="79" spans="1:32" ht="9" customHeight="1">
      <c r="A79" s="1"/>
      <c r="B79" s="35"/>
      <c r="C79" s="49"/>
      <c r="D79" s="45"/>
      <c r="E79" s="45"/>
      <c r="F79" s="45"/>
      <c r="G79" s="45"/>
      <c r="H79" s="45"/>
      <c r="I79" s="45"/>
      <c r="J79" s="45"/>
      <c r="K79" s="45"/>
      <c r="L79" s="45"/>
    </row>
    <row r="80" spans="1:32" ht="12.95" customHeight="1">
      <c r="A80" s="1"/>
      <c r="B80" s="35">
        <v>1.103</v>
      </c>
      <c r="C80" s="49" t="s">
        <v>44</v>
      </c>
      <c r="D80" s="37"/>
      <c r="E80" s="37"/>
      <c r="F80" s="37"/>
      <c r="G80" s="37"/>
      <c r="H80" s="37"/>
      <c r="I80" s="37"/>
      <c r="J80" s="37"/>
      <c r="K80" s="37"/>
      <c r="L80" s="37"/>
    </row>
    <row r="81" spans="1:32" ht="27" customHeight="1">
      <c r="A81" s="1"/>
      <c r="B81" s="1">
        <v>62</v>
      </c>
      <c r="C81" s="36" t="s">
        <v>45</v>
      </c>
      <c r="D81" s="37"/>
      <c r="E81" s="37"/>
      <c r="F81" s="37"/>
      <c r="G81" s="37"/>
      <c r="H81" s="37"/>
      <c r="I81" s="37"/>
      <c r="J81" s="37"/>
      <c r="K81" s="37"/>
      <c r="L81" s="37"/>
    </row>
    <row r="82" spans="1:32" ht="12.95" customHeight="1">
      <c r="A82" s="1"/>
      <c r="B82" s="1">
        <v>60</v>
      </c>
      <c r="C82" s="36" t="s">
        <v>46</v>
      </c>
      <c r="D82" s="37"/>
      <c r="E82" s="37"/>
      <c r="F82" s="37"/>
      <c r="G82" s="37"/>
      <c r="H82" s="37"/>
      <c r="I82" s="37"/>
      <c r="J82" s="37"/>
      <c r="K82" s="37"/>
      <c r="L82" s="37"/>
    </row>
    <row r="83" spans="1:32" ht="12.95" customHeight="1">
      <c r="A83" s="1"/>
      <c r="B83" s="165" t="s">
        <v>113</v>
      </c>
      <c r="C83" s="1" t="s">
        <v>25</v>
      </c>
      <c r="D83" s="51">
        <v>0</v>
      </c>
      <c r="E83" s="51">
        <v>0</v>
      </c>
      <c r="F83" s="46">
        <v>40000</v>
      </c>
      <c r="G83" s="53">
        <v>0</v>
      </c>
      <c r="H83" s="38">
        <v>40000</v>
      </c>
      <c r="I83" s="53">
        <v>0</v>
      </c>
      <c r="J83" s="46">
        <v>1</v>
      </c>
      <c r="K83" s="53">
        <v>0</v>
      </c>
      <c r="L83" s="46">
        <f>SUM(J83:K83)</f>
        <v>1</v>
      </c>
      <c r="M83" s="181"/>
      <c r="N83" s="182"/>
      <c r="O83" s="182"/>
      <c r="P83" s="182"/>
      <c r="Q83" s="182"/>
      <c r="W83" s="181"/>
      <c r="X83" s="181"/>
      <c r="Y83" s="181"/>
      <c r="Z83" s="181"/>
      <c r="AA83" s="181"/>
      <c r="AB83" s="181"/>
      <c r="AC83" s="181"/>
      <c r="AD83" s="207"/>
      <c r="AE83" s="207"/>
      <c r="AF83" s="207"/>
    </row>
    <row r="84" spans="1:32" ht="12.95" customHeight="1">
      <c r="A84" s="1" t="s">
        <v>9</v>
      </c>
      <c r="B84" s="1">
        <v>60</v>
      </c>
      <c r="C84" s="36" t="s">
        <v>46</v>
      </c>
      <c r="D84" s="54">
        <f t="shared" ref="D84:I86" si="25">D83</f>
        <v>0</v>
      </c>
      <c r="E84" s="54">
        <f t="shared" si="25"/>
        <v>0</v>
      </c>
      <c r="F84" s="107">
        <f t="shared" si="25"/>
        <v>40000</v>
      </c>
      <c r="G84" s="54">
        <f t="shared" si="25"/>
        <v>0</v>
      </c>
      <c r="H84" s="48">
        <f t="shared" si="25"/>
        <v>40000</v>
      </c>
      <c r="I84" s="54">
        <f t="shared" si="25"/>
        <v>0</v>
      </c>
      <c r="J84" s="107">
        <f>J83</f>
        <v>1</v>
      </c>
      <c r="K84" s="54">
        <f t="shared" ref="K84" si="26">K83</f>
        <v>0</v>
      </c>
      <c r="L84" s="107">
        <f t="shared" ref="J84:L86" si="27">L83</f>
        <v>1</v>
      </c>
    </row>
    <row r="85" spans="1:32" ht="27" customHeight="1">
      <c r="A85" s="1" t="s">
        <v>9</v>
      </c>
      <c r="B85" s="1">
        <v>62</v>
      </c>
      <c r="C85" s="36" t="s">
        <v>45</v>
      </c>
      <c r="D85" s="53">
        <f t="shared" si="25"/>
        <v>0</v>
      </c>
      <c r="E85" s="53">
        <f t="shared" si="25"/>
        <v>0</v>
      </c>
      <c r="F85" s="108">
        <f t="shared" si="25"/>
        <v>40000</v>
      </c>
      <c r="G85" s="53">
        <f t="shared" si="25"/>
        <v>0</v>
      </c>
      <c r="H85" s="52">
        <f t="shared" si="25"/>
        <v>40000</v>
      </c>
      <c r="I85" s="53">
        <f t="shared" si="25"/>
        <v>0</v>
      </c>
      <c r="J85" s="108">
        <f t="shared" si="27"/>
        <v>1</v>
      </c>
      <c r="K85" s="53">
        <f t="shared" si="27"/>
        <v>0</v>
      </c>
      <c r="L85" s="108">
        <f t="shared" si="27"/>
        <v>1</v>
      </c>
    </row>
    <row r="86" spans="1:32" ht="12.95" customHeight="1">
      <c r="A86" s="1" t="s">
        <v>9</v>
      </c>
      <c r="B86" s="35">
        <v>1.103</v>
      </c>
      <c r="C86" s="49" t="s">
        <v>44</v>
      </c>
      <c r="D86" s="54">
        <f t="shared" si="25"/>
        <v>0</v>
      </c>
      <c r="E86" s="54">
        <f t="shared" si="25"/>
        <v>0</v>
      </c>
      <c r="F86" s="107">
        <f t="shared" si="25"/>
        <v>40000</v>
      </c>
      <c r="G86" s="54">
        <f t="shared" si="25"/>
        <v>0</v>
      </c>
      <c r="H86" s="48">
        <f t="shared" si="25"/>
        <v>40000</v>
      </c>
      <c r="I86" s="54">
        <f t="shared" si="25"/>
        <v>0</v>
      </c>
      <c r="J86" s="107">
        <f t="shared" si="27"/>
        <v>1</v>
      </c>
      <c r="K86" s="54">
        <f t="shared" si="27"/>
        <v>0</v>
      </c>
      <c r="L86" s="107">
        <f>L85</f>
        <v>1</v>
      </c>
    </row>
    <row r="87" spans="1:32" ht="12.95" customHeight="1">
      <c r="A87" s="1" t="s">
        <v>9</v>
      </c>
      <c r="B87" s="33">
        <v>1</v>
      </c>
      <c r="C87" s="36" t="s">
        <v>12</v>
      </c>
      <c r="D87" s="48">
        <f t="shared" ref="D87:L87" si="28">D86+D78+D47</f>
        <v>56014</v>
      </c>
      <c r="E87" s="48">
        <f t="shared" si="28"/>
        <v>38940</v>
      </c>
      <c r="F87" s="107">
        <f t="shared" si="28"/>
        <v>118793</v>
      </c>
      <c r="G87" s="48">
        <f t="shared" si="28"/>
        <v>41408</v>
      </c>
      <c r="H87" s="48">
        <f t="shared" si="28"/>
        <v>118793</v>
      </c>
      <c r="I87" s="48">
        <f t="shared" si="28"/>
        <v>41408</v>
      </c>
      <c r="J87" s="107">
        <f t="shared" si="28"/>
        <v>111576</v>
      </c>
      <c r="K87" s="48">
        <f t="shared" si="28"/>
        <v>49591</v>
      </c>
      <c r="L87" s="48">
        <f t="shared" si="28"/>
        <v>161167</v>
      </c>
    </row>
    <row r="88" spans="1:32" ht="9" customHeight="1">
      <c r="A88" s="1"/>
      <c r="B88" s="33"/>
      <c r="C88" s="36"/>
      <c r="D88" s="45"/>
      <c r="E88" s="55"/>
      <c r="F88" s="55"/>
      <c r="G88" s="55"/>
      <c r="H88" s="55"/>
      <c r="I88" s="55"/>
      <c r="J88" s="55"/>
      <c r="K88" s="55"/>
      <c r="L88" s="55"/>
    </row>
    <row r="89" spans="1:32" ht="12.95" customHeight="1">
      <c r="A89" s="1"/>
      <c r="B89" s="1">
        <v>80</v>
      </c>
      <c r="C89" s="36" t="s">
        <v>47</v>
      </c>
      <c r="D89" s="37"/>
      <c r="E89" s="43"/>
      <c r="F89" s="43"/>
      <c r="G89" s="43"/>
      <c r="H89" s="43"/>
      <c r="I89" s="43"/>
      <c r="J89" s="43"/>
      <c r="K89" s="43"/>
      <c r="L89" s="43"/>
    </row>
    <row r="90" spans="1:32" ht="12.95" customHeight="1">
      <c r="A90" s="1"/>
      <c r="B90" s="35">
        <v>80.001000000000005</v>
      </c>
      <c r="C90" s="49" t="s">
        <v>48</v>
      </c>
      <c r="D90" s="37"/>
      <c r="E90" s="37"/>
      <c r="F90" s="37"/>
      <c r="G90" s="37"/>
      <c r="H90" s="37"/>
      <c r="I90" s="37"/>
      <c r="J90" s="37"/>
      <c r="K90" s="37"/>
      <c r="L90" s="37"/>
    </row>
    <row r="91" spans="1:32" ht="12.95" customHeight="1">
      <c r="A91" s="1"/>
      <c r="B91" s="56">
        <v>0.44</v>
      </c>
      <c r="C91" s="36" t="s">
        <v>15</v>
      </c>
      <c r="D91" s="37"/>
      <c r="E91" s="37"/>
      <c r="F91" s="37"/>
      <c r="G91" s="37"/>
      <c r="H91" s="37"/>
      <c r="I91" s="37"/>
      <c r="J91" s="37"/>
      <c r="K91" s="37"/>
      <c r="L91" s="37"/>
    </row>
    <row r="92" spans="1:32" ht="12.95" customHeight="1">
      <c r="A92" s="1"/>
      <c r="B92" s="162" t="s">
        <v>49</v>
      </c>
      <c r="C92" s="36" t="s">
        <v>17</v>
      </c>
      <c r="D92" s="37">
        <v>3000</v>
      </c>
      <c r="E92" s="38">
        <v>11602</v>
      </c>
      <c r="F92" s="39">
        <v>4000</v>
      </c>
      <c r="G92" s="38">
        <v>12697</v>
      </c>
      <c r="H92" s="37">
        <v>4000</v>
      </c>
      <c r="I92" s="38">
        <v>12697</v>
      </c>
      <c r="J92" s="39">
        <v>5000</v>
      </c>
      <c r="K92" s="38">
        <v>18495</v>
      </c>
      <c r="L92" s="38">
        <f>SUM(J92:K92)</f>
        <v>23495</v>
      </c>
      <c r="M92" s="181"/>
      <c r="N92" s="181"/>
      <c r="O92" s="181"/>
      <c r="P92" s="181"/>
      <c r="Q92" s="181"/>
      <c r="W92" s="181"/>
      <c r="X92" s="181"/>
      <c r="Y92" s="181"/>
      <c r="Z92" s="181"/>
      <c r="AA92" s="181"/>
    </row>
    <row r="93" spans="1:32" ht="12.95" customHeight="1">
      <c r="A93" s="1"/>
      <c r="B93" s="162" t="s">
        <v>50</v>
      </c>
      <c r="C93" s="36" t="s">
        <v>19</v>
      </c>
      <c r="D93" s="39">
        <v>497</v>
      </c>
      <c r="E93" s="46">
        <v>60</v>
      </c>
      <c r="F93" s="39">
        <v>300</v>
      </c>
      <c r="G93" s="38">
        <v>60</v>
      </c>
      <c r="H93" s="37">
        <v>300</v>
      </c>
      <c r="I93" s="38">
        <v>60</v>
      </c>
      <c r="J93" s="39">
        <v>100</v>
      </c>
      <c r="K93" s="38">
        <v>60</v>
      </c>
      <c r="L93" s="38">
        <f>SUM(J93:K93)</f>
        <v>160</v>
      </c>
      <c r="M93" s="181"/>
      <c r="N93" s="181"/>
      <c r="O93" s="181"/>
      <c r="P93" s="181"/>
      <c r="Q93" s="181"/>
      <c r="W93" s="181"/>
      <c r="X93" s="181"/>
      <c r="Y93" s="181"/>
      <c r="Z93" s="181"/>
      <c r="AA93" s="181"/>
      <c r="AB93" s="181"/>
      <c r="AC93" s="181"/>
      <c r="AD93" s="207"/>
      <c r="AE93" s="207"/>
      <c r="AF93" s="207"/>
    </row>
    <row r="94" spans="1:32" ht="12.95" customHeight="1">
      <c r="A94" s="1"/>
      <c r="B94" s="162" t="s">
        <v>51</v>
      </c>
      <c r="C94" s="36" t="s">
        <v>21</v>
      </c>
      <c r="D94" s="39">
        <v>197</v>
      </c>
      <c r="E94" s="38">
        <v>51</v>
      </c>
      <c r="F94" s="39">
        <v>1507</v>
      </c>
      <c r="G94" s="38">
        <v>1454</v>
      </c>
      <c r="H94" s="39">
        <v>1507</v>
      </c>
      <c r="I94" s="38">
        <v>1454</v>
      </c>
      <c r="J94" s="39">
        <f>1605-1</f>
        <v>1604</v>
      </c>
      <c r="K94" s="38">
        <v>1454</v>
      </c>
      <c r="L94" s="38">
        <f>SUM(J94:K94)</f>
        <v>3058</v>
      </c>
      <c r="M94" s="181"/>
      <c r="N94" s="181"/>
      <c r="O94" s="181"/>
      <c r="P94" s="181"/>
      <c r="Q94" s="181"/>
      <c r="W94" s="181"/>
      <c r="X94" s="181"/>
      <c r="Y94" s="181"/>
      <c r="Z94" s="181"/>
      <c r="AA94" s="181"/>
      <c r="AB94" s="181"/>
      <c r="AC94" s="181"/>
      <c r="AD94" s="207"/>
      <c r="AE94" s="207"/>
      <c r="AF94" s="207"/>
    </row>
    <row r="95" spans="1:32" ht="12.95" customHeight="1">
      <c r="A95" s="1" t="s">
        <v>9</v>
      </c>
      <c r="B95" s="56">
        <v>0.44</v>
      </c>
      <c r="C95" s="36" t="s">
        <v>15</v>
      </c>
      <c r="D95" s="40">
        <f t="shared" ref="D95:L95" si="29">SUM(D92:D94)</f>
        <v>3694</v>
      </c>
      <c r="E95" s="40">
        <f t="shared" si="29"/>
        <v>11713</v>
      </c>
      <c r="F95" s="40">
        <f t="shared" si="29"/>
        <v>5807</v>
      </c>
      <c r="G95" s="40">
        <f t="shared" si="29"/>
        <v>14211</v>
      </c>
      <c r="H95" s="40">
        <f t="shared" si="29"/>
        <v>5807</v>
      </c>
      <c r="I95" s="40">
        <f t="shared" si="29"/>
        <v>14211</v>
      </c>
      <c r="J95" s="106">
        <f t="shared" si="29"/>
        <v>6704</v>
      </c>
      <c r="K95" s="40">
        <f t="shared" ref="K95" si="30">SUM(K92:K94)</f>
        <v>20009</v>
      </c>
      <c r="L95" s="40">
        <f t="shared" si="29"/>
        <v>26713</v>
      </c>
    </row>
    <row r="96" spans="1:32" ht="12.95" customHeight="1">
      <c r="A96" s="1" t="s">
        <v>9</v>
      </c>
      <c r="B96" s="35">
        <v>80.001000000000005</v>
      </c>
      <c r="C96" s="49" t="s">
        <v>48</v>
      </c>
      <c r="D96" s="48">
        <f t="shared" ref="D96:L96" si="31">D95</f>
        <v>3694</v>
      </c>
      <c r="E96" s="48">
        <f t="shared" si="31"/>
        <v>11713</v>
      </c>
      <c r="F96" s="107">
        <f t="shared" si="31"/>
        <v>5807</v>
      </c>
      <c r="G96" s="48">
        <f t="shared" si="31"/>
        <v>14211</v>
      </c>
      <c r="H96" s="48">
        <f t="shared" si="31"/>
        <v>5807</v>
      </c>
      <c r="I96" s="48">
        <f t="shared" si="31"/>
        <v>14211</v>
      </c>
      <c r="J96" s="107">
        <f t="shared" si="31"/>
        <v>6704</v>
      </c>
      <c r="K96" s="48">
        <f t="shared" ref="K96" si="32">K95</f>
        <v>20009</v>
      </c>
      <c r="L96" s="48">
        <f t="shared" si="31"/>
        <v>26713</v>
      </c>
    </row>
    <row r="97" spans="1:32" ht="9" customHeight="1">
      <c r="A97" s="1"/>
      <c r="B97" s="57"/>
      <c r="C97" s="49"/>
      <c r="D97" s="45"/>
      <c r="E97" s="45"/>
      <c r="F97" s="45"/>
      <c r="G97" s="45"/>
      <c r="H97" s="45"/>
      <c r="I97" s="45"/>
      <c r="J97" s="45"/>
      <c r="K97" s="45"/>
      <c r="L97" s="45"/>
    </row>
    <row r="98" spans="1:32" ht="12.95" customHeight="1">
      <c r="A98" s="1"/>
      <c r="B98" s="35">
        <v>80.103999999999999</v>
      </c>
      <c r="C98" s="49" t="s">
        <v>52</v>
      </c>
      <c r="D98" s="37"/>
      <c r="E98" s="37"/>
      <c r="F98" s="37"/>
      <c r="G98" s="37"/>
      <c r="H98" s="37"/>
      <c r="I98" s="37"/>
      <c r="J98" s="37"/>
      <c r="K98" s="37"/>
      <c r="L98" s="37"/>
    </row>
    <row r="99" spans="1:32" ht="12.95" customHeight="1">
      <c r="A99" s="1"/>
      <c r="B99" s="93">
        <v>63</v>
      </c>
      <c r="C99" s="36" t="s">
        <v>53</v>
      </c>
      <c r="D99" s="37"/>
      <c r="E99" s="37"/>
      <c r="F99" s="37"/>
      <c r="G99" s="37"/>
      <c r="H99" s="37"/>
      <c r="I99" s="37"/>
      <c r="J99" s="37"/>
      <c r="K99" s="37"/>
      <c r="L99" s="37"/>
    </row>
    <row r="100" spans="1:32" ht="12.95" customHeight="1">
      <c r="A100" s="1"/>
      <c r="B100" s="93" t="s">
        <v>114</v>
      </c>
      <c r="C100" s="36" t="s">
        <v>77</v>
      </c>
      <c r="D100" s="58">
        <v>0</v>
      </c>
      <c r="E100" s="58">
        <v>0</v>
      </c>
      <c r="F100" s="44">
        <v>5000</v>
      </c>
      <c r="G100" s="58">
        <v>0</v>
      </c>
      <c r="H100" s="44">
        <v>5000</v>
      </c>
      <c r="I100" s="58">
        <v>0</v>
      </c>
      <c r="J100" s="44">
        <v>1</v>
      </c>
      <c r="K100" s="58">
        <v>0</v>
      </c>
      <c r="L100" s="44">
        <f t="shared" ref="L100:L108" si="33">SUM(J100:K100)</f>
        <v>1</v>
      </c>
      <c r="M100" s="181"/>
      <c r="N100" s="181"/>
      <c r="O100" s="181"/>
      <c r="P100" s="181"/>
      <c r="Q100" s="181"/>
      <c r="W100" s="181"/>
      <c r="X100" s="181"/>
      <c r="Y100" s="181"/>
      <c r="Z100" s="181"/>
      <c r="AA100" s="181"/>
      <c r="AB100" s="181"/>
      <c r="AC100" s="181"/>
      <c r="AD100" s="207"/>
      <c r="AE100" s="207"/>
      <c r="AF100" s="207"/>
    </row>
    <row r="101" spans="1:32" ht="12.95" customHeight="1">
      <c r="A101" s="1"/>
      <c r="B101" s="93" t="s">
        <v>115</v>
      </c>
      <c r="C101" s="36" t="s">
        <v>78</v>
      </c>
      <c r="D101" s="44">
        <v>1698</v>
      </c>
      <c r="E101" s="58">
        <v>0</v>
      </c>
      <c r="F101" s="44">
        <v>4000</v>
      </c>
      <c r="G101" s="58">
        <v>0</v>
      </c>
      <c r="H101" s="44">
        <v>4000</v>
      </c>
      <c r="I101" s="58">
        <v>0</v>
      </c>
      <c r="J101" s="44">
        <v>1</v>
      </c>
      <c r="K101" s="58">
        <v>0</v>
      </c>
      <c r="L101" s="44">
        <f t="shared" si="33"/>
        <v>1</v>
      </c>
      <c r="M101" s="181"/>
      <c r="N101" s="181"/>
      <c r="O101" s="181"/>
      <c r="P101" s="181"/>
      <c r="Q101" s="181"/>
      <c r="W101" s="181"/>
      <c r="X101" s="181"/>
      <c r="Y101" s="181"/>
      <c r="Z101" s="181"/>
      <c r="AA101" s="181"/>
      <c r="AB101" s="181"/>
      <c r="AC101" s="181"/>
      <c r="AD101" s="207"/>
      <c r="AE101" s="207"/>
      <c r="AF101" s="207"/>
    </row>
    <row r="102" spans="1:32" ht="12.95" customHeight="1">
      <c r="A102" s="1"/>
      <c r="B102" s="93" t="s">
        <v>116</v>
      </c>
      <c r="C102" s="36" t="s">
        <v>117</v>
      </c>
      <c r="D102" s="43">
        <v>599</v>
      </c>
      <c r="E102" s="58">
        <v>0</v>
      </c>
      <c r="F102" s="44">
        <v>10000</v>
      </c>
      <c r="G102" s="58">
        <v>0</v>
      </c>
      <c r="H102" s="44">
        <v>10000</v>
      </c>
      <c r="I102" s="58">
        <v>0</v>
      </c>
      <c r="J102" s="44">
        <v>1</v>
      </c>
      <c r="K102" s="58">
        <v>0</v>
      </c>
      <c r="L102" s="44">
        <f t="shared" si="33"/>
        <v>1</v>
      </c>
      <c r="M102" s="181"/>
      <c r="N102" s="181"/>
      <c r="O102" s="181"/>
      <c r="P102" s="181"/>
      <c r="Q102" s="181"/>
      <c r="W102" s="181"/>
      <c r="X102" s="181"/>
      <c r="Y102" s="181"/>
      <c r="Z102" s="181"/>
      <c r="AA102" s="181"/>
      <c r="AB102" s="181"/>
      <c r="AC102" s="181"/>
      <c r="AD102" s="207"/>
      <c r="AE102" s="207"/>
      <c r="AF102" s="207"/>
    </row>
    <row r="103" spans="1:32" ht="27" customHeight="1">
      <c r="A103" s="41"/>
      <c r="B103" s="166" t="s">
        <v>119</v>
      </c>
      <c r="C103" s="42" t="s">
        <v>147</v>
      </c>
      <c r="D103" s="109">
        <v>1999</v>
      </c>
      <c r="E103" s="79">
        <v>0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9">
        <f t="shared" si="33"/>
        <v>0</v>
      </c>
      <c r="M103" s="181"/>
      <c r="N103" s="181"/>
      <c r="O103" s="185"/>
      <c r="P103" s="181"/>
      <c r="Q103" s="181"/>
      <c r="W103" s="181"/>
      <c r="X103" s="181"/>
      <c r="Y103" s="181"/>
      <c r="Z103" s="181"/>
      <c r="AA103" s="181"/>
      <c r="AB103" s="181"/>
      <c r="AC103" s="181"/>
      <c r="AD103" s="207"/>
      <c r="AE103" s="207"/>
      <c r="AF103" s="207"/>
    </row>
    <row r="104" spans="1:32" ht="14.1" customHeight="1">
      <c r="A104" s="1"/>
      <c r="B104" s="93" t="s">
        <v>196</v>
      </c>
      <c r="C104" s="36" t="s">
        <v>195</v>
      </c>
      <c r="D104" s="85">
        <v>5000</v>
      </c>
      <c r="E104" s="59">
        <v>0</v>
      </c>
      <c r="F104" s="85">
        <v>10000</v>
      </c>
      <c r="G104" s="59">
        <v>0</v>
      </c>
      <c r="H104" s="85">
        <v>10000</v>
      </c>
      <c r="I104" s="59">
        <v>0</v>
      </c>
      <c r="J104" s="85">
        <v>3500</v>
      </c>
      <c r="K104" s="59">
        <v>0</v>
      </c>
      <c r="L104" s="44">
        <f t="shared" si="33"/>
        <v>3500</v>
      </c>
      <c r="M104" s="181"/>
      <c r="N104" s="181"/>
      <c r="O104" s="181"/>
      <c r="P104" s="181"/>
      <c r="Q104" s="181"/>
    </row>
    <row r="105" spans="1:32" ht="27.95" customHeight="1">
      <c r="A105" s="1"/>
      <c r="B105" s="93" t="s">
        <v>243</v>
      </c>
      <c r="C105" s="5" t="s">
        <v>242</v>
      </c>
      <c r="D105" s="59">
        <v>0</v>
      </c>
      <c r="E105" s="59">
        <v>0</v>
      </c>
      <c r="F105" s="85">
        <v>9000</v>
      </c>
      <c r="G105" s="59">
        <v>0</v>
      </c>
      <c r="H105" s="85">
        <v>9000</v>
      </c>
      <c r="I105" s="59">
        <v>0</v>
      </c>
      <c r="J105" s="85">
        <v>9500</v>
      </c>
      <c r="K105" s="59">
        <v>0</v>
      </c>
      <c r="L105" s="44">
        <f t="shared" si="33"/>
        <v>9500</v>
      </c>
      <c r="M105" s="182"/>
      <c r="N105" s="181"/>
      <c r="O105" s="191"/>
      <c r="P105" s="181"/>
      <c r="Q105" s="181"/>
    </row>
    <row r="106" spans="1:32" s="140" customFormat="1">
      <c r="A106" s="1"/>
      <c r="B106" s="93" t="s">
        <v>385</v>
      </c>
      <c r="C106" s="5" t="s">
        <v>386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85">
        <v>1</v>
      </c>
      <c r="K106" s="59">
        <v>0</v>
      </c>
      <c r="L106" s="44">
        <f t="shared" si="33"/>
        <v>1</v>
      </c>
      <c r="M106" s="181"/>
      <c r="N106" s="181"/>
      <c r="O106" s="181"/>
      <c r="P106" s="183"/>
      <c r="Q106" s="181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</row>
    <row r="107" spans="1:32" s="140" customFormat="1">
      <c r="A107" s="1"/>
      <c r="B107" s="93" t="s">
        <v>387</v>
      </c>
      <c r="C107" s="5" t="s">
        <v>388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85">
        <v>3500</v>
      </c>
      <c r="K107" s="59">
        <v>0</v>
      </c>
      <c r="L107" s="44">
        <f t="shared" si="33"/>
        <v>3500</v>
      </c>
      <c r="M107" s="154"/>
      <c r="N107" s="154"/>
      <c r="O107" s="154"/>
      <c r="P107" s="155"/>
      <c r="Q107" s="154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</row>
    <row r="108" spans="1:32" s="140" customFormat="1">
      <c r="A108" s="1"/>
      <c r="B108" s="93" t="s">
        <v>389</v>
      </c>
      <c r="C108" s="5" t="s">
        <v>390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108">
        <v>20000</v>
      </c>
      <c r="K108" s="53">
        <v>0</v>
      </c>
      <c r="L108" s="109">
        <f t="shared" si="33"/>
        <v>20000</v>
      </c>
      <c r="M108" s="154"/>
      <c r="N108" s="154"/>
      <c r="O108" s="154"/>
      <c r="P108" s="155"/>
      <c r="Q108" s="154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</row>
    <row r="109" spans="1:32" ht="14.1" customHeight="1">
      <c r="A109" s="1" t="s">
        <v>9</v>
      </c>
      <c r="B109" s="93">
        <v>63</v>
      </c>
      <c r="C109" s="36" t="s">
        <v>53</v>
      </c>
      <c r="D109" s="109">
        <f t="shared" ref="D109:I109" si="34">SUM(D100:D108)</f>
        <v>9296</v>
      </c>
      <c r="E109" s="79">
        <f t="shared" si="34"/>
        <v>0</v>
      </c>
      <c r="F109" s="109">
        <f t="shared" si="34"/>
        <v>38000</v>
      </c>
      <c r="G109" s="79">
        <f t="shared" si="34"/>
        <v>0</v>
      </c>
      <c r="H109" s="109">
        <f t="shared" si="34"/>
        <v>38000</v>
      </c>
      <c r="I109" s="79">
        <f t="shared" si="34"/>
        <v>0</v>
      </c>
      <c r="J109" s="109">
        <f>SUM(J100:J108)</f>
        <v>36504</v>
      </c>
      <c r="K109" s="79">
        <f t="shared" ref="K109:L109" si="35">SUM(K100:K108)</f>
        <v>0</v>
      </c>
      <c r="L109" s="109">
        <f t="shared" si="35"/>
        <v>36504</v>
      </c>
    </row>
    <row r="110" spans="1:32" ht="14.1" customHeight="1">
      <c r="A110" s="1" t="s">
        <v>9</v>
      </c>
      <c r="B110" s="35">
        <v>80.103999999999999</v>
      </c>
      <c r="C110" s="49" t="s">
        <v>52</v>
      </c>
      <c r="D110" s="48">
        <f t="shared" ref="D110:L110" si="36">D109</f>
        <v>9296</v>
      </c>
      <c r="E110" s="54">
        <f t="shared" si="36"/>
        <v>0</v>
      </c>
      <c r="F110" s="48">
        <f t="shared" si="36"/>
        <v>38000</v>
      </c>
      <c r="G110" s="54">
        <f t="shared" si="36"/>
        <v>0</v>
      </c>
      <c r="H110" s="48">
        <f t="shared" si="36"/>
        <v>38000</v>
      </c>
      <c r="I110" s="54">
        <f t="shared" si="36"/>
        <v>0</v>
      </c>
      <c r="J110" s="107">
        <f t="shared" si="36"/>
        <v>36504</v>
      </c>
      <c r="K110" s="54">
        <f t="shared" ref="K110" si="37">K109</f>
        <v>0</v>
      </c>
      <c r="L110" s="107">
        <f t="shared" si="36"/>
        <v>36504</v>
      </c>
    </row>
    <row r="111" spans="1:32" ht="14.1" customHeight="1">
      <c r="A111" s="1" t="s">
        <v>9</v>
      </c>
      <c r="B111" s="1">
        <v>80</v>
      </c>
      <c r="C111" s="36" t="s">
        <v>47</v>
      </c>
      <c r="D111" s="52">
        <f t="shared" ref="D111:L111" si="38">D110+D96</f>
        <v>12990</v>
      </c>
      <c r="E111" s="52">
        <f t="shared" si="38"/>
        <v>11713</v>
      </c>
      <c r="F111" s="52">
        <f t="shared" si="38"/>
        <v>43807</v>
      </c>
      <c r="G111" s="52">
        <f t="shared" si="38"/>
        <v>14211</v>
      </c>
      <c r="H111" s="52">
        <f t="shared" si="38"/>
        <v>43807</v>
      </c>
      <c r="I111" s="52">
        <f t="shared" si="38"/>
        <v>14211</v>
      </c>
      <c r="J111" s="108">
        <f t="shared" si="38"/>
        <v>43208</v>
      </c>
      <c r="K111" s="52">
        <f t="shared" si="38"/>
        <v>20009</v>
      </c>
      <c r="L111" s="52">
        <f t="shared" si="38"/>
        <v>63217</v>
      </c>
    </row>
    <row r="112" spans="1:32" s="89" customFormat="1" ht="14.1" customHeight="1">
      <c r="A112" s="1" t="s">
        <v>9</v>
      </c>
      <c r="B112" s="50">
        <v>3452</v>
      </c>
      <c r="C112" s="49" t="s">
        <v>0</v>
      </c>
      <c r="D112" s="45">
        <f t="shared" ref="D112:L112" si="39">D111+D87</f>
        <v>69004</v>
      </c>
      <c r="E112" s="45">
        <f t="shared" si="39"/>
        <v>50653</v>
      </c>
      <c r="F112" s="45">
        <f t="shared" si="39"/>
        <v>162600</v>
      </c>
      <c r="G112" s="45">
        <f t="shared" si="39"/>
        <v>55619</v>
      </c>
      <c r="H112" s="45">
        <f t="shared" si="39"/>
        <v>162600</v>
      </c>
      <c r="I112" s="45">
        <f t="shared" si="39"/>
        <v>55619</v>
      </c>
      <c r="J112" s="85">
        <f t="shared" si="39"/>
        <v>154784</v>
      </c>
      <c r="K112" s="45">
        <f t="shared" si="39"/>
        <v>69600</v>
      </c>
      <c r="L112" s="45">
        <f t="shared" si="39"/>
        <v>224384</v>
      </c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</row>
    <row r="113" spans="1:32" ht="14.1" customHeight="1">
      <c r="A113" s="60" t="s">
        <v>9</v>
      </c>
      <c r="B113" s="60"/>
      <c r="C113" s="61" t="s">
        <v>10</v>
      </c>
      <c r="D113" s="48">
        <f t="shared" ref="D113:I113" si="40">D112</f>
        <v>69004</v>
      </c>
      <c r="E113" s="48">
        <f t="shared" si="40"/>
        <v>50653</v>
      </c>
      <c r="F113" s="48">
        <f t="shared" si="40"/>
        <v>162600</v>
      </c>
      <c r="G113" s="48">
        <f t="shared" si="40"/>
        <v>55619</v>
      </c>
      <c r="H113" s="48">
        <f t="shared" si="40"/>
        <v>162600</v>
      </c>
      <c r="I113" s="48">
        <f t="shared" si="40"/>
        <v>55619</v>
      </c>
      <c r="J113" s="107">
        <f>J112</f>
        <v>154784</v>
      </c>
      <c r="K113" s="48">
        <f t="shared" ref="K113" si="41">K112</f>
        <v>69600</v>
      </c>
      <c r="L113" s="48">
        <f>K113+J113</f>
        <v>224384</v>
      </c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9"/>
      <c r="AE113" s="89"/>
      <c r="AF113" s="89"/>
    </row>
    <row r="114" spans="1:32" ht="9" customHeight="1">
      <c r="A114" s="1"/>
      <c r="B114" s="1"/>
      <c r="C114" s="49"/>
      <c r="D114" s="45"/>
      <c r="E114" s="45"/>
      <c r="F114" s="45"/>
      <c r="G114" s="45"/>
      <c r="H114" s="45"/>
      <c r="I114" s="45"/>
      <c r="J114" s="45"/>
      <c r="K114" s="45"/>
      <c r="L114" s="45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9"/>
      <c r="AE114" s="89"/>
      <c r="AF114" s="89"/>
    </row>
    <row r="115" spans="1:32" ht="14.1" customHeight="1">
      <c r="A115" s="1"/>
      <c r="B115" s="1"/>
      <c r="C115" s="49" t="s">
        <v>54</v>
      </c>
      <c r="D115" s="43"/>
      <c r="E115" s="43"/>
      <c r="F115" s="45"/>
      <c r="G115" s="45"/>
      <c r="H115" s="45"/>
      <c r="I115" s="45"/>
      <c r="J115" s="45"/>
      <c r="K115" s="45"/>
      <c r="L115" s="45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9"/>
      <c r="AE115" s="89"/>
      <c r="AF115" s="89"/>
    </row>
    <row r="116" spans="1:32" ht="14.1" customHeight="1">
      <c r="A116" s="1" t="s">
        <v>11</v>
      </c>
      <c r="B116" s="50">
        <v>5452</v>
      </c>
      <c r="C116" s="49" t="s">
        <v>1</v>
      </c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32" ht="14.1" customHeight="1">
      <c r="A117" s="1"/>
      <c r="B117" s="33">
        <v>1</v>
      </c>
      <c r="C117" s="36" t="s">
        <v>12</v>
      </c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32" s="63" customFormat="1" ht="14.1" customHeight="1">
      <c r="A118" s="62"/>
      <c r="B118" s="35">
        <v>1.101</v>
      </c>
      <c r="C118" s="49" t="s">
        <v>13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</row>
    <row r="119" spans="1:32" s="91" customFormat="1" ht="14.1" customHeight="1">
      <c r="A119" s="62"/>
      <c r="B119" s="33">
        <v>60</v>
      </c>
      <c r="C119" s="36" t="s">
        <v>55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</row>
    <row r="120" spans="1:32" s="63" customFormat="1" ht="27.95" customHeight="1">
      <c r="A120" s="62"/>
      <c r="B120" s="167" t="s">
        <v>92</v>
      </c>
      <c r="C120" s="36" t="s">
        <v>395</v>
      </c>
      <c r="D120" s="44">
        <v>1416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9">
        <f t="shared" ref="L120:L132" si="42">SUM(J120:K120)</f>
        <v>0</v>
      </c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1"/>
      <c r="AE120" s="91"/>
      <c r="AF120" s="91"/>
    </row>
    <row r="121" spans="1:32" s="63" customFormat="1" ht="38.25">
      <c r="A121" s="62"/>
      <c r="B121" s="167" t="s">
        <v>214</v>
      </c>
      <c r="C121" s="124" t="s">
        <v>241</v>
      </c>
      <c r="D121" s="44">
        <v>3230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9">
        <f t="shared" si="42"/>
        <v>0</v>
      </c>
      <c r="M121" s="84"/>
      <c r="N121" s="84"/>
      <c r="O121" s="144"/>
      <c r="P121" s="84"/>
      <c r="Q121" s="145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1"/>
      <c r="AE121" s="91"/>
      <c r="AF121" s="91"/>
    </row>
    <row r="122" spans="1:32" s="63" customFormat="1" ht="38.25">
      <c r="A122" s="62"/>
      <c r="B122" s="167" t="s">
        <v>90</v>
      </c>
      <c r="C122" s="36" t="s">
        <v>396</v>
      </c>
      <c r="D122" s="44">
        <v>1185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9">
        <f t="shared" si="42"/>
        <v>0</v>
      </c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</row>
    <row r="123" spans="1:32" s="63" customFormat="1" ht="28.5" customHeight="1">
      <c r="A123" s="62"/>
      <c r="B123" s="167" t="s">
        <v>91</v>
      </c>
      <c r="C123" s="36" t="s">
        <v>397</v>
      </c>
      <c r="D123" s="44">
        <v>2727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9">
        <f t="shared" si="42"/>
        <v>0</v>
      </c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</row>
    <row r="124" spans="1:32" s="63" customFormat="1" ht="27.75" customHeight="1">
      <c r="A124" s="62"/>
      <c r="B124" s="167" t="s">
        <v>215</v>
      </c>
      <c r="C124" s="124" t="s">
        <v>339</v>
      </c>
      <c r="D124" s="44">
        <v>1960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9">
        <f t="shared" si="42"/>
        <v>0</v>
      </c>
      <c r="M124" s="84"/>
      <c r="N124" s="84"/>
      <c r="O124" s="144"/>
      <c r="P124" s="84"/>
      <c r="Q124" s="145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</row>
    <row r="125" spans="1:32" s="63" customFormat="1" ht="25.5">
      <c r="A125" s="64"/>
      <c r="B125" s="168" t="s">
        <v>81</v>
      </c>
      <c r="C125" s="42" t="s">
        <v>148</v>
      </c>
      <c r="D125" s="172">
        <v>1547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53">
        <f t="shared" si="42"/>
        <v>0</v>
      </c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</row>
    <row r="126" spans="1:32" s="63" customFormat="1" ht="42" customHeight="1">
      <c r="A126" s="62"/>
      <c r="B126" s="167" t="s">
        <v>82</v>
      </c>
      <c r="C126" s="34" t="s">
        <v>209</v>
      </c>
      <c r="D126" s="39">
        <v>1213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58">
        <v>0</v>
      </c>
      <c r="K126" s="78">
        <v>0</v>
      </c>
      <c r="L126" s="51">
        <f t="shared" si="42"/>
        <v>0</v>
      </c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</row>
    <row r="127" spans="1:32" s="63" customFormat="1" ht="38.25">
      <c r="A127" s="62"/>
      <c r="B127" s="167" t="s">
        <v>83</v>
      </c>
      <c r="C127" s="36" t="s">
        <v>338</v>
      </c>
      <c r="D127" s="44">
        <v>119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9">
        <f t="shared" si="42"/>
        <v>0</v>
      </c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</row>
    <row r="128" spans="1:32" s="63" customFormat="1" ht="38.25">
      <c r="A128" s="62"/>
      <c r="B128" s="167" t="s">
        <v>84</v>
      </c>
      <c r="C128" s="36" t="s">
        <v>150</v>
      </c>
      <c r="D128" s="44">
        <v>5426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9">
        <f t="shared" si="42"/>
        <v>0</v>
      </c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</row>
    <row r="129" spans="1:29" s="63" customFormat="1" ht="25.5">
      <c r="A129" s="62"/>
      <c r="B129" s="167" t="s">
        <v>85</v>
      </c>
      <c r="C129" s="36" t="s">
        <v>79</v>
      </c>
      <c r="D129" s="43">
        <v>2099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9">
        <f t="shared" si="42"/>
        <v>0</v>
      </c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</row>
    <row r="130" spans="1:29" s="63" customFormat="1" ht="51">
      <c r="A130" s="62"/>
      <c r="B130" s="167" t="s">
        <v>86</v>
      </c>
      <c r="C130" s="36" t="s">
        <v>151</v>
      </c>
      <c r="D130" s="44">
        <v>4935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9">
        <f t="shared" si="42"/>
        <v>0</v>
      </c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</row>
    <row r="131" spans="1:29" s="63" customFormat="1" ht="25.5">
      <c r="A131" s="62"/>
      <c r="B131" s="167" t="s">
        <v>216</v>
      </c>
      <c r="C131" s="124" t="s">
        <v>237</v>
      </c>
      <c r="D131" s="39">
        <v>2450</v>
      </c>
      <c r="E131" s="78">
        <v>0</v>
      </c>
      <c r="F131" s="78">
        <v>0</v>
      </c>
      <c r="G131" s="78">
        <v>0</v>
      </c>
      <c r="H131" s="78">
        <v>0</v>
      </c>
      <c r="I131" s="78">
        <v>0</v>
      </c>
      <c r="J131" s="78">
        <v>0</v>
      </c>
      <c r="K131" s="78">
        <v>0</v>
      </c>
      <c r="L131" s="51">
        <f t="shared" si="42"/>
        <v>0</v>
      </c>
      <c r="M131" s="144"/>
      <c r="N131" s="84"/>
      <c r="O131" s="144"/>
      <c r="P131" s="144"/>
      <c r="Q131" s="145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</row>
    <row r="132" spans="1:29" s="63" customFormat="1" ht="38.25">
      <c r="A132" s="62"/>
      <c r="B132" s="167" t="s">
        <v>217</v>
      </c>
      <c r="C132" s="67" t="s">
        <v>238</v>
      </c>
      <c r="D132" s="39">
        <v>1641</v>
      </c>
      <c r="E132" s="78">
        <v>0</v>
      </c>
      <c r="F132" s="78">
        <v>0</v>
      </c>
      <c r="G132" s="78">
        <v>0</v>
      </c>
      <c r="H132" s="78">
        <v>0</v>
      </c>
      <c r="I132" s="78">
        <v>0</v>
      </c>
      <c r="J132" s="78">
        <v>0</v>
      </c>
      <c r="K132" s="78">
        <v>0</v>
      </c>
      <c r="L132" s="51">
        <f t="shared" si="42"/>
        <v>0</v>
      </c>
      <c r="M132" s="144"/>
      <c r="N132" s="84"/>
      <c r="O132" s="144"/>
      <c r="P132" s="144"/>
      <c r="Q132" s="145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</row>
    <row r="133" spans="1:29" s="63" customFormat="1" ht="51">
      <c r="A133" s="62"/>
      <c r="B133" s="167" t="s">
        <v>218</v>
      </c>
      <c r="C133" s="67" t="s">
        <v>341</v>
      </c>
      <c r="D133" s="44">
        <v>1500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9">
        <f t="shared" ref="L133:L139" si="43">SUM(J133:K133)</f>
        <v>0</v>
      </c>
      <c r="M133" s="144"/>
      <c r="N133" s="144"/>
      <c r="O133" s="144"/>
      <c r="P133" s="144"/>
      <c r="Q133" s="145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</row>
    <row r="134" spans="1:29" s="63" customFormat="1" ht="38.25">
      <c r="A134" s="62"/>
      <c r="B134" s="167" t="s">
        <v>219</v>
      </c>
      <c r="C134" s="67" t="s">
        <v>340</v>
      </c>
      <c r="D134" s="44">
        <v>3885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9">
        <f t="shared" si="43"/>
        <v>0</v>
      </c>
      <c r="M134" s="144"/>
      <c r="N134" s="84"/>
      <c r="O134" s="144"/>
      <c r="P134" s="144"/>
      <c r="Q134" s="145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</row>
    <row r="135" spans="1:29" s="63" customFormat="1" ht="63.75">
      <c r="A135" s="62"/>
      <c r="B135" s="167" t="s">
        <v>220</v>
      </c>
      <c r="C135" s="67" t="s">
        <v>355</v>
      </c>
      <c r="D135" s="44">
        <v>3484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9">
        <f t="shared" si="43"/>
        <v>0</v>
      </c>
      <c r="M135" s="144"/>
      <c r="N135" s="84"/>
      <c r="O135" s="144"/>
      <c r="P135" s="144"/>
      <c r="Q135" s="145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</row>
    <row r="136" spans="1:29" s="63" customFormat="1">
      <c r="A136" s="64"/>
      <c r="B136" s="168" t="s">
        <v>56</v>
      </c>
      <c r="C136" s="42" t="s">
        <v>57</v>
      </c>
      <c r="D136" s="79">
        <v>0</v>
      </c>
      <c r="E136" s="79">
        <v>0</v>
      </c>
      <c r="F136" s="109">
        <v>30000</v>
      </c>
      <c r="G136" s="79">
        <v>0</v>
      </c>
      <c r="H136" s="109">
        <v>30000</v>
      </c>
      <c r="I136" s="79">
        <v>0</v>
      </c>
      <c r="J136" s="79">
        <v>0</v>
      </c>
      <c r="K136" s="79">
        <v>0</v>
      </c>
      <c r="L136" s="53">
        <f t="shared" si="43"/>
        <v>0</v>
      </c>
      <c r="M136" s="82"/>
      <c r="N136" s="82"/>
      <c r="O136" s="82"/>
      <c r="P136" s="84"/>
      <c r="Q136" s="82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</row>
    <row r="137" spans="1:29" s="63" customFormat="1" ht="42" customHeight="1">
      <c r="A137" s="62"/>
      <c r="B137" s="167" t="s">
        <v>221</v>
      </c>
      <c r="C137" s="67" t="s">
        <v>235</v>
      </c>
      <c r="D137" s="39">
        <v>2000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51">
        <f t="shared" si="43"/>
        <v>0</v>
      </c>
      <c r="M137" s="144"/>
      <c r="N137" s="84"/>
      <c r="O137" s="144"/>
      <c r="P137" s="144"/>
      <c r="Q137" s="145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</row>
    <row r="138" spans="1:29" s="63" customFormat="1">
      <c r="A138" s="62"/>
      <c r="B138" s="167" t="s">
        <v>67</v>
      </c>
      <c r="C138" s="36" t="s">
        <v>68</v>
      </c>
      <c r="D138" s="39">
        <v>14543</v>
      </c>
      <c r="E138" s="78">
        <v>0</v>
      </c>
      <c r="F138" s="39">
        <v>30000</v>
      </c>
      <c r="G138" s="78">
        <v>0</v>
      </c>
      <c r="H138" s="39">
        <v>30000</v>
      </c>
      <c r="I138" s="78">
        <v>0</v>
      </c>
      <c r="J138" s="78">
        <v>0</v>
      </c>
      <c r="K138" s="78">
        <v>0</v>
      </c>
      <c r="L138" s="51">
        <f t="shared" si="43"/>
        <v>0</v>
      </c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</row>
    <row r="139" spans="1:29" s="63" customFormat="1" ht="42" customHeight="1">
      <c r="A139" s="62"/>
      <c r="B139" s="167" t="s">
        <v>222</v>
      </c>
      <c r="C139" s="67" t="s">
        <v>234</v>
      </c>
      <c r="D139" s="39">
        <v>962</v>
      </c>
      <c r="E139" s="78">
        <v>0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51">
        <f t="shared" si="43"/>
        <v>0</v>
      </c>
      <c r="M139" s="144"/>
      <c r="N139" s="84"/>
      <c r="O139" s="144"/>
      <c r="P139" s="144"/>
      <c r="Q139" s="145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</row>
    <row r="140" spans="1:29" s="63" customFormat="1" ht="38.25">
      <c r="A140" s="62"/>
      <c r="B140" s="167" t="s">
        <v>223</v>
      </c>
      <c r="C140" s="67" t="s">
        <v>233</v>
      </c>
      <c r="D140" s="39">
        <v>493</v>
      </c>
      <c r="E140" s="78">
        <v>0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51">
        <f t="shared" ref="L140:L146" si="44">SUM(J140:K140)</f>
        <v>0</v>
      </c>
      <c r="M140" s="144"/>
      <c r="N140" s="84"/>
      <c r="O140" s="144"/>
      <c r="P140" s="144"/>
      <c r="Q140" s="145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</row>
    <row r="141" spans="1:29" s="63" customFormat="1" ht="38.25">
      <c r="A141" s="62"/>
      <c r="B141" s="167" t="s">
        <v>62</v>
      </c>
      <c r="C141" s="36" t="s">
        <v>97</v>
      </c>
      <c r="D141" s="44">
        <v>5403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9">
        <f t="shared" si="44"/>
        <v>0</v>
      </c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</row>
    <row r="142" spans="1:29" s="63" customFormat="1" ht="47.25" customHeight="1">
      <c r="A142" s="62"/>
      <c r="B142" s="167" t="s">
        <v>224</v>
      </c>
      <c r="C142" s="67" t="s">
        <v>232</v>
      </c>
      <c r="D142" s="44">
        <v>500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9">
        <f t="shared" si="44"/>
        <v>0</v>
      </c>
      <c r="M142" s="144"/>
      <c r="N142" s="84"/>
      <c r="O142" s="144"/>
      <c r="P142" s="144"/>
      <c r="Q142" s="146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</row>
    <row r="143" spans="1:29" s="63" customFormat="1" ht="39" customHeight="1">
      <c r="A143" s="62"/>
      <c r="B143" s="167" t="s">
        <v>225</v>
      </c>
      <c r="C143" s="67" t="s">
        <v>231</v>
      </c>
      <c r="D143" s="44">
        <v>490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9">
        <f t="shared" si="44"/>
        <v>0</v>
      </c>
      <c r="M143" s="144"/>
      <c r="N143" s="84"/>
      <c r="O143" s="144"/>
      <c r="P143" s="144"/>
      <c r="Q143" s="145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</row>
    <row r="144" spans="1:29" s="63" customFormat="1" ht="27.75" customHeight="1">
      <c r="A144" s="62"/>
      <c r="B144" s="167" t="s">
        <v>63</v>
      </c>
      <c r="C144" s="36" t="s">
        <v>75</v>
      </c>
      <c r="D144" s="44">
        <v>100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9">
        <f t="shared" si="44"/>
        <v>0</v>
      </c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</row>
    <row r="145" spans="1:29" s="63" customFormat="1" ht="39" customHeight="1">
      <c r="A145" s="62"/>
      <c r="B145" s="167" t="s">
        <v>69</v>
      </c>
      <c r="C145" s="65" t="s">
        <v>310</v>
      </c>
      <c r="D145" s="85">
        <v>2436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59">
        <f t="shared" si="44"/>
        <v>0</v>
      </c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</row>
    <row r="146" spans="1:29" s="63" customFormat="1" ht="29.25" customHeight="1">
      <c r="A146" s="62"/>
      <c r="B146" s="167" t="s">
        <v>89</v>
      </c>
      <c r="C146" s="36" t="s">
        <v>201</v>
      </c>
      <c r="D146" s="169">
        <v>30000</v>
      </c>
      <c r="E146" s="59">
        <v>0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59">
        <v>0</v>
      </c>
      <c r="L146" s="53">
        <f t="shared" si="44"/>
        <v>0</v>
      </c>
      <c r="M146" s="84"/>
      <c r="N146" s="84"/>
      <c r="O146" s="84"/>
      <c r="P146" s="84"/>
      <c r="Q146" s="84"/>
      <c r="R146" s="82"/>
      <c r="S146" s="82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</row>
    <row r="147" spans="1:29" s="63" customFormat="1">
      <c r="A147" s="1" t="s">
        <v>9</v>
      </c>
      <c r="B147" s="33">
        <v>60</v>
      </c>
      <c r="C147" s="36" t="s">
        <v>55</v>
      </c>
      <c r="D147" s="40">
        <f t="shared" ref="D147:L147" si="45">SUM(D120:D146)</f>
        <v>95744</v>
      </c>
      <c r="E147" s="47">
        <f t="shared" si="45"/>
        <v>0</v>
      </c>
      <c r="F147" s="40">
        <f t="shared" si="45"/>
        <v>60000</v>
      </c>
      <c r="G147" s="47">
        <f t="shared" si="45"/>
        <v>0</v>
      </c>
      <c r="H147" s="40">
        <f t="shared" si="45"/>
        <v>60000</v>
      </c>
      <c r="I147" s="47">
        <f t="shared" si="45"/>
        <v>0</v>
      </c>
      <c r="J147" s="47">
        <f t="shared" si="45"/>
        <v>0</v>
      </c>
      <c r="K147" s="47">
        <f t="shared" si="45"/>
        <v>0</v>
      </c>
      <c r="L147" s="47">
        <f t="shared" si="45"/>
        <v>0</v>
      </c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</row>
    <row r="148" spans="1:29" s="63" customFormat="1" ht="9" customHeight="1">
      <c r="A148" s="62"/>
      <c r="B148" s="33"/>
      <c r="C148" s="36"/>
      <c r="D148" s="43"/>
      <c r="E148" s="43"/>
      <c r="F148" s="43"/>
      <c r="G148" s="43"/>
      <c r="H148" s="43"/>
      <c r="I148" s="43"/>
      <c r="J148" s="43"/>
      <c r="K148" s="43"/>
      <c r="L148" s="66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</row>
    <row r="149" spans="1:29" s="63" customFormat="1">
      <c r="A149" s="62"/>
      <c r="B149" s="33">
        <v>61</v>
      </c>
      <c r="C149" s="36" t="s">
        <v>58</v>
      </c>
      <c r="D149" s="43"/>
      <c r="E149" s="43"/>
      <c r="F149" s="43"/>
      <c r="G149" s="43"/>
      <c r="H149" s="43"/>
      <c r="I149" s="43"/>
      <c r="J149" s="43"/>
      <c r="K149" s="43"/>
      <c r="L149" s="43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</row>
    <row r="150" spans="1:29" s="63" customFormat="1" ht="25.5">
      <c r="A150" s="64"/>
      <c r="B150" s="168" t="s">
        <v>101</v>
      </c>
      <c r="C150" s="177" t="s">
        <v>105</v>
      </c>
      <c r="D150" s="109">
        <v>867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53">
        <f t="shared" ref="L150:L165" si="46">SUM(J150:K150)</f>
        <v>0</v>
      </c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</row>
    <row r="151" spans="1:29" s="63" customFormat="1" ht="25.5">
      <c r="A151" s="62"/>
      <c r="B151" s="167" t="s">
        <v>102</v>
      </c>
      <c r="C151" s="124" t="s">
        <v>106</v>
      </c>
      <c r="D151" s="44">
        <v>670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9">
        <f t="shared" si="46"/>
        <v>0</v>
      </c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</row>
    <row r="152" spans="1:29" s="63" customFormat="1" ht="25.5">
      <c r="A152" s="62"/>
      <c r="B152" s="167" t="s">
        <v>60</v>
      </c>
      <c r="C152" s="67" t="s">
        <v>109</v>
      </c>
      <c r="D152" s="44">
        <v>7245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9">
        <f t="shared" si="46"/>
        <v>0</v>
      </c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</row>
    <row r="153" spans="1:29" s="63" customFormat="1" ht="38.25">
      <c r="A153" s="62"/>
      <c r="B153" s="167" t="s">
        <v>103</v>
      </c>
      <c r="C153" s="67" t="s">
        <v>153</v>
      </c>
      <c r="D153" s="44">
        <v>3652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9">
        <f t="shared" si="46"/>
        <v>0</v>
      </c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</row>
    <row r="154" spans="1:29" s="63" customFormat="1" ht="41.1" customHeight="1">
      <c r="A154" s="62"/>
      <c r="B154" s="167" t="s">
        <v>65</v>
      </c>
      <c r="C154" s="67" t="s">
        <v>123</v>
      </c>
      <c r="D154" s="44">
        <v>1600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9">
        <f t="shared" si="46"/>
        <v>0</v>
      </c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</row>
    <row r="155" spans="1:29" s="63" customFormat="1" ht="27.95" customHeight="1">
      <c r="A155" s="62"/>
      <c r="B155" s="167" t="s">
        <v>104</v>
      </c>
      <c r="C155" s="67" t="s">
        <v>110</v>
      </c>
      <c r="D155" s="44">
        <v>4599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9">
        <f t="shared" si="46"/>
        <v>0</v>
      </c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</row>
    <row r="156" spans="1:29" s="63" customFormat="1" ht="48.75" customHeight="1">
      <c r="A156" s="62"/>
      <c r="B156" s="167" t="s">
        <v>66</v>
      </c>
      <c r="C156" s="67" t="s">
        <v>156</v>
      </c>
      <c r="D156" s="44">
        <v>1201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9">
        <f t="shared" si="46"/>
        <v>0</v>
      </c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</row>
    <row r="157" spans="1:29" s="63" customFormat="1" ht="38.25">
      <c r="A157" s="62"/>
      <c r="B157" s="167" t="s">
        <v>87</v>
      </c>
      <c r="C157" s="67" t="s">
        <v>176</v>
      </c>
      <c r="D157" s="44">
        <v>6392</v>
      </c>
      <c r="E157" s="58">
        <v>0</v>
      </c>
      <c r="F157" s="44">
        <v>1990800</v>
      </c>
      <c r="G157" s="58">
        <v>0</v>
      </c>
      <c r="H157" s="44">
        <v>1990800</v>
      </c>
      <c r="I157" s="58">
        <v>0</v>
      </c>
      <c r="J157" s="44">
        <v>160190</v>
      </c>
      <c r="K157" s="58">
        <v>0</v>
      </c>
      <c r="L157" s="85">
        <f t="shared" si="46"/>
        <v>160190</v>
      </c>
      <c r="M157" s="182"/>
      <c r="N157" s="186"/>
      <c r="O157" s="182"/>
      <c r="P157" s="182"/>
      <c r="Q157" s="182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</row>
    <row r="158" spans="1:29" s="63" customFormat="1" ht="51">
      <c r="A158" s="62"/>
      <c r="B158" s="167" t="s">
        <v>88</v>
      </c>
      <c r="C158" s="67" t="s">
        <v>194</v>
      </c>
      <c r="D158" s="44">
        <v>46463</v>
      </c>
      <c r="E158" s="58">
        <v>0</v>
      </c>
      <c r="F158" s="44">
        <v>200000</v>
      </c>
      <c r="G158" s="58">
        <v>0</v>
      </c>
      <c r="H158" s="44">
        <v>200000</v>
      </c>
      <c r="I158" s="58">
        <v>0</v>
      </c>
      <c r="J158" s="58">
        <v>0</v>
      </c>
      <c r="K158" s="58">
        <v>0</v>
      </c>
      <c r="L158" s="59">
        <f t="shared" si="46"/>
        <v>0</v>
      </c>
      <c r="M158" s="84"/>
      <c r="N158" s="147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</row>
    <row r="159" spans="1:29" s="63" customFormat="1" ht="41.1" customHeight="1">
      <c r="A159" s="62"/>
      <c r="B159" s="167" t="s">
        <v>98</v>
      </c>
      <c r="C159" s="67" t="s">
        <v>189</v>
      </c>
      <c r="D159" s="44">
        <v>9251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9">
        <f t="shared" si="46"/>
        <v>0</v>
      </c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</row>
    <row r="160" spans="1:29" s="63" customFormat="1" ht="51">
      <c r="A160" s="62"/>
      <c r="B160" s="167" t="s">
        <v>100</v>
      </c>
      <c r="C160" s="67" t="s">
        <v>191</v>
      </c>
      <c r="D160" s="44">
        <v>5173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9">
        <f t="shared" si="46"/>
        <v>0</v>
      </c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</row>
    <row r="161" spans="1:29" s="63" customFormat="1" ht="51">
      <c r="A161" s="64"/>
      <c r="B161" s="178" t="s">
        <v>170</v>
      </c>
      <c r="C161" s="113" t="s">
        <v>408</v>
      </c>
      <c r="D161" s="109">
        <v>36924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53">
        <f t="shared" si="46"/>
        <v>0</v>
      </c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</row>
    <row r="162" spans="1:29" s="63" customFormat="1" ht="42.75" customHeight="1">
      <c r="A162" s="62"/>
      <c r="B162" s="170" t="s">
        <v>187</v>
      </c>
      <c r="C162" s="112" t="s">
        <v>409</v>
      </c>
      <c r="D162" s="44">
        <v>8870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9">
        <f t="shared" si="46"/>
        <v>0</v>
      </c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</row>
    <row r="163" spans="1:29" s="63" customFormat="1" ht="39" customHeight="1">
      <c r="A163" s="62"/>
      <c r="B163" s="170" t="s">
        <v>185</v>
      </c>
      <c r="C163" s="112" t="s">
        <v>184</v>
      </c>
      <c r="D163" s="44">
        <v>9295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9">
        <f t="shared" si="46"/>
        <v>0</v>
      </c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</row>
    <row r="164" spans="1:29" s="63" customFormat="1" ht="39.75" customHeight="1">
      <c r="A164" s="62"/>
      <c r="B164" s="170" t="s">
        <v>190</v>
      </c>
      <c r="C164" s="112" t="s">
        <v>210</v>
      </c>
      <c r="D164" s="44">
        <v>6984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9">
        <f t="shared" si="46"/>
        <v>0</v>
      </c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</row>
    <row r="165" spans="1:29" s="63" customFormat="1" ht="27" customHeight="1">
      <c r="A165" s="62"/>
      <c r="B165" s="171" t="s">
        <v>206</v>
      </c>
      <c r="C165" s="114" t="s">
        <v>205</v>
      </c>
      <c r="D165" s="44">
        <v>21026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9">
        <f t="shared" si="46"/>
        <v>0</v>
      </c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</row>
    <row r="166" spans="1:29" s="63" customFormat="1">
      <c r="A166" s="62" t="s">
        <v>9</v>
      </c>
      <c r="B166" s="33">
        <v>61</v>
      </c>
      <c r="C166" s="36" t="s">
        <v>58</v>
      </c>
      <c r="D166" s="40">
        <f t="shared" ref="D166:L166" si="47">SUM(D150:D165)</f>
        <v>170212</v>
      </c>
      <c r="E166" s="47">
        <f t="shared" si="47"/>
        <v>0</v>
      </c>
      <c r="F166" s="40">
        <f t="shared" si="47"/>
        <v>2190800</v>
      </c>
      <c r="G166" s="47">
        <f t="shared" si="47"/>
        <v>0</v>
      </c>
      <c r="H166" s="40">
        <f t="shared" si="47"/>
        <v>2190800</v>
      </c>
      <c r="I166" s="47">
        <f t="shared" si="47"/>
        <v>0</v>
      </c>
      <c r="J166" s="106">
        <f t="shared" si="47"/>
        <v>160190</v>
      </c>
      <c r="K166" s="47">
        <f t="shared" ref="K166" si="48">SUM(K150:K165)</f>
        <v>0</v>
      </c>
      <c r="L166" s="106">
        <f t="shared" si="47"/>
        <v>160190</v>
      </c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</row>
    <row r="167" spans="1:29" s="63" customFormat="1" ht="18" customHeight="1">
      <c r="A167" s="62"/>
      <c r="B167" s="33"/>
      <c r="C167" s="36"/>
      <c r="D167" s="44"/>
      <c r="E167" s="44"/>
      <c r="F167" s="43"/>
      <c r="G167" s="43"/>
      <c r="H167" s="43"/>
      <c r="I167" s="43"/>
      <c r="J167" s="43"/>
      <c r="K167" s="43"/>
      <c r="L167" s="43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</row>
    <row r="168" spans="1:29" s="63" customFormat="1">
      <c r="A168" s="62"/>
      <c r="B168" s="33">
        <v>62</v>
      </c>
      <c r="C168" s="36" t="s">
        <v>136</v>
      </c>
      <c r="D168" s="44"/>
      <c r="E168" s="44"/>
      <c r="F168" s="43"/>
      <c r="G168" s="43"/>
      <c r="H168" s="43"/>
      <c r="I168" s="43"/>
      <c r="J168" s="43"/>
      <c r="K168" s="43"/>
      <c r="L168" s="43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</row>
    <row r="169" spans="1:29" s="63" customFormat="1" ht="42" customHeight="1">
      <c r="A169" s="62"/>
      <c r="B169" s="167" t="s">
        <v>124</v>
      </c>
      <c r="C169" s="67" t="s">
        <v>129</v>
      </c>
      <c r="D169" s="44">
        <v>1789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9">
        <f t="shared" ref="L169:L181" si="49">SUM(J169:K169)</f>
        <v>0</v>
      </c>
      <c r="M169" s="84"/>
      <c r="N169" s="84"/>
      <c r="O169" s="86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</row>
    <row r="170" spans="1:29" s="63" customFormat="1" ht="28.5" customHeight="1">
      <c r="A170" s="62"/>
      <c r="B170" s="167" t="s">
        <v>125</v>
      </c>
      <c r="C170" s="67" t="s">
        <v>131</v>
      </c>
      <c r="D170" s="44">
        <v>5444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9">
        <f t="shared" si="49"/>
        <v>0</v>
      </c>
      <c r="M170" s="84"/>
      <c r="N170" s="84"/>
      <c r="O170" s="86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</row>
    <row r="171" spans="1:29" s="63" customFormat="1" ht="41.25" customHeight="1">
      <c r="A171" s="62"/>
      <c r="B171" s="167" t="s">
        <v>126</v>
      </c>
      <c r="C171" s="67" t="s">
        <v>132</v>
      </c>
      <c r="D171" s="44">
        <v>6472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9">
        <f t="shared" si="49"/>
        <v>0</v>
      </c>
      <c r="M171" s="84"/>
      <c r="N171" s="84"/>
      <c r="O171" s="86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</row>
    <row r="172" spans="1:29" s="63" customFormat="1" ht="30" customHeight="1">
      <c r="A172" s="62"/>
      <c r="B172" s="167" t="s">
        <v>127</v>
      </c>
      <c r="C172" s="67" t="s">
        <v>130</v>
      </c>
      <c r="D172" s="44">
        <v>5980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9">
        <f t="shared" si="49"/>
        <v>0</v>
      </c>
      <c r="M172" s="84"/>
      <c r="N172" s="84"/>
      <c r="O172" s="86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</row>
    <row r="173" spans="1:29" s="63" customFormat="1" ht="56.25" customHeight="1">
      <c r="A173" s="62"/>
      <c r="B173" s="167" t="s">
        <v>128</v>
      </c>
      <c r="C173" s="67" t="s">
        <v>158</v>
      </c>
      <c r="D173" s="44">
        <v>6905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9">
        <f t="shared" si="49"/>
        <v>0</v>
      </c>
      <c r="M173" s="84"/>
      <c r="N173" s="84"/>
      <c r="O173" s="86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</row>
    <row r="174" spans="1:29" s="63" customFormat="1" ht="41.1" customHeight="1">
      <c r="A174" s="64"/>
      <c r="B174" s="168" t="s">
        <v>133</v>
      </c>
      <c r="C174" s="110" t="s">
        <v>138</v>
      </c>
      <c r="D174" s="109">
        <v>3476</v>
      </c>
      <c r="E174" s="79">
        <v>0</v>
      </c>
      <c r="F174" s="79">
        <v>0</v>
      </c>
      <c r="G174" s="79">
        <v>0</v>
      </c>
      <c r="H174" s="79">
        <v>0</v>
      </c>
      <c r="I174" s="79">
        <v>0</v>
      </c>
      <c r="J174" s="79">
        <v>0</v>
      </c>
      <c r="K174" s="79">
        <v>0</v>
      </c>
      <c r="L174" s="53">
        <f t="shared" si="49"/>
        <v>0</v>
      </c>
      <c r="M174" s="84"/>
      <c r="N174" s="84"/>
      <c r="O174" s="86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</row>
    <row r="175" spans="1:29" s="63" customFormat="1" ht="42.75" customHeight="1">
      <c r="A175" s="62"/>
      <c r="B175" s="167" t="s">
        <v>134</v>
      </c>
      <c r="C175" s="67" t="s">
        <v>139</v>
      </c>
      <c r="D175" s="44">
        <v>2718</v>
      </c>
      <c r="E175" s="58">
        <v>0</v>
      </c>
      <c r="F175" s="58">
        <v>0</v>
      </c>
      <c r="G175" s="58">
        <v>0</v>
      </c>
      <c r="H175" s="58">
        <v>0</v>
      </c>
      <c r="I175" s="58">
        <v>0</v>
      </c>
      <c r="J175" s="58">
        <v>0</v>
      </c>
      <c r="K175" s="58">
        <v>0</v>
      </c>
      <c r="L175" s="59">
        <f t="shared" si="49"/>
        <v>0</v>
      </c>
      <c r="M175" s="84"/>
      <c r="N175" s="84"/>
      <c r="O175" s="86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</row>
    <row r="176" spans="1:29" s="63" customFormat="1" ht="27" customHeight="1">
      <c r="A176" s="62"/>
      <c r="B176" s="167" t="s">
        <v>135</v>
      </c>
      <c r="C176" s="67" t="s">
        <v>159</v>
      </c>
      <c r="D176" s="44">
        <v>14343</v>
      </c>
      <c r="E176" s="58">
        <v>0</v>
      </c>
      <c r="F176" s="58">
        <v>0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9">
        <f t="shared" si="49"/>
        <v>0</v>
      </c>
      <c r="M176" s="84"/>
      <c r="N176" s="84"/>
      <c r="O176" s="86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</row>
    <row r="177" spans="1:29" s="63" customFormat="1" ht="41.1" customHeight="1">
      <c r="A177" s="62"/>
      <c r="B177" s="167" t="s">
        <v>174</v>
      </c>
      <c r="C177" s="67" t="s">
        <v>192</v>
      </c>
      <c r="D177" s="44">
        <v>4274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9">
        <f t="shared" si="49"/>
        <v>0</v>
      </c>
      <c r="M177" s="84"/>
      <c r="N177" s="84"/>
      <c r="O177" s="86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</row>
    <row r="178" spans="1:29" s="63" customFormat="1" ht="41.1" customHeight="1">
      <c r="A178" s="62"/>
      <c r="B178" s="167" t="s">
        <v>175</v>
      </c>
      <c r="C178" s="67" t="s">
        <v>193</v>
      </c>
      <c r="D178" s="44">
        <v>5285</v>
      </c>
      <c r="E178" s="58">
        <v>0</v>
      </c>
      <c r="F178" s="58">
        <v>0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9">
        <f t="shared" si="49"/>
        <v>0</v>
      </c>
      <c r="M178" s="84"/>
      <c r="N178" s="84"/>
      <c r="O178" s="86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</row>
    <row r="179" spans="1:29" s="63" customFormat="1" ht="26.45" customHeight="1">
      <c r="A179" s="62"/>
      <c r="B179" s="170" t="s">
        <v>188</v>
      </c>
      <c r="C179" s="67" t="s">
        <v>180</v>
      </c>
      <c r="D179" s="44">
        <v>1966</v>
      </c>
      <c r="E179" s="58">
        <v>0</v>
      </c>
      <c r="F179" s="58">
        <v>0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9">
        <f t="shared" si="49"/>
        <v>0</v>
      </c>
      <c r="M179" s="181"/>
      <c r="N179" s="181"/>
      <c r="O179" s="185"/>
      <c r="P179" s="181"/>
      <c r="Q179" s="181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</row>
    <row r="180" spans="1:29" s="63" customFormat="1" ht="26.45" customHeight="1">
      <c r="A180" s="62"/>
      <c r="B180" s="170" t="s">
        <v>200</v>
      </c>
      <c r="C180" s="67" t="s">
        <v>197</v>
      </c>
      <c r="D180" s="44">
        <v>116</v>
      </c>
      <c r="E180" s="58">
        <v>0</v>
      </c>
      <c r="F180" s="58">
        <v>0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9">
        <f t="shared" si="49"/>
        <v>0</v>
      </c>
      <c r="M180" s="181"/>
      <c r="N180" s="181"/>
      <c r="O180" s="181"/>
      <c r="P180" s="181"/>
      <c r="Q180" s="181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</row>
    <row r="181" spans="1:29" s="63" customFormat="1" ht="25.5">
      <c r="A181" s="62"/>
      <c r="B181" s="170" t="s">
        <v>226</v>
      </c>
      <c r="C181" s="67" t="s">
        <v>350</v>
      </c>
      <c r="D181" s="44">
        <v>3000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9">
        <f t="shared" si="49"/>
        <v>0</v>
      </c>
      <c r="M181" s="181"/>
      <c r="N181" s="181"/>
      <c r="O181" s="181"/>
      <c r="P181" s="181"/>
      <c r="Q181" s="181"/>
      <c r="R181" s="102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</row>
    <row r="182" spans="1:29" s="63" customFormat="1">
      <c r="A182" s="62" t="s">
        <v>9</v>
      </c>
      <c r="B182" s="33">
        <v>62</v>
      </c>
      <c r="C182" s="36" t="s">
        <v>136</v>
      </c>
      <c r="D182" s="40">
        <f t="shared" ref="D182:L182" si="50">SUM(D169:D181)</f>
        <v>61768</v>
      </c>
      <c r="E182" s="47">
        <f t="shared" si="50"/>
        <v>0</v>
      </c>
      <c r="F182" s="47">
        <f t="shared" si="50"/>
        <v>0</v>
      </c>
      <c r="G182" s="47">
        <f t="shared" si="50"/>
        <v>0</v>
      </c>
      <c r="H182" s="47">
        <f t="shared" si="50"/>
        <v>0</v>
      </c>
      <c r="I182" s="47">
        <f t="shared" si="50"/>
        <v>0</v>
      </c>
      <c r="J182" s="47">
        <f t="shared" si="50"/>
        <v>0</v>
      </c>
      <c r="K182" s="47">
        <f t="shared" si="50"/>
        <v>0</v>
      </c>
      <c r="L182" s="47">
        <f t="shared" si="50"/>
        <v>0</v>
      </c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</row>
    <row r="183" spans="1:29" s="63" customFormat="1">
      <c r="A183" s="62"/>
      <c r="B183" s="33"/>
      <c r="C183" s="36"/>
      <c r="D183" s="44"/>
      <c r="E183" s="44"/>
      <c r="F183" s="43"/>
      <c r="G183" s="43"/>
      <c r="H183" s="43"/>
      <c r="I183" s="43"/>
      <c r="J183" s="43"/>
      <c r="K183" s="43"/>
      <c r="L183" s="43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</row>
    <row r="184" spans="1:29" s="63" customFormat="1">
      <c r="A184" s="62"/>
      <c r="B184" s="33">
        <v>63</v>
      </c>
      <c r="C184" s="36" t="s">
        <v>137</v>
      </c>
      <c r="D184" s="44"/>
      <c r="E184" s="44"/>
      <c r="F184" s="43"/>
      <c r="G184" s="43"/>
      <c r="H184" s="43"/>
      <c r="I184" s="43"/>
      <c r="J184" s="43"/>
      <c r="K184" s="43"/>
      <c r="L184" s="43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</row>
    <row r="185" spans="1:29" s="63" customFormat="1" ht="26.45" customHeight="1">
      <c r="A185" s="62"/>
      <c r="B185" s="167" t="s">
        <v>114</v>
      </c>
      <c r="C185" s="67" t="s">
        <v>141</v>
      </c>
      <c r="D185" s="44">
        <v>921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59">
        <f t="shared" ref="L185:L193" si="51">SUM(J185:K185)</f>
        <v>0</v>
      </c>
      <c r="M185" s="84"/>
      <c r="N185" s="84"/>
      <c r="O185" s="86"/>
      <c r="P185" s="84"/>
      <c r="Q185" s="102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</row>
    <row r="186" spans="1:29" s="63" customFormat="1" ht="68.25" customHeight="1">
      <c r="A186" s="62"/>
      <c r="B186" s="167" t="s">
        <v>116</v>
      </c>
      <c r="C186" s="67" t="s">
        <v>142</v>
      </c>
      <c r="D186" s="44">
        <v>178</v>
      </c>
      <c r="E186" s="58">
        <v>0</v>
      </c>
      <c r="F186" s="58">
        <v>0</v>
      </c>
      <c r="G186" s="58">
        <v>0</v>
      </c>
      <c r="H186" s="58">
        <v>0</v>
      </c>
      <c r="I186" s="58">
        <v>0</v>
      </c>
      <c r="J186" s="58">
        <v>0</v>
      </c>
      <c r="K186" s="58">
        <v>0</v>
      </c>
      <c r="L186" s="59">
        <f t="shared" si="51"/>
        <v>0</v>
      </c>
      <c r="M186" s="84"/>
      <c r="N186" s="84"/>
      <c r="O186" s="86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</row>
    <row r="187" spans="1:29" s="63" customFormat="1" ht="66.75" customHeight="1">
      <c r="A187" s="64"/>
      <c r="B187" s="168" t="s">
        <v>118</v>
      </c>
      <c r="C187" s="110" t="s">
        <v>161</v>
      </c>
      <c r="D187" s="109">
        <v>77</v>
      </c>
      <c r="E187" s="79">
        <v>0</v>
      </c>
      <c r="F187" s="79">
        <v>0</v>
      </c>
      <c r="G187" s="79">
        <v>0</v>
      </c>
      <c r="H187" s="79">
        <v>0</v>
      </c>
      <c r="I187" s="79">
        <v>0</v>
      </c>
      <c r="J187" s="79">
        <v>0</v>
      </c>
      <c r="K187" s="79">
        <v>0</v>
      </c>
      <c r="L187" s="53">
        <f t="shared" si="51"/>
        <v>0</v>
      </c>
      <c r="M187" s="84"/>
      <c r="N187" s="84"/>
      <c r="O187" s="86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</row>
    <row r="188" spans="1:29" s="63" customFormat="1" ht="54" customHeight="1">
      <c r="A188" s="62"/>
      <c r="B188" s="167" t="s">
        <v>119</v>
      </c>
      <c r="C188" s="67" t="s">
        <v>143</v>
      </c>
      <c r="D188" s="44">
        <v>348</v>
      </c>
      <c r="E188" s="58">
        <v>0</v>
      </c>
      <c r="F188" s="58">
        <v>0</v>
      </c>
      <c r="G188" s="58">
        <v>0</v>
      </c>
      <c r="H188" s="58">
        <v>0</v>
      </c>
      <c r="I188" s="58">
        <v>0</v>
      </c>
      <c r="J188" s="58">
        <v>0</v>
      </c>
      <c r="K188" s="58">
        <v>0</v>
      </c>
      <c r="L188" s="59">
        <f t="shared" si="51"/>
        <v>0</v>
      </c>
      <c r="M188" s="84"/>
      <c r="N188" s="84"/>
      <c r="O188" s="86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</row>
    <row r="189" spans="1:29" s="63" customFormat="1" ht="63.75">
      <c r="A189" s="62"/>
      <c r="B189" s="167" t="s">
        <v>163</v>
      </c>
      <c r="C189" s="36" t="s">
        <v>352</v>
      </c>
      <c r="D189" s="44">
        <v>764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59">
        <f t="shared" si="51"/>
        <v>0</v>
      </c>
      <c r="M189" s="84"/>
      <c r="N189" s="84"/>
      <c r="O189" s="86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</row>
    <row r="190" spans="1:29" s="63" customFormat="1" ht="38.25" customHeight="1">
      <c r="A190" s="62"/>
      <c r="B190" s="167" t="s">
        <v>164</v>
      </c>
      <c r="C190" s="67" t="s">
        <v>354</v>
      </c>
      <c r="D190" s="44">
        <v>933</v>
      </c>
      <c r="E190" s="58">
        <v>0</v>
      </c>
      <c r="F190" s="58">
        <v>0</v>
      </c>
      <c r="G190" s="58">
        <v>0</v>
      </c>
      <c r="H190" s="58">
        <v>0</v>
      </c>
      <c r="I190" s="58">
        <v>0</v>
      </c>
      <c r="J190" s="58">
        <v>0</v>
      </c>
      <c r="K190" s="58">
        <v>0</v>
      </c>
      <c r="L190" s="59">
        <f t="shared" si="51"/>
        <v>0</v>
      </c>
      <c r="M190" s="84"/>
      <c r="N190" s="84"/>
      <c r="O190" s="86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</row>
    <row r="191" spans="1:29" s="63" customFormat="1" ht="37.5" customHeight="1">
      <c r="A191" s="62"/>
      <c r="B191" s="167" t="s">
        <v>165</v>
      </c>
      <c r="C191" s="67" t="s">
        <v>351</v>
      </c>
      <c r="D191" s="44">
        <v>1164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  <c r="J191" s="58">
        <v>0</v>
      </c>
      <c r="K191" s="58">
        <v>0</v>
      </c>
      <c r="L191" s="59">
        <f t="shared" si="51"/>
        <v>0</v>
      </c>
      <c r="M191" s="84"/>
      <c r="N191" s="84"/>
      <c r="O191" s="86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</row>
    <row r="192" spans="1:29" s="63" customFormat="1" ht="58.5" customHeight="1">
      <c r="A192" s="62"/>
      <c r="B192" s="167" t="s">
        <v>172</v>
      </c>
      <c r="C192" s="67" t="s">
        <v>173</v>
      </c>
      <c r="D192" s="44">
        <v>600</v>
      </c>
      <c r="E192" s="58">
        <v>0</v>
      </c>
      <c r="F192" s="58">
        <v>0</v>
      </c>
      <c r="G192" s="58">
        <v>0</v>
      </c>
      <c r="H192" s="58">
        <v>0</v>
      </c>
      <c r="I192" s="58">
        <v>0</v>
      </c>
      <c r="J192" s="58">
        <v>0</v>
      </c>
      <c r="K192" s="58">
        <v>0</v>
      </c>
      <c r="L192" s="59">
        <f t="shared" si="51"/>
        <v>0</v>
      </c>
      <c r="M192" s="84"/>
      <c r="N192" s="84"/>
      <c r="O192" s="86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</row>
    <row r="193" spans="1:32" s="63" customFormat="1" ht="38.25">
      <c r="A193" s="62"/>
      <c r="B193" s="167" t="s">
        <v>177</v>
      </c>
      <c r="C193" s="67" t="s">
        <v>178</v>
      </c>
      <c r="D193" s="109">
        <v>179727</v>
      </c>
      <c r="E193" s="79">
        <v>0</v>
      </c>
      <c r="F193" s="172">
        <v>600400</v>
      </c>
      <c r="G193" s="79">
        <v>0</v>
      </c>
      <c r="H193" s="109">
        <v>600400</v>
      </c>
      <c r="I193" s="79">
        <v>0</v>
      </c>
      <c r="J193" s="109">
        <v>265</v>
      </c>
      <c r="K193" s="79">
        <v>0</v>
      </c>
      <c r="L193" s="108">
        <f t="shared" si="51"/>
        <v>265</v>
      </c>
      <c r="M193" s="182"/>
      <c r="N193" s="186"/>
      <c r="O193" s="187"/>
      <c r="P193" s="182"/>
      <c r="Q193" s="182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</row>
    <row r="194" spans="1:32" s="63" customFormat="1" ht="14.1" customHeight="1">
      <c r="A194" s="62" t="s">
        <v>9</v>
      </c>
      <c r="B194" s="33">
        <v>63</v>
      </c>
      <c r="C194" s="36" t="s">
        <v>137</v>
      </c>
      <c r="D194" s="109">
        <f t="shared" ref="D194:I194" si="52">SUM(D185:D193)</f>
        <v>184712</v>
      </c>
      <c r="E194" s="79">
        <f t="shared" si="52"/>
        <v>0</v>
      </c>
      <c r="F194" s="109">
        <f t="shared" si="52"/>
        <v>600400</v>
      </c>
      <c r="G194" s="79">
        <f t="shared" si="52"/>
        <v>0</v>
      </c>
      <c r="H194" s="109">
        <f t="shared" si="52"/>
        <v>600400</v>
      </c>
      <c r="I194" s="79">
        <f t="shared" si="52"/>
        <v>0</v>
      </c>
      <c r="J194" s="109">
        <f>SUM(J185:J193)</f>
        <v>265</v>
      </c>
      <c r="K194" s="79">
        <f t="shared" ref="K194" si="53">SUM(K185:K193)</f>
        <v>0</v>
      </c>
      <c r="L194" s="109">
        <f>SUM(L185:L193)</f>
        <v>265</v>
      </c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</row>
    <row r="195" spans="1:32" s="63" customFormat="1">
      <c r="A195" s="62"/>
      <c r="B195" s="33"/>
      <c r="C195" s="36"/>
      <c r="D195" s="44"/>
      <c r="E195" s="44"/>
      <c r="F195" s="43"/>
      <c r="G195" s="43"/>
      <c r="H195" s="43"/>
      <c r="I195" s="43"/>
      <c r="J195" s="43"/>
      <c r="K195" s="43"/>
      <c r="L195" s="43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</row>
    <row r="196" spans="1:32" s="63" customFormat="1" ht="14.1" customHeight="1">
      <c r="A196" s="62"/>
      <c r="B196" s="33">
        <v>64</v>
      </c>
      <c r="C196" s="36" t="s">
        <v>140</v>
      </c>
      <c r="D196" s="44"/>
      <c r="E196" s="44"/>
      <c r="F196" s="43"/>
      <c r="G196" s="43"/>
      <c r="H196" s="43"/>
      <c r="I196" s="43"/>
      <c r="J196" s="43"/>
      <c r="K196" s="43"/>
      <c r="L196" s="43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</row>
    <row r="197" spans="1:32" s="63" customFormat="1" ht="38.25">
      <c r="A197" s="62"/>
      <c r="B197" s="167" t="s">
        <v>144</v>
      </c>
      <c r="C197" s="67" t="s">
        <v>162</v>
      </c>
      <c r="D197" s="44">
        <v>2776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59">
        <f>SUM(J197:K197)</f>
        <v>0</v>
      </c>
      <c r="M197" s="84"/>
      <c r="N197" s="84"/>
      <c r="O197" s="86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</row>
    <row r="198" spans="1:32" s="63" customFormat="1" ht="14.1" customHeight="1">
      <c r="A198" s="62" t="s">
        <v>9</v>
      </c>
      <c r="B198" s="33">
        <v>64</v>
      </c>
      <c r="C198" s="36" t="s">
        <v>140</v>
      </c>
      <c r="D198" s="106">
        <f t="shared" ref="D198:L198" si="54">D197</f>
        <v>2776</v>
      </c>
      <c r="E198" s="47">
        <f t="shared" si="54"/>
        <v>0</v>
      </c>
      <c r="F198" s="47">
        <f t="shared" si="54"/>
        <v>0</v>
      </c>
      <c r="G198" s="47">
        <f t="shared" si="54"/>
        <v>0</v>
      </c>
      <c r="H198" s="47">
        <f t="shared" si="54"/>
        <v>0</v>
      </c>
      <c r="I198" s="47">
        <f t="shared" si="54"/>
        <v>0</v>
      </c>
      <c r="J198" s="47">
        <f t="shared" si="54"/>
        <v>0</v>
      </c>
      <c r="K198" s="47">
        <f t="shared" ref="K198" si="55">K197</f>
        <v>0</v>
      </c>
      <c r="L198" s="47">
        <f t="shared" si="54"/>
        <v>0</v>
      </c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</row>
    <row r="199" spans="1:32" s="63" customFormat="1" ht="14.1" customHeight="1">
      <c r="A199" s="62"/>
      <c r="B199" s="33"/>
      <c r="C199" s="36"/>
      <c r="D199" s="44"/>
      <c r="E199" s="58"/>
      <c r="F199" s="43"/>
      <c r="G199" s="58"/>
      <c r="H199" s="44"/>
      <c r="I199" s="58"/>
      <c r="J199" s="43"/>
      <c r="K199" s="58"/>
      <c r="L199" s="43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</row>
    <row r="200" spans="1:32" s="105" customFormat="1" ht="25.5">
      <c r="A200" s="62"/>
      <c r="B200" s="33">
        <v>50</v>
      </c>
      <c r="C200" s="36" t="s">
        <v>244</v>
      </c>
      <c r="D200" s="44"/>
      <c r="E200" s="58"/>
      <c r="F200" s="43"/>
      <c r="G200" s="58"/>
      <c r="H200" s="44"/>
      <c r="I200" s="58"/>
      <c r="J200" s="43"/>
      <c r="K200" s="58"/>
      <c r="L200" s="43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</row>
    <row r="201" spans="1:32" s="105" customFormat="1" ht="15.95" customHeight="1">
      <c r="A201" s="64"/>
      <c r="B201" s="111">
        <v>81</v>
      </c>
      <c r="C201" s="42" t="s">
        <v>55</v>
      </c>
      <c r="D201" s="109"/>
      <c r="E201" s="79"/>
      <c r="F201" s="172"/>
      <c r="G201" s="79"/>
      <c r="H201" s="109"/>
      <c r="I201" s="79"/>
      <c r="J201" s="172"/>
      <c r="K201" s="79"/>
      <c r="L201" s="172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</row>
    <row r="202" spans="1:32" s="63" customFormat="1" ht="27.75" customHeight="1">
      <c r="A202" s="62"/>
      <c r="B202" s="167" t="s">
        <v>245</v>
      </c>
      <c r="C202" s="36" t="s">
        <v>395</v>
      </c>
      <c r="D202" s="58">
        <v>0</v>
      </c>
      <c r="E202" s="58">
        <v>0</v>
      </c>
      <c r="F202" s="44">
        <v>9517</v>
      </c>
      <c r="G202" s="58">
        <v>0</v>
      </c>
      <c r="H202" s="44">
        <v>9517</v>
      </c>
      <c r="I202" s="58">
        <v>0</v>
      </c>
      <c r="J202" s="44">
        <v>6258</v>
      </c>
      <c r="K202" s="58">
        <v>0</v>
      </c>
      <c r="L202" s="85">
        <f t="shared" ref="L202:L244" si="56">SUM(J202:K202)</f>
        <v>6258</v>
      </c>
      <c r="M202" s="192"/>
      <c r="N202" s="193"/>
      <c r="O202" s="192"/>
      <c r="P202" s="192"/>
      <c r="Q202" s="194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1"/>
      <c r="AE202" s="91"/>
      <c r="AF202" s="91"/>
    </row>
    <row r="203" spans="1:32" s="63" customFormat="1" ht="41.25" customHeight="1">
      <c r="A203" s="62"/>
      <c r="B203" s="167" t="s">
        <v>246</v>
      </c>
      <c r="C203" s="124" t="s">
        <v>241</v>
      </c>
      <c r="D203" s="58">
        <v>0</v>
      </c>
      <c r="E203" s="58">
        <v>0</v>
      </c>
      <c r="F203" s="44">
        <v>12770</v>
      </c>
      <c r="G203" s="58">
        <v>0</v>
      </c>
      <c r="H203" s="44">
        <v>12770</v>
      </c>
      <c r="I203" s="58">
        <v>0</v>
      </c>
      <c r="J203" s="44">
        <v>2702</v>
      </c>
      <c r="K203" s="58">
        <v>0</v>
      </c>
      <c r="L203" s="85">
        <f t="shared" si="56"/>
        <v>2702</v>
      </c>
      <c r="M203" s="182"/>
      <c r="N203" s="193"/>
      <c r="O203" s="193"/>
      <c r="P203" s="182"/>
      <c r="Q203" s="195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1"/>
      <c r="AE203" s="91"/>
      <c r="AF203" s="91"/>
    </row>
    <row r="204" spans="1:32" s="63" customFormat="1" ht="38.25">
      <c r="A204" s="62"/>
      <c r="B204" s="167" t="s">
        <v>247</v>
      </c>
      <c r="C204" s="36" t="s">
        <v>398</v>
      </c>
      <c r="D204" s="58">
        <v>0</v>
      </c>
      <c r="E204" s="58">
        <v>0</v>
      </c>
      <c r="F204" s="44">
        <v>825</v>
      </c>
      <c r="G204" s="58">
        <v>0</v>
      </c>
      <c r="H204" s="44">
        <v>825</v>
      </c>
      <c r="I204" s="58">
        <v>0</v>
      </c>
      <c r="J204" s="44">
        <v>688</v>
      </c>
      <c r="K204" s="58">
        <v>0</v>
      </c>
      <c r="L204" s="85">
        <f t="shared" si="56"/>
        <v>688</v>
      </c>
      <c r="M204" s="182"/>
      <c r="N204" s="193"/>
      <c r="O204" s="182"/>
      <c r="P204" s="182"/>
      <c r="Q204" s="196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</row>
    <row r="205" spans="1:32" s="63" customFormat="1" ht="25.5">
      <c r="A205" s="62"/>
      <c r="B205" s="167" t="s">
        <v>248</v>
      </c>
      <c r="C205" s="36" t="s">
        <v>400</v>
      </c>
      <c r="D205" s="58">
        <v>0</v>
      </c>
      <c r="E205" s="58">
        <v>0</v>
      </c>
      <c r="F205" s="44">
        <v>134</v>
      </c>
      <c r="G205" s="58">
        <v>0</v>
      </c>
      <c r="H205" s="44">
        <v>134</v>
      </c>
      <c r="I205" s="58">
        <v>0</v>
      </c>
      <c r="J205" s="44">
        <v>5</v>
      </c>
      <c r="K205" s="58">
        <v>0</v>
      </c>
      <c r="L205" s="85">
        <f t="shared" si="56"/>
        <v>5</v>
      </c>
      <c r="M205" s="182"/>
      <c r="N205" s="193"/>
      <c r="O205" s="182"/>
      <c r="P205" s="182"/>
      <c r="Q205" s="196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</row>
    <row r="206" spans="1:32" s="63" customFormat="1" ht="31.5" customHeight="1">
      <c r="A206" s="62"/>
      <c r="B206" s="167" t="s">
        <v>249</v>
      </c>
      <c r="C206" s="36" t="s">
        <v>399</v>
      </c>
      <c r="D206" s="58">
        <v>0</v>
      </c>
      <c r="E206" s="58">
        <v>0</v>
      </c>
      <c r="F206" s="44">
        <v>1071</v>
      </c>
      <c r="G206" s="58">
        <v>0</v>
      </c>
      <c r="H206" s="44">
        <v>1071</v>
      </c>
      <c r="I206" s="58">
        <v>0</v>
      </c>
      <c r="J206" s="44">
        <v>1071</v>
      </c>
      <c r="K206" s="58">
        <v>0</v>
      </c>
      <c r="L206" s="46">
        <f t="shared" si="56"/>
        <v>1071</v>
      </c>
      <c r="M206" s="182"/>
      <c r="N206" s="193"/>
      <c r="O206" s="182"/>
      <c r="P206" s="182"/>
      <c r="Q206" s="196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</row>
    <row r="207" spans="1:32" s="63" customFormat="1" ht="38.25">
      <c r="A207" s="62"/>
      <c r="B207" s="167" t="s">
        <v>250</v>
      </c>
      <c r="C207" s="36" t="s">
        <v>213</v>
      </c>
      <c r="D207" s="58">
        <v>0</v>
      </c>
      <c r="E207" s="58">
        <v>0</v>
      </c>
      <c r="F207" s="44">
        <v>507</v>
      </c>
      <c r="G207" s="58">
        <v>0</v>
      </c>
      <c r="H207" s="44">
        <v>507</v>
      </c>
      <c r="I207" s="58">
        <v>0</v>
      </c>
      <c r="J207" s="44">
        <v>2</v>
      </c>
      <c r="K207" s="58">
        <v>0</v>
      </c>
      <c r="L207" s="46">
        <f t="shared" si="56"/>
        <v>2</v>
      </c>
      <c r="M207" s="182"/>
      <c r="N207" s="193"/>
      <c r="O207" s="182"/>
      <c r="P207" s="182"/>
      <c r="Q207" s="196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</row>
    <row r="208" spans="1:32" s="63" customFormat="1" ht="42" customHeight="1">
      <c r="A208" s="62"/>
      <c r="B208" s="167" t="s">
        <v>251</v>
      </c>
      <c r="C208" s="36" t="s">
        <v>403</v>
      </c>
      <c r="D208" s="58">
        <v>0</v>
      </c>
      <c r="E208" s="58">
        <v>0</v>
      </c>
      <c r="F208" s="44">
        <v>18</v>
      </c>
      <c r="G208" s="58">
        <v>0</v>
      </c>
      <c r="H208" s="44">
        <v>18</v>
      </c>
      <c r="I208" s="58">
        <v>0</v>
      </c>
      <c r="J208" s="44">
        <v>19</v>
      </c>
      <c r="K208" s="58">
        <v>0</v>
      </c>
      <c r="L208" s="85">
        <f t="shared" si="56"/>
        <v>19</v>
      </c>
      <c r="M208" s="182"/>
      <c r="N208" s="193"/>
      <c r="O208" s="182"/>
      <c r="P208" s="182"/>
      <c r="Q208" s="196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</row>
    <row r="209" spans="1:34" s="63" customFormat="1" ht="42" customHeight="1">
      <c r="A209" s="62"/>
      <c r="B209" s="167" t="s">
        <v>252</v>
      </c>
      <c r="C209" s="36" t="s">
        <v>402</v>
      </c>
      <c r="D209" s="58">
        <v>0</v>
      </c>
      <c r="E209" s="58">
        <v>0</v>
      </c>
      <c r="F209" s="44">
        <v>15</v>
      </c>
      <c r="G209" s="58">
        <v>0</v>
      </c>
      <c r="H209" s="44">
        <v>15</v>
      </c>
      <c r="I209" s="58">
        <v>0</v>
      </c>
      <c r="J209" s="44">
        <v>399</v>
      </c>
      <c r="K209" s="58">
        <v>0</v>
      </c>
      <c r="L209" s="85">
        <f t="shared" si="56"/>
        <v>399</v>
      </c>
      <c r="M209" s="182"/>
      <c r="N209" s="193"/>
      <c r="O209" s="182"/>
      <c r="P209" s="182"/>
      <c r="Q209" s="196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</row>
    <row r="210" spans="1:34" s="63" customFormat="1" ht="54.75" customHeight="1">
      <c r="A210" s="62"/>
      <c r="B210" s="167" t="s">
        <v>253</v>
      </c>
      <c r="C210" s="36" t="s">
        <v>401</v>
      </c>
      <c r="D210" s="58">
        <v>0</v>
      </c>
      <c r="E210" s="58">
        <v>0</v>
      </c>
      <c r="F210" s="44">
        <v>28</v>
      </c>
      <c r="G210" s="58">
        <v>0</v>
      </c>
      <c r="H210" s="44">
        <v>28</v>
      </c>
      <c r="I210" s="58">
        <v>0</v>
      </c>
      <c r="J210" s="58">
        <v>0</v>
      </c>
      <c r="K210" s="58">
        <v>0</v>
      </c>
      <c r="L210" s="59">
        <f t="shared" si="56"/>
        <v>0</v>
      </c>
      <c r="M210" s="84"/>
      <c r="N210" s="144"/>
      <c r="O210" s="84"/>
      <c r="P210" s="84"/>
      <c r="Q210" s="149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</row>
    <row r="211" spans="1:34" s="63" customFormat="1" ht="32.25" customHeight="1">
      <c r="A211" s="62"/>
      <c r="B211" s="167" t="s">
        <v>254</v>
      </c>
      <c r="C211" s="36" t="s">
        <v>93</v>
      </c>
      <c r="D211" s="58">
        <v>0</v>
      </c>
      <c r="E211" s="58">
        <v>0</v>
      </c>
      <c r="F211" s="44">
        <v>102</v>
      </c>
      <c r="G211" s="58">
        <v>0</v>
      </c>
      <c r="H211" s="44">
        <v>102</v>
      </c>
      <c r="I211" s="58">
        <v>0</v>
      </c>
      <c r="J211" s="58">
        <v>0</v>
      </c>
      <c r="K211" s="58">
        <v>0</v>
      </c>
      <c r="L211" s="59">
        <f t="shared" si="56"/>
        <v>0</v>
      </c>
      <c r="M211" s="84"/>
      <c r="N211" s="144"/>
      <c r="O211" s="84"/>
      <c r="P211" s="84"/>
      <c r="Q211" s="149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</row>
    <row r="212" spans="1:34" s="63" customFormat="1" ht="35.25" customHeight="1">
      <c r="A212" s="62"/>
      <c r="B212" s="167" t="s">
        <v>255</v>
      </c>
      <c r="C212" s="124" t="s">
        <v>240</v>
      </c>
      <c r="D212" s="58">
        <v>0</v>
      </c>
      <c r="E212" s="58">
        <v>0</v>
      </c>
      <c r="F212" s="44">
        <v>14040</v>
      </c>
      <c r="G212" s="58">
        <v>0</v>
      </c>
      <c r="H212" s="44">
        <v>14040</v>
      </c>
      <c r="I212" s="58">
        <v>0</v>
      </c>
      <c r="J212" s="58">
        <v>0</v>
      </c>
      <c r="K212" s="58">
        <v>0</v>
      </c>
      <c r="L212" s="59">
        <f t="shared" si="56"/>
        <v>0</v>
      </c>
      <c r="M212" s="84"/>
      <c r="N212" s="144"/>
      <c r="O212" s="144"/>
      <c r="P212" s="84"/>
      <c r="Q212" s="148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</row>
    <row r="213" spans="1:34" s="63" customFormat="1" ht="28.5" customHeight="1">
      <c r="A213" s="64"/>
      <c r="B213" s="168" t="s">
        <v>256</v>
      </c>
      <c r="C213" s="42" t="s">
        <v>148</v>
      </c>
      <c r="D213" s="79">
        <v>0</v>
      </c>
      <c r="E213" s="79">
        <v>0</v>
      </c>
      <c r="F213" s="109">
        <v>162</v>
      </c>
      <c r="G213" s="79">
        <v>0</v>
      </c>
      <c r="H213" s="109">
        <v>162</v>
      </c>
      <c r="I213" s="79">
        <v>0</v>
      </c>
      <c r="J213" s="109">
        <v>1</v>
      </c>
      <c r="K213" s="79">
        <v>0</v>
      </c>
      <c r="L213" s="108">
        <f t="shared" si="56"/>
        <v>1</v>
      </c>
      <c r="M213" s="182"/>
      <c r="N213" s="193"/>
      <c r="O213" s="182"/>
      <c r="P213" s="182"/>
      <c r="Q213" s="196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</row>
    <row r="214" spans="1:34" s="63" customFormat="1" ht="41.25" customHeight="1">
      <c r="A214" s="62"/>
      <c r="B214" s="167" t="s">
        <v>257</v>
      </c>
      <c r="C214" s="34" t="s">
        <v>209</v>
      </c>
      <c r="D214" s="78">
        <v>0</v>
      </c>
      <c r="E214" s="78">
        <v>0</v>
      </c>
      <c r="F214" s="39">
        <v>575</v>
      </c>
      <c r="G214" s="78">
        <v>0</v>
      </c>
      <c r="H214" s="39">
        <v>575</v>
      </c>
      <c r="I214" s="78">
        <v>0</v>
      </c>
      <c r="J214" s="44">
        <v>2</v>
      </c>
      <c r="K214" s="78">
        <v>0</v>
      </c>
      <c r="L214" s="46">
        <f t="shared" si="56"/>
        <v>2</v>
      </c>
      <c r="M214" s="182"/>
      <c r="N214" s="193"/>
      <c r="O214" s="182"/>
      <c r="P214" s="182"/>
      <c r="Q214" s="196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</row>
    <row r="215" spans="1:34" s="63" customFormat="1" ht="28.5" customHeight="1">
      <c r="A215" s="62"/>
      <c r="B215" s="167" t="s">
        <v>258</v>
      </c>
      <c r="C215" s="34" t="s">
        <v>211</v>
      </c>
      <c r="D215" s="78">
        <v>0</v>
      </c>
      <c r="E215" s="78">
        <v>0</v>
      </c>
      <c r="F215" s="39">
        <v>51</v>
      </c>
      <c r="G215" s="78">
        <v>0</v>
      </c>
      <c r="H215" s="39">
        <v>51</v>
      </c>
      <c r="I215" s="78">
        <v>0</v>
      </c>
      <c r="J215" s="44">
        <v>51</v>
      </c>
      <c r="K215" s="78">
        <v>0</v>
      </c>
      <c r="L215" s="46">
        <f t="shared" si="56"/>
        <v>51</v>
      </c>
      <c r="M215" s="182"/>
      <c r="N215" s="193"/>
      <c r="O215" s="182"/>
      <c r="P215" s="182"/>
      <c r="Q215" s="196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</row>
    <row r="216" spans="1:34" s="63" customFormat="1" ht="43.5" customHeight="1">
      <c r="A216" s="62"/>
      <c r="B216" s="167" t="s">
        <v>259</v>
      </c>
      <c r="C216" s="36" t="s">
        <v>149</v>
      </c>
      <c r="D216" s="58">
        <v>0</v>
      </c>
      <c r="E216" s="58">
        <v>0</v>
      </c>
      <c r="F216" s="44">
        <v>723</v>
      </c>
      <c r="G216" s="58">
        <v>0</v>
      </c>
      <c r="H216" s="44">
        <v>723</v>
      </c>
      <c r="I216" s="58">
        <v>0</v>
      </c>
      <c r="J216" s="44">
        <v>10</v>
      </c>
      <c r="K216" s="58">
        <v>0</v>
      </c>
      <c r="L216" s="85">
        <f t="shared" si="56"/>
        <v>10</v>
      </c>
      <c r="M216" s="182"/>
      <c r="N216" s="193"/>
      <c r="O216" s="182"/>
      <c r="P216" s="182"/>
      <c r="Q216" s="196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</row>
    <row r="217" spans="1:34" s="63" customFormat="1" ht="41.25" customHeight="1">
      <c r="A217" s="62"/>
      <c r="B217" s="167" t="s">
        <v>260</v>
      </c>
      <c r="C217" s="36" t="s">
        <v>150</v>
      </c>
      <c r="D217" s="58">
        <v>0</v>
      </c>
      <c r="E217" s="58">
        <v>0</v>
      </c>
      <c r="F217" s="44">
        <v>5781</v>
      </c>
      <c r="G217" s="58">
        <v>0</v>
      </c>
      <c r="H217" s="44">
        <v>5781</v>
      </c>
      <c r="I217" s="58">
        <v>0</v>
      </c>
      <c r="J217" s="44">
        <v>4703</v>
      </c>
      <c r="K217" s="58">
        <v>0</v>
      </c>
      <c r="L217" s="46">
        <f t="shared" si="56"/>
        <v>4703</v>
      </c>
      <c r="M217" s="182"/>
      <c r="N217" s="193"/>
      <c r="O217" s="182"/>
      <c r="P217" s="182"/>
      <c r="Q217" s="196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</row>
    <row r="218" spans="1:34" s="63" customFormat="1" ht="27.75" customHeight="1">
      <c r="A218" s="62"/>
      <c r="B218" s="167" t="s">
        <v>261</v>
      </c>
      <c r="C218" s="36" t="s">
        <v>79</v>
      </c>
      <c r="D218" s="58">
        <v>0</v>
      </c>
      <c r="E218" s="58">
        <v>0</v>
      </c>
      <c r="F218" s="44">
        <v>9295</v>
      </c>
      <c r="G218" s="58">
        <v>0</v>
      </c>
      <c r="H218" s="44">
        <v>9295</v>
      </c>
      <c r="I218" s="58">
        <v>0</v>
      </c>
      <c r="J218" s="44">
        <v>4</v>
      </c>
      <c r="K218" s="58">
        <v>0</v>
      </c>
      <c r="L218" s="46">
        <f t="shared" si="56"/>
        <v>4</v>
      </c>
      <c r="M218" s="182"/>
      <c r="N218" s="193"/>
      <c r="O218" s="182"/>
      <c r="P218" s="182"/>
      <c r="Q218" s="196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</row>
    <row r="219" spans="1:34" s="63" customFormat="1" ht="54" customHeight="1">
      <c r="A219" s="62"/>
      <c r="B219" s="167" t="s">
        <v>262</v>
      </c>
      <c r="C219" s="36" t="s">
        <v>80</v>
      </c>
      <c r="D219" s="58">
        <v>0</v>
      </c>
      <c r="E219" s="58">
        <v>0</v>
      </c>
      <c r="F219" s="44">
        <v>1197</v>
      </c>
      <c r="G219" s="58">
        <v>0</v>
      </c>
      <c r="H219" s="44">
        <v>1197</v>
      </c>
      <c r="I219" s="58">
        <v>0</v>
      </c>
      <c r="J219" s="44">
        <v>822</v>
      </c>
      <c r="K219" s="58">
        <v>0</v>
      </c>
      <c r="L219" s="85">
        <f t="shared" si="56"/>
        <v>822</v>
      </c>
      <c r="M219" s="182"/>
      <c r="N219" s="193"/>
      <c r="O219" s="182"/>
      <c r="P219" s="182"/>
      <c r="Q219" s="196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</row>
    <row r="220" spans="1:34" s="63" customFormat="1" ht="42" customHeight="1">
      <c r="A220" s="62"/>
      <c r="B220" s="167" t="s">
        <v>263</v>
      </c>
      <c r="C220" s="36" t="s">
        <v>120</v>
      </c>
      <c r="D220" s="58">
        <v>0</v>
      </c>
      <c r="E220" s="58">
        <v>0</v>
      </c>
      <c r="F220" s="44">
        <v>33</v>
      </c>
      <c r="G220" s="58">
        <v>0</v>
      </c>
      <c r="H220" s="44">
        <v>33</v>
      </c>
      <c r="I220" s="58">
        <v>0</v>
      </c>
      <c r="J220" s="44">
        <v>5</v>
      </c>
      <c r="K220" s="58">
        <v>0</v>
      </c>
      <c r="L220" s="85">
        <f t="shared" si="56"/>
        <v>5</v>
      </c>
      <c r="M220" s="192"/>
      <c r="N220" s="193"/>
      <c r="O220" s="192"/>
      <c r="P220" s="192"/>
      <c r="Q220" s="194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1"/>
      <c r="AE220" s="91"/>
      <c r="AF220" s="91"/>
      <c r="AG220" s="91"/>
      <c r="AH220" s="91"/>
    </row>
    <row r="221" spans="1:34" s="63" customFormat="1" ht="29.25" customHeight="1">
      <c r="A221" s="62"/>
      <c r="B221" s="167" t="s">
        <v>264</v>
      </c>
      <c r="C221" s="124" t="s">
        <v>237</v>
      </c>
      <c r="D221" s="58">
        <v>0</v>
      </c>
      <c r="E221" s="58">
        <v>0</v>
      </c>
      <c r="F221" s="44">
        <v>13550</v>
      </c>
      <c r="G221" s="58">
        <v>0</v>
      </c>
      <c r="H221" s="44">
        <v>13550</v>
      </c>
      <c r="I221" s="58">
        <v>0</v>
      </c>
      <c r="J221" s="44">
        <v>2798</v>
      </c>
      <c r="K221" s="58">
        <v>0</v>
      </c>
      <c r="L221" s="85">
        <f t="shared" si="56"/>
        <v>2798</v>
      </c>
      <c r="M221" s="193"/>
      <c r="N221" s="193"/>
      <c r="O221" s="193"/>
      <c r="P221" s="193"/>
      <c r="Q221" s="195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</row>
    <row r="222" spans="1:34" s="63" customFormat="1" ht="29.25" customHeight="1">
      <c r="A222" s="62"/>
      <c r="B222" s="167" t="s">
        <v>265</v>
      </c>
      <c r="C222" s="67" t="s">
        <v>238</v>
      </c>
      <c r="D222" s="58">
        <v>0</v>
      </c>
      <c r="E222" s="58">
        <v>0</v>
      </c>
      <c r="F222" s="44">
        <v>14360</v>
      </c>
      <c r="G222" s="58">
        <v>0</v>
      </c>
      <c r="H222" s="44">
        <v>14360</v>
      </c>
      <c r="I222" s="58">
        <v>0</v>
      </c>
      <c r="J222" s="44">
        <v>5401</v>
      </c>
      <c r="K222" s="58">
        <v>0</v>
      </c>
      <c r="L222" s="85">
        <f t="shared" si="56"/>
        <v>5401</v>
      </c>
      <c r="M222" s="193"/>
      <c r="N222" s="193"/>
      <c r="O222" s="193"/>
      <c r="P222" s="193"/>
      <c r="Q222" s="195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</row>
    <row r="223" spans="1:34" s="63" customFormat="1" ht="54" customHeight="1">
      <c r="A223" s="62"/>
      <c r="B223" s="167" t="s">
        <v>266</v>
      </c>
      <c r="C223" s="67" t="s">
        <v>410</v>
      </c>
      <c r="D223" s="58">
        <v>0</v>
      </c>
      <c r="E223" s="58">
        <v>0</v>
      </c>
      <c r="F223" s="44">
        <v>14500</v>
      </c>
      <c r="G223" s="58">
        <v>0</v>
      </c>
      <c r="H223" s="44">
        <v>14500</v>
      </c>
      <c r="I223" s="58">
        <v>0</v>
      </c>
      <c r="J223" s="44">
        <v>11925</v>
      </c>
      <c r="K223" s="58">
        <v>0</v>
      </c>
      <c r="L223" s="85">
        <f t="shared" si="56"/>
        <v>11925</v>
      </c>
      <c r="M223" s="193"/>
      <c r="N223" s="193"/>
      <c r="O223" s="193"/>
      <c r="P223" s="193"/>
      <c r="Q223" s="195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</row>
    <row r="224" spans="1:34" s="63" customFormat="1" ht="40.5" customHeight="1">
      <c r="A224" s="64"/>
      <c r="B224" s="168" t="s">
        <v>267</v>
      </c>
      <c r="C224" s="110" t="s">
        <v>342</v>
      </c>
      <c r="D224" s="79">
        <v>0</v>
      </c>
      <c r="E224" s="79">
        <v>0</v>
      </c>
      <c r="F224" s="109">
        <v>4037</v>
      </c>
      <c r="G224" s="79">
        <v>0</v>
      </c>
      <c r="H224" s="109">
        <v>4037</v>
      </c>
      <c r="I224" s="79">
        <v>0</v>
      </c>
      <c r="J224" s="79">
        <v>0</v>
      </c>
      <c r="K224" s="79">
        <v>0</v>
      </c>
      <c r="L224" s="53">
        <f t="shared" si="56"/>
        <v>0</v>
      </c>
      <c r="M224" s="144"/>
      <c r="N224" s="144"/>
      <c r="O224" s="144"/>
      <c r="P224" s="144"/>
      <c r="Q224" s="148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</row>
    <row r="225" spans="1:29" s="63" customFormat="1" ht="39.75" customHeight="1">
      <c r="A225" s="62"/>
      <c r="B225" s="167" t="s">
        <v>268</v>
      </c>
      <c r="C225" s="67" t="s">
        <v>239</v>
      </c>
      <c r="D225" s="58">
        <v>0</v>
      </c>
      <c r="E225" s="58">
        <v>0</v>
      </c>
      <c r="F225" s="44">
        <v>10000</v>
      </c>
      <c r="G225" s="58">
        <v>0</v>
      </c>
      <c r="H225" s="44">
        <v>10000</v>
      </c>
      <c r="I225" s="58">
        <v>0</v>
      </c>
      <c r="J225" s="58">
        <v>0</v>
      </c>
      <c r="K225" s="58">
        <v>0</v>
      </c>
      <c r="L225" s="59">
        <f t="shared" si="56"/>
        <v>0</v>
      </c>
      <c r="M225" s="84"/>
      <c r="N225" s="144"/>
      <c r="O225" s="144"/>
      <c r="P225" s="84"/>
      <c r="Q225" s="150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</row>
    <row r="226" spans="1:29" s="63" customFormat="1" ht="63.75">
      <c r="A226" s="62"/>
      <c r="B226" s="167" t="s">
        <v>269</v>
      </c>
      <c r="C226" s="67" t="s">
        <v>411</v>
      </c>
      <c r="D226" s="78">
        <v>0</v>
      </c>
      <c r="E226" s="78">
        <v>0</v>
      </c>
      <c r="F226" s="39">
        <v>96516</v>
      </c>
      <c r="G226" s="78">
        <v>0</v>
      </c>
      <c r="H226" s="39">
        <v>96516</v>
      </c>
      <c r="I226" s="78">
        <v>0</v>
      </c>
      <c r="J226" s="39">
        <v>46943</v>
      </c>
      <c r="K226" s="78">
        <v>0</v>
      </c>
      <c r="L226" s="46">
        <f t="shared" si="56"/>
        <v>46943</v>
      </c>
      <c r="M226" s="193"/>
      <c r="N226" s="193"/>
      <c r="O226" s="193"/>
      <c r="P226" s="193"/>
      <c r="Q226" s="195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</row>
    <row r="227" spans="1:29" s="63" customFormat="1" ht="37.5" customHeight="1">
      <c r="A227" s="62"/>
      <c r="B227" s="167" t="s">
        <v>270</v>
      </c>
      <c r="C227" s="67" t="s">
        <v>236</v>
      </c>
      <c r="D227" s="78">
        <v>0</v>
      </c>
      <c r="E227" s="78">
        <v>0</v>
      </c>
      <c r="F227" s="39">
        <v>16000</v>
      </c>
      <c r="G227" s="78">
        <v>0</v>
      </c>
      <c r="H227" s="39">
        <v>16000</v>
      </c>
      <c r="I227" s="78">
        <v>0</v>
      </c>
      <c r="J227" s="39">
        <v>2302</v>
      </c>
      <c r="K227" s="78">
        <v>0</v>
      </c>
      <c r="L227" s="46">
        <f t="shared" si="56"/>
        <v>2302</v>
      </c>
      <c r="M227" s="193"/>
      <c r="N227" s="193"/>
      <c r="O227" s="193"/>
      <c r="P227" s="193"/>
      <c r="Q227" s="195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</row>
    <row r="228" spans="1:29" s="63" customFormat="1" ht="39" customHeight="1">
      <c r="A228" s="62"/>
      <c r="B228" s="167" t="s">
        <v>271</v>
      </c>
      <c r="C228" s="67" t="s">
        <v>235</v>
      </c>
      <c r="D228" s="78">
        <v>0</v>
      </c>
      <c r="E228" s="78">
        <v>0</v>
      </c>
      <c r="F228" s="39">
        <v>14000</v>
      </c>
      <c r="G228" s="78">
        <v>0</v>
      </c>
      <c r="H228" s="39">
        <v>14000</v>
      </c>
      <c r="I228" s="78">
        <v>0</v>
      </c>
      <c r="J228" s="39">
        <v>11936</v>
      </c>
      <c r="K228" s="78">
        <v>0</v>
      </c>
      <c r="L228" s="46">
        <f t="shared" si="56"/>
        <v>11936</v>
      </c>
      <c r="M228" s="193"/>
      <c r="N228" s="193"/>
      <c r="O228" s="193"/>
      <c r="P228" s="193"/>
      <c r="Q228" s="195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</row>
    <row r="229" spans="1:29" s="63" customFormat="1" ht="39" customHeight="1">
      <c r="A229" s="62"/>
      <c r="B229" s="167" t="s">
        <v>272</v>
      </c>
      <c r="C229" s="67" t="s">
        <v>234</v>
      </c>
      <c r="D229" s="78">
        <v>0</v>
      </c>
      <c r="E229" s="78">
        <v>0</v>
      </c>
      <c r="F229" s="39">
        <v>15038</v>
      </c>
      <c r="G229" s="78">
        <v>0</v>
      </c>
      <c r="H229" s="39">
        <v>15038</v>
      </c>
      <c r="I229" s="78">
        <v>0</v>
      </c>
      <c r="J229" s="39">
        <v>12591</v>
      </c>
      <c r="K229" s="78">
        <v>0</v>
      </c>
      <c r="L229" s="46">
        <f t="shared" si="56"/>
        <v>12591</v>
      </c>
      <c r="M229" s="193"/>
      <c r="N229" s="193"/>
      <c r="O229" s="193"/>
      <c r="P229" s="193"/>
      <c r="Q229" s="195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</row>
    <row r="230" spans="1:29" s="63" customFormat="1" ht="38.25">
      <c r="A230" s="62"/>
      <c r="B230" s="167" t="s">
        <v>273</v>
      </c>
      <c r="C230" s="67" t="s">
        <v>233</v>
      </c>
      <c r="D230" s="78">
        <v>0</v>
      </c>
      <c r="E230" s="78">
        <v>0</v>
      </c>
      <c r="F230" s="39">
        <v>9507</v>
      </c>
      <c r="G230" s="78">
        <v>0</v>
      </c>
      <c r="H230" s="39">
        <v>9507</v>
      </c>
      <c r="I230" s="78">
        <v>0</v>
      </c>
      <c r="J230" s="39">
        <v>8933</v>
      </c>
      <c r="K230" s="78">
        <v>0</v>
      </c>
      <c r="L230" s="46">
        <f t="shared" si="56"/>
        <v>8933</v>
      </c>
      <c r="M230" s="193"/>
      <c r="N230" s="193"/>
      <c r="O230" s="193"/>
      <c r="P230" s="193"/>
      <c r="Q230" s="195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</row>
    <row r="231" spans="1:29" s="63" customFormat="1" ht="38.25">
      <c r="A231" s="62"/>
      <c r="B231" s="167" t="s">
        <v>274</v>
      </c>
      <c r="C231" s="36" t="s">
        <v>97</v>
      </c>
      <c r="D231" s="58">
        <v>0</v>
      </c>
      <c r="E231" s="58">
        <v>0</v>
      </c>
      <c r="F231" s="44">
        <v>188</v>
      </c>
      <c r="G231" s="58">
        <v>0</v>
      </c>
      <c r="H231" s="44">
        <v>188</v>
      </c>
      <c r="I231" s="58">
        <v>0</v>
      </c>
      <c r="J231" s="44">
        <v>188</v>
      </c>
      <c r="K231" s="58">
        <v>0</v>
      </c>
      <c r="L231" s="85">
        <f t="shared" si="56"/>
        <v>188</v>
      </c>
      <c r="M231" s="182"/>
      <c r="N231" s="193"/>
      <c r="O231" s="182"/>
      <c r="P231" s="182"/>
      <c r="Q231" s="196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</row>
    <row r="232" spans="1:29" s="63" customFormat="1" ht="39" customHeight="1">
      <c r="A232" s="62"/>
      <c r="B232" s="167" t="s">
        <v>275</v>
      </c>
      <c r="C232" s="67" t="s">
        <v>232</v>
      </c>
      <c r="D232" s="58">
        <v>0</v>
      </c>
      <c r="E232" s="58">
        <v>0</v>
      </c>
      <c r="F232" s="44">
        <v>9500</v>
      </c>
      <c r="G232" s="58">
        <v>0</v>
      </c>
      <c r="H232" s="44">
        <v>9500</v>
      </c>
      <c r="I232" s="58">
        <v>0</v>
      </c>
      <c r="J232" s="44">
        <v>7928</v>
      </c>
      <c r="K232" s="58">
        <v>0</v>
      </c>
      <c r="L232" s="85">
        <f t="shared" si="56"/>
        <v>7928</v>
      </c>
      <c r="M232" s="193"/>
      <c r="N232" s="193"/>
      <c r="O232" s="193"/>
      <c r="P232" s="193"/>
      <c r="Q232" s="197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</row>
    <row r="233" spans="1:29" s="63" customFormat="1" ht="44.25" customHeight="1">
      <c r="A233" s="62"/>
      <c r="B233" s="167" t="s">
        <v>276</v>
      </c>
      <c r="C233" s="67" t="s">
        <v>231</v>
      </c>
      <c r="D233" s="58">
        <v>0</v>
      </c>
      <c r="E233" s="58">
        <v>0</v>
      </c>
      <c r="F233" s="44">
        <v>9510</v>
      </c>
      <c r="G233" s="58">
        <v>0</v>
      </c>
      <c r="H233" s="44">
        <v>9510</v>
      </c>
      <c r="I233" s="58">
        <v>0</v>
      </c>
      <c r="J233" s="44">
        <v>2133</v>
      </c>
      <c r="K233" s="58">
        <v>0</v>
      </c>
      <c r="L233" s="85">
        <f t="shared" si="56"/>
        <v>2133</v>
      </c>
      <c r="M233" s="193"/>
      <c r="N233" s="193"/>
      <c r="O233" s="193"/>
      <c r="P233" s="193"/>
      <c r="Q233" s="195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</row>
    <row r="234" spans="1:29" s="63" customFormat="1" ht="28.5" customHeight="1">
      <c r="A234" s="62"/>
      <c r="B234" s="167" t="s">
        <v>277</v>
      </c>
      <c r="C234" s="36" t="s">
        <v>64</v>
      </c>
      <c r="D234" s="58">
        <v>0</v>
      </c>
      <c r="E234" s="58">
        <v>0</v>
      </c>
      <c r="F234" s="44">
        <v>10</v>
      </c>
      <c r="G234" s="58">
        <v>0</v>
      </c>
      <c r="H234" s="44">
        <v>10</v>
      </c>
      <c r="I234" s="58">
        <v>0</v>
      </c>
      <c r="J234" s="44">
        <v>10</v>
      </c>
      <c r="K234" s="58">
        <v>0</v>
      </c>
      <c r="L234" s="85">
        <f t="shared" si="56"/>
        <v>10</v>
      </c>
      <c r="M234" s="182"/>
      <c r="N234" s="193"/>
      <c r="O234" s="182"/>
      <c r="P234" s="182"/>
      <c r="Q234" s="196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</row>
    <row r="235" spans="1:29" s="63" customFormat="1" ht="28.5" customHeight="1">
      <c r="A235" s="64"/>
      <c r="B235" s="168" t="s">
        <v>278</v>
      </c>
      <c r="C235" s="110" t="s">
        <v>230</v>
      </c>
      <c r="D235" s="79">
        <v>0</v>
      </c>
      <c r="E235" s="79">
        <v>0</v>
      </c>
      <c r="F235" s="109">
        <v>10000</v>
      </c>
      <c r="G235" s="79">
        <v>0</v>
      </c>
      <c r="H235" s="109">
        <v>10000</v>
      </c>
      <c r="I235" s="79">
        <v>0</v>
      </c>
      <c r="J235" s="109">
        <v>28</v>
      </c>
      <c r="K235" s="79">
        <v>0</v>
      </c>
      <c r="L235" s="108">
        <f t="shared" si="56"/>
        <v>28</v>
      </c>
      <c r="M235" s="193"/>
      <c r="N235" s="193"/>
      <c r="O235" s="193"/>
      <c r="P235" s="193"/>
      <c r="Q235" s="197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</row>
    <row r="236" spans="1:29" s="63" customFormat="1" ht="54.75" customHeight="1">
      <c r="A236" s="62"/>
      <c r="B236" s="167" t="s">
        <v>279</v>
      </c>
      <c r="C236" s="36" t="s">
        <v>404</v>
      </c>
      <c r="D236" s="58">
        <v>0</v>
      </c>
      <c r="E236" s="58">
        <v>0</v>
      </c>
      <c r="F236" s="44">
        <v>302</v>
      </c>
      <c r="G236" s="58">
        <v>0</v>
      </c>
      <c r="H236" s="44">
        <v>302</v>
      </c>
      <c r="I236" s="58">
        <v>0</v>
      </c>
      <c r="J236" s="44">
        <v>8</v>
      </c>
      <c r="K236" s="58">
        <v>0</v>
      </c>
      <c r="L236" s="85">
        <f t="shared" si="56"/>
        <v>8</v>
      </c>
      <c r="M236" s="182"/>
      <c r="N236" s="193"/>
      <c r="O236" s="182"/>
      <c r="P236" s="182"/>
      <c r="Q236" s="196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</row>
    <row r="237" spans="1:29" s="63" customFormat="1" ht="39.75" customHeight="1">
      <c r="A237" s="62"/>
      <c r="B237" s="167" t="s">
        <v>280</v>
      </c>
      <c r="C237" s="67" t="s">
        <v>229</v>
      </c>
      <c r="D237" s="58">
        <v>0</v>
      </c>
      <c r="E237" s="58">
        <v>0</v>
      </c>
      <c r="F237" s="44">
        <v>5000</v>
      </c>
      <c r="G237" s="58">
        <v>0</v>
      </c>
      <c r="H237" s="44">
        <v>5000</v>
      </c>
      <c r="I237" s="58">
        <v>0</v>
      </c>
      <c r="J237" s="58">
        <v>0</v>
      </c>
      <c r="K237" s="58">
        <v>0</v>
      </c>
      <c r="L237" s="59">
        <f t="shared" si="56"/>
        <v>0</v>
      </c>
      <c r="M237" s="144"/>
      <c r="N237" s="144"/>
      <c r="O237" s="144"/>
      <c r="P237" s="144"/>
      <c r="Q237" s="151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</row>
    <row r="238" spans="1:29" s="63" customFormat="1" ht="39.75" customHeight="1">
      <c r="A238" s="62"/>
      <c r="B238" s="167" t="s">
        <v>281</v>
      </c>
      <c r="C238" s="65" t="s">
        <v>310</v>
      </c>
      <c r="D238" s="59">
        <v>0</v>
      </c>
      <c r="E238" s="59">
        <v>0</v>
      </c>
      <c r="F238" s="85">
        <v>11309</v>
      </c>
      <c r="G238" s="59">
        <v>0</v>
      </c>
      <c r="H238" s="85">
        <v>11309</v>
      </c>
      <c r="I238" s="59">
        <v>0</v>
      </c>
      <c r="J238" s="85">
        <v>1324</v>
      </c>
      <c r="K238" s="59">
        <v>0</v>
      </c>
      <c r="L238" s="85">
        <f t="shared" si="56"/>
        <v>1324</v>
      </c>
      <c r="M238" s="182"/>
      <c r="N238" s="193"/>
      <c r="O238" s="182"/>
      <c r="P238" s="182"/>
      <c r="Q238" s="196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</row>
    <row r="239" spans="1:29" s="63" customFormat="1" ht="31.5" customHeight="1">
      <c r="A239" s="62"/>
      <c r="B239" s="167" t="s">
        <v>282</v>
      </c>
      <c r="C239" s="67" t="s">
        <v>228</v>
      </c>
      <c r="D239" s="59">
        <v>0</v>
      </c>
      <c r="E239" s="59">
        <v>0</v>
      </c>
      <c r="F239" s="85">
        <v>10000</v>
      </c>
      <c r="G239" s="59">
        <v>0</v>
      </c>
      <c r="H239" s="85">
        <v>10000</v>
      </c>
      <c r="I239" s="59">
        <v>0</v>
      </c>
      <c r="J239" s="85">
        <v>6396</v>
      </c>
      <c r="K239" s="59">
        <v>0</v>
      </c>
      <c r="L239" s="85">
        <f t="shared" si="56"/>
        <v>6396</v>
      </c>
      <c r="M239" s="193"/>
      <c r="N239" s="193"/>
      <c r="O239" s="193"/>
      <c r="P239" s="193"/>
      <c r="Q239" s="195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</row>
    <row r="240" spans="1:29" s="63" customFormat="1" ht="54" customHeight="1">
      <c r="A240" s="62"/>
      <c r="B240" s="167" t="s">
        <v>283</v>
      </c>
      <c r="C240" s="65" t="s">
        <v>353</v>
      </c>
      <c r="D240" s="51">
        <v>0</v>
      </c>
      <c r="E240" s="51">
        <v>0</v>
      </c>
      <c r="F240" s="46">
        <v>2010</v>
      </c>
      <c r="G240" s="51">
        <v>0</v>
      </c>
      <c r="H240" s="46">
        <v>2010</v>
      </c>
      <c r="I240" s="51">
        <v>0</v>
      </c>
      <c r="J240" s="46">
        <v>2010</v>
      </c>
      <c r="K240" s="51">
        <v>0</v>
      </c>
      <c r="L240" s="46">
        <f t="shared" si="56"/>
        <v>2010</v>
      </c>
      <c r="M240" s="182"/>
      <c r="N240" s="193"/>
      <c r="O240" s="182"/>
      <c r="P240" s="182"/>
      <c r="Q240" s="196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</row>
    <row r="241" spans="1:29" s="63" customFormat="1" ht="26.25" customHeight="1">
      <c r="A241" s="62"/>
      <c r="B241" s="167" t="s">
        <v>284</v>
      </c>
      <c r="C241" s="67" t="s">
        <v>227</v>
      </c>
      <c r="D241" s="51">
        <v>0</v>
      </c>
      <c r="E241" s="51">
        <v>0</v>
      </c>
      <c r="F241" s="46">
        <v>10000</v>
      </c>
      <c r="G241" s="51">
        <v>0</v>
      </c>
      <c r="H241" s="46">
        <v>10000</v>
      </c>
      <c r="I241" s="51">
        <v>0</v>
      </c>
      <c r="J241" s="46">
        <v>8453</v>
      </c>
      <c r="K241" s="51">
        <v>0</v>
      </c>
      <c r="L241" s="46">
        <f t="shared" si="56"/>
        <v>8453</v>
      </c>
      <c r="M241" s="193"/>
      <c r="N241" s="193"/>
      <c r="O241" s="193"/>
      <c r="P241" s="193"/>
      <c r="Q241" s="195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</row>
    <row r="242" spans="1:29" s="63" customFormat="1" ht="42" customHeight="1">
      <c r="A242" s="62"/>
      <c r="B242" s="167" t="s">
        <v>285</v>
      </c>
      <c r="C242" s="65" t="s">
        <v>76</v>
      </c>
      <c r="D242" s="59">
        <v>0</v>
      </c>
      <c r="E242" s="59">
        <v>0</v>
      </c>
      <c r="F242" s="85">
        <v>362</v>
      </c>
      <c r="G242" s="59">
        <v>0</v>
      </c>
      <c r="H242" s="85">
        <v>362</v>
      </c>
      <c r="I242" s="59">
        <v>0</v>
      </c>
      <c r="J242" s="85">
        <v>362</v>
      </c>
      <c r="K242" s="59">
        <v>0</v>
      </c>
      <c r="L242" s="85">
        <f t="shared" si="56"/>
        <v>362</v>
      </c>
      <c r="M242" s="182"/>
      <c r="N242" s="193"/>
      <c r="O242" s="182"/>
      <c r="P242" s="182"/>
      <c r="Q242" s="196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</row>
    <row r="243" spans="1:29" s="63" customFormat="1" ht="41.25" customHeight="1">
      <c r="A243" s="62"/>
      <c r="B243" s="174" t="s">
        <v>360</v>
      </c>
      <c r="C243" s="161" t="s">
        <v>361</v>
      </c>
      <c r="D243" s="59">
        <v>0</v>
      </c>
      <c r="E243" s="59">
        <v>0</v>
      </c>
      <c r="F243" s="59">
        <v>0</v>
      </c>
      <c r="G243" s="59">
        <v>0</v>
      </c>
      <c r="H243" s="85">
        <v>164605</v>
      </c>
      <c r="I243" s="59">
        <v>0</v>
      </c>
      <c r="J243" s="59">
        <v>0</v>
      </c>
      <c r="K243" s="59">
        <v>0</v>
      </c>
      <c r="L243" s="59">
        <f t="shared" si="56"/>
        <v>0</v>
      </c>
      <c r="M243" s="182"/>
      <c r="N243" s="193"/>
      <c r="O243" s="182"/>
      <c r="P243" s="182"/>
      <c r="Q243" s="196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</row>
    <row r="244" spans="1:29" s="63" customFormat="1" ht="89.25">
      <c r="A244" s="62"/>
      <c r="B244" s="174" t="s">
        <v>392</v>
      </c>
      <c r="C244" s="161" t="s">
        <v>391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108">
        <v>210000</v>
      </c>
      <c r="K244" s="53">
        <v>0</v>
      </c>
      <c r="L244" s="108">
        <f t="shared" si="56"/>
        <v>210000</v>
      </c>
      <c r="M244" s="159"/>
      <c r="N244" s="160"/>
      <c r="O244" s="159"/>
      <c r="P244" s="159"/>
      <c r="Q244" s="206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</row>
    <row r="245" spans="1:29" s="63" customFormat="1">
      <c r="A245" s="64" t="s">
        <v>9</v>
      </c>
      <c r="B245" s="111">
        <v>81</v>
      </c>
      <c r="C245" s="42" t="s">
        <v>55</v>
      </c>
      <c r="D245" s="47">
        <f t="shared" ref="D245:I245" si="57">SUM(D202:D244)</f>
        <v>0</v>
      </c>
      <c r="E245" s="47">
        <f t="shared" si="57"/>
        <v>0</v>
      </c>
      <c r="F245" s="106">
        <f t="shared" si="57"/>
        <v>332543</v>
      </c>
      <c r="G245" s="47">
        <f t="shared" si="57"/>
        <v>0</v>
      </c>
      <c r="H245" s="106">
        <f t="shared" si="57"/>
        <v>497148</v>
      </c>
      <c r="I245" s="47">
        <f t="shared" si="57"/>
        <v>0</v>
      </c>
      <c r="J245" s="106">
        <f>SUM(J202:J244)</f>
        <v>358411</v>
      </c>
      <c r="K245" s="47">
        <f t="shared" ref="K245:L245" si="58">SUM(K202:K244)</f>
        <v>0</v>
      </c>
      <c r="L245" s="106">
        <f t="shared" si="58"/>
        <v>358411</v>
      </c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</row>
    <row r="246" spans="1:29" s="63" customFormat="1" ht="4.5" customHeight="1">
      <c r="A246" s="62"/>
      <c r="B246" s="33"/>
      <c r="C246" s="36"/>
      <c r="D246" s="44"/>
      <c r="E246" s="58"/>
      <c r="F246" s="43"/>
      <c r="G246" s="58"/>
      <c r="H246" s="44"/>
      <c r="I246" s="58"/>
      <c r="J246" s="43"/>
      <c r="K246" s="58"/>
      <c r="L246" s="43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</row>
    <row r="247" spans="1:29" s="63" customFormat="1">
      <c r="A247" s="62"/>
      <c r="B247" s="33">
        <v>82</v>
      </c>
      <c r="C247" s="36" t="s">
        <v>136</v>
      </c>
      <c r="D247" s="44"/>
      <c r="E247" s="58"/>
      <c r="F247" s="43"/>
      <c r="G247" s="58"/>
      <c r="H247" s="44"/>
      <c r="I247" s="58"/>
      <c r="J247" s="43"/>
      <c r="K247" s="58"/>
      <c r="L247" s="43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</row>
    <row r="248" spans="1:29" s="63" customFormat="1" ht="39.75" customHeight="1">
      <c r="A248" s="62"/>
      <c r="B248" s="167" t="s">
        <v>303</v>
      </c>
      <c r="C248" s="67" t="s">
        <v>129</v>
      </c>
      <c r="D248" s="58">
        <v>0</v>
      </c>
      <c r="E248" s="58">
        <v>0</v>
      </c>
      <c r="F248" s="44">
        <v>2660</v>
      </c>
      <c r="G248" s="58">
        <v>0</v>
      </c>
      <c r="H248" s="44">
        <v>2660</v>
      </c>
      <c r="I248" s="58">
        <v>0</v>
      </c>
      <c r="J248" s="44">
        <v>1533</v>
      </c>
      <c r="K248" s="58">
        <v>0</v>
      </c>
      <c r="L248" s="85">
        <f t="shared" ref="L248:L290" si="59">SUM(J248:K248)</f>
        <v>1533</v>
      </c>
      <c r="M248" s="182"/>
      <c r="N248" s="193"/>
      <c r="O248" s="187"/>
      <c r="P248" s="182"/>
      <c r="Q248" s="196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</row>
    <row r="249" spans="1:29" s="63" customFormat="1" ht="28.5" customHeight="1">
      <c r="A249" s="62"/>
      <c r="B249" s="167" t="s">
        <v>286</v>
      </c>
      <c r="C249" s="67" t="s">
        <v>131</v>
      </c>
      <c r="D249" s="58">
        <v>0</v>
      </c>
      <c r="E249" s="58">
        <v>0</v>
      </c>
      <c r="F249" s="44">
        <v>18933</v>
      </c>
      <c r="G249" s="58">
        <v>0</v>
      </c>
      <c r="H249" s="44">
        <v>18933</v>
      </c>
      <c r="I249" s="58">
        <v>0</v>
      </c>
      <c r="J249" s="44">
        <v>9893</v>
      </c>
      <c r="K249" s="58">
        <v>0</v>
      </c>
      <c r="L249" s="85">
        <f t="shared" si="59"/>
        <v>9893</v>
      </c>
      <c r="M249" s="182"/>
      <c r="N249" s="193"/>
      <c r="O249" s="187"/>
      <c r="P249" s="182"/>
      <c r="Q249" s="196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</row>
    <row r="250" spans="1:29" s="63" customFormat="1" ht="41.25" customHeight="1">
      <c r="A250" s="62"/>
      <c r="B250" s="167" t="s">
        <v>287</v>
      </c>
      <c r="C250" s="67" t="s">
        <v>132</v>
      </c>
      <c r="D250" s="58">
        <v>0</v>
      </c>
      <c r="E250" s="58">
        <v>0</v>
      </c>
      <c r="F250" s="44">
        <v>12050</v>
      </c>
      <c r="G250" s="58">
        <v>0</v>
      </c>
      <c r="H250" s="44">
        <v>12050</v>
      </c>
      <c r="I250" s="58">
        <v>0</v>
      </c>
      <c r="J250" s="44">
        <v>3816</v>
      </c>
      <c r="K250" s="58">
        <v>0</v>
      </c>
      <c r="L250" s="85">
        <f t="shared" si="59"/>
        <v>3816</v>
      </c>
      <c r="M250" s="182"/>
      <c r="N250" s="193"/>
      <c r="O250" s="187"/>
      <c r="P250" s="182"/>
      <c r="Q250" s="196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</row>
    <row r="251" spans="1:29" s="63" customFormat="1" ht="27" customHeight="1">
      <c r="A251" s="62"/>
      <c r="B251" s="167" t="s">
        <v>288</v>
      </c>
      <c r="C251" s="67" t="s">
        <v>130</v>
      </c>
      <c r="D251" s="58">
        <v>0</v>
      </c>
      <c r="E251" s="58">
        <v>0</v>
      </c>
      <c r="F251" s="44">
        <v>12370</v>
      </c>
      <c r="G251" s="58">
        <v>0</v>
      </c>
      <c r="H251" s="44">
        <v>12370</v>
      </c>
      <c r="I251" s="58">
        <v>0</v>
      </c>
      <c r="J251" s="44">
        <v>5549</v>
      </c>
      <c r="K251" s="58">
        <v>0</v>
      </c>
      <c r="L251" s="85">
        <f t="shared" si="59"/>
        <v>5549</v>
      </c>
      <c r="M251" s="182"/>
      <c r="N251" s="193"/>
      <c r="O251" s="187"/>
      <c r="P251" s="182"/>
      <c r="Q251" s="196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</row>
    <row r="252" spans="1:29" s="63" customFormat="1" ht="41.25" customHeight="1">
      <c r="A252" s="62"/>
      <c r="B252" s="167" t="s">
        <v>289</v>
      </c>
      <c r="C252" s="67" t="s">
        <v>157</v>
      </c>
      <c r="D252" s="58">
        <v>0</v>
      </c>
      <c r="E252" s="58">
        <v>0</v>
      </c>
      <c r="F252" s="44">
        <v>7637</v>
      </c>
      <c r="G252" s="58">
        <v>0</v>
      </c>
      <c r="H252" s="44">
        <v>7637</v>
      </c>
      <c r="I252" s="58">
        <v>0</v>
      </c>
      <c r="J252" s="44">
        <v>44</v>
      </c>
      <c r="K252" s="58">
        <v>0</v>
      </c>
      <c r="L252" s="85">
        <f t="shared" si="59"/>
        <v>44</v>
      </c>
      <c r="M252" s="182"/>
      <c r="N252" s="193"/>
      <c r="O252" s="187"/>
      <c r="P252" s="182"/>
      <c r="Q252" s="196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</row>
    <row r="253" spans="1:29" s="63" customFormat="1" ht="52.5" customHeight="1">
      <c r="A253" s="62"/>
      <c r="B253" s="167" t="s">
        <v>290</v>
      </c>
      <c r="C253" s="67" t="s">
        <v>158</v>
      </c>
      <c r="D253" s="58">
        <v>0</v>
      </c>
      <c r="E253" s="58">
        <v>0</v>
      </c>
      <c r="F253" s="44">
        <v>8432</v>
      </c>
      <c r="G253" s="58">
        <v>0</v>
      </c>
      <c r="H253" s="44">
        <v>8432</v>
      </c>
      <c r="I253" s="58">
        <v>0</v>
      </c>
      <c r="J253" s="44">
        <v>5108</v>
      </c>
      <c r="K253" s="58">
        <v>0</v>
      </c>
      <c r="L253" s="85">
        <f t="shared" si="59"/>
        <v>5108</v>
      </c>
      <c r="M253" s="182"/>
      <c r="N253" s="193"/>
      <c r="O253" s="187"/>
      <c r="P253" s="182"/>
      <c r="Q253" s="196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</row>
    <row r="254" spans="1:29" s="63" customFormat="1" ht="40.5" customHeight="1">
      <c r="A254" s="62"/>
      <c r="B254" s="167" t="s">
        <v>291</v>
      </c>
      <c r="C254" s="67" t="s">
        <v>138</v>
      </c>
      <c r="D254" s="58">
        <v>0</v>
      </c>
      <c r="E254" s="58">
        <v>0</v>
      </c>
      <c r="F254" s="44">
        <v>12866</v>
      </c>
      <c r="G254" s="58">
        <v>0</v>
      </c>
      <c r="H254" s="44">
        <v>12866</v>
      </c>
      <c r="I254" s="58">
        <v>0</v>
      </c>
      <c r="J254" s="44">
        <v>4682</v>
      </c>
      <c r="K254" s="58">
        <v>0</v>
      </c>
      <c r="L254" s="85">
        <f t="shared" si="59"/>
        <v>4682</v>
      </c>
      <c r="M254" s="182"/>
      <c r="N254" s="193"/>
      <c r="O254" s="187"/>
      <c r="P254" s="182"/>
      <c r="Q254" s="196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</row>
    <row r="255" spans="1:29" s="63" customFormat="1" ht="42.75" customHeight="1">
      <c r="A255" s="62"/>
      <c r="B255" s="167" t="s">
        <v>292</v>
      </c>
      <c r="C255" s="67" t="s">
        <v>139</v>
      </c>
      <c r="D255" s="58">
        <v>0</v>
      </c>
      <c r="E255" s="58">
        <v>0</v>
      </c>
      <c r="F255" s="44">
        <v>18513</v>
      </c>
      <c r="G255" s="58">
        <v>0</v>
      </c>
      <c r="H255" s="44">
        <v>18513</v>
      </c>
      <c r="I255" s="58">
        <v>0</v>
      </c>
      <c r="J255" s="44">
        <v>5440</v>
      </c>
      <c r="K255" s="58">
        <v>0</v>
      </c>
      <c r="L255" s="85">
        <f t="shared" si="59"/>
        <v>5440</v>
      </c>
      <c r="M255" s="182"/>
      <c r="N255" s="193"/>
      <c r="O255" s="187"/>
      <c r="P255" s="182"/>
      <c r="Q255" s="196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</row>
    <row r="256" spans="1:29" s="63" customFormat="1" ht="26.25" customHeight="1">
      <c r="A256" s="62"/>
      <c r="B256" s="167" t="s">
        <v>293</v>
      </c>
      <c r="C256" s="67" t="s">
        <v>159</v>
      </c>
      <c r="D256" s="58">
        <v>0</v>
      </c>
      <c r="E256" s="58">
        <v>0</v>
      </c>
      <c r="F256" s="44">
        <v>10168</v>
      </c>
      <c r="G256" s="58">
        <v>0</v>
      </c>
      <c r="H256" s="44">
        <v>10168</v>
      </c>
      <c r="I256" s="58">
        <v>0</v>
      </c>
      <c r="J256" s="58">
        <v>0</v>
      </c>
      <c r="K256" s="58">
        <v>0</v>
      </c>
      <c r="L256" s="59">
        <f t="shared" si="59"/>
        <v>0</v>
      </c>
      <c r="M256" s="84"/>
      <c r="N256" s="144"/>
      <c r="O256" s="86"/>
      <c r="P256" s="84"/>
      <c r="Q256" s="149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</row>
    <row r="257" spans="1:29" s="63" customFormat="1" ht="39" customHeight="1">
      <c r="A257" s="62"/>
      <c r="B257" s="167" t="s">
        <v>294</v>
      </c>
      <c r="C257" s="67" t="s">
        <v>192</v>
      </c>
      <c r="D257" s="58">
        <v>0</v>
      </c>
      <c r="E257" s="58">
        <v>0</v>
      </c>
      <c r="F257" s="44">
        <v>20380</v>
      </c>
      <c r="G257" s="58">
        <v>0</v>
      </c>
      <c r="H257" s="44">
        <v>20380</v>
      </c>
      <c r="I257" s="58">
        <v>0</v>
      </c>
      <c r="J257" s="44">
        <v>11986</v>
      </c>
      <c r="K257" s="58">
        <v>0</v>
      </c>
      <c r="L257" s="85">
        <f t="shared" si="59"/>
        <v>11986</v>
      </c>
      <c r="M257" s="182"/>
      <c r="N257" s="193"/>
      <c r="O257" s="187"/>
      <c r="P257" s="182"/>
      <c r="Q257" s="196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</row>
    <row r="258" spans="1:29" s="63" customFormat="1" ht="39" customHeight="1">
      <c r="A258" s="64"/>
      <c r="B258" s="168" t="s">
        <v>295</v>
      </c>
      <c r="C258" s="110" t="s">
        <v>193</v>
      </c>
      <c r="D258" s="79">
        <v>0</v>
      </c>
      <c r="E258" s="79">
        <v>0</v>
      </c>
      <c r="F258" s="109">
        <v>17645</v>
      </c>
      <c r="G258" s="79">
        <v>0</v>
      </c>
      <c r="H258" s="109">
        <v>17645</v>
      </c>
      <c r="I258" s="79">
        <v>0</v>
      </c>
      <c r="J258" s="109">
        <v>2437</v>
      </c>
      <c r="K258" s="79">
        <v>0</v>
      </c>
      <c r="L258" s="108">
        <f t="shared" si="59"/>
        <v>2437</v>
      </c>
      <c r="M258" s="182"/>
      <c r="N258" s="193"/>
      <c r="O258" s="187"/>
      <c r="P258" s="182"/>
      <c r="Q258" s="196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</row>
    <row r="259" spans="1:29" s="63" customFormat="1" ht="27.95" customHeight="1">
      <c r="A259" s="62"/>
      <c r="B259" s="167" t="s">
        <v>296</v>
      </c>
      <c r="C259" s="124" t="s">
        <v>105</v>
      </c>
      <c r="D259" s="58">
        <v>0</v>
      </c>
      <c r="E259" s="58">
        <v>0</v>
      </c>
      <c r="F259" s="44">
        <v>1820</v>
      </c>
      <c r="G259" s="58">
        <v>0</v>
      </c>
      <c r="H259" s="44">
        <v>1820</v>
      </c>
      <c r="I259" s="58">
        <v>0</v>
      </c>
      <c r="J259" s="44">
        <v>598</v>
      </c>
      <c r="K259" s="58">
        <v>0</v>
      </c>
      <c r="L259" s="85">
        <f t="shared" si="59"/>
        <v>598</v>
      </c>
      <c r="M259" s="182"/>
      <c r="N259" s="193"/>
      <c r="O259" s="182"/>
      <c r="P259" s="182"/>
      <c r="Q259" s="196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</row>
    <row r="260" spans="1:29" s="63" customFormat="1" ht="27.95" customHeight="1">
      <c r="A260" s="62"/>
      <c r="B260" s="167" t="s">
        <v>297</v>
      </c>
      <c r="C260" s="124" t="s">
        <v>106</v>
      </c>
      <c r="D260" s="58">
        <v>0</v>
      </c>
      <c r="E260" s="58">
        <v>0</v>
      </c>
      <c r="F260" s="44">
        <v>15</v>
      </c>
      <c r="G260" s="58">
        <v>0</v>
      </c>
      <c r="H260" s="44">
        <v>15</v>
      </c>
      <c r="I260" s="58">
        <v>0</v>
      </c>
      <c r="J260" s="44">
        <v>15</v>
      </c>
      <c r="K260" s="58">
        <v>0</v>
      </c>
      <c r="L260" s="85">
        <f t="shared" si="59"/>
        <v>15</v>
      </c>
      <c r="M260" s="182"/>
      <c r="N260" s="193"/>
      <c r="O260" s="182"/>
      <c r="P260" s="182"/>
      <c r="Q260" s="196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</row>
    <row r="261" spans="1:29" s="63" customFormat="1" ht="40.5" customHeight="1">
      <c r="A261" s="62"/>
      <c r="B261" s="167" t="s">
        <v>298</v>
      </c>
      <c r="C261" s="67" t="s">
        <v>204</v>
      </c>
      <c r="D261" s="58">
        <v>0</v>
      </c>
      <c r="E261" s="58">
        <v>0</v>
      </c>
      <c r="F261" s="44">
        <v>592</v>
      </c>
      <c r="G261" s="58">
        <v>0</v>
      </c>
      <c r="H261" s="44">
        <v>592</v>
      </c>
      <c r="I261" s="58">
        <v>0</v>
      </c>
      <c r="J261" s="44">
        <v>354</v>
      </c>
      <c r="K261" s="58">
        <v>0</v>
      </c>
      <c r="L261" s="85">
        <f t="shared" si="59"/>
        <v>354</v>
      </c>
      <c r="M261" s="182"/>
      <c r="N261" s="193"/>
      <c r="O261" s="182"/>
      <c r="P261" s="182"/>
      <c r="Q261" s="196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</row>
    <row r="262" spans="1:29" s="63" customFormat="1" ht="51.95" customHeight="1">
      <c r="A262" s="62"/>
      <c r="B262" s="167" t="s">
        <v>299</v>
      </c>
      <c r="C262" s="67" t="s">
        <v>152</v>
      </c>
      <c r="D262" s="58">
        <v>0</v>
      </c>
      <c r="E262" s="58">
        <v>0</v>
      </c>
      <c r="F262" s="44">
        <v>487</v>
      </c>
      <c r="G262" s="58">
        <v>0</v>
      </c>
      <c r="H262" s="44">
        <v>487</v>
      </c>
      <c r="I262" s="58">
        <v>0</v>
      </c>
      <c r="J262" s="44">
        <v>487</v>
      </c>
      <c r="K262" s="58">
        <v>0</v>
      </c>
      <c r="L262" s="85">
        <f t="shared" si="59"/>
        <v>487</v>
      </c>
      <c r="M262" s="182"/>
      <c r="N262" s="193"/>
      <c r="O262" s="182"/>
      <c r="P262" s="182"/>
      <c r="Q262" s="196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</row>
    <row r="263" spans="1:29" s="63" customFormat="1" ht="27.95" customHeight="1">
      <c r="A263" s="62"/>
      <c r="B263" s="167" t="s">
        <v>300</v>
      </c>
      <c r="C263" s="67" t="s">
        <v>107</v>
      </c>
      <c r="D263" s="58">
        <v>0</v>
      </c>
      <c r="E263" s="58">
        <v>0</v>
      </c>
      <c r="F263" s="44">
        <v>768</v>
      </c>
      <c r="G263" s="58">
        <v>0</v>
      </c>
      <c r="H263" s="44">
        <v>768</v>
      </c>
      <c r="I263" s="58">
        <v>0</v>
      </c>
      <c r="J263" s="44">
        <v>3</v>
      </c>
      <c r="K263" s="58">
        <v>0</v>
      </c>
      <c r="L263" s="85">
        <f t="shared" si="59"/>
        <v>3</v>
      </c>
      <c r="M263" s="182"/>
      <c r="N263" s="193"/>
      <c r="O263" s="182"/>
      <c r="P263" s="182"/>
      <c r="Q263" s="196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</row>
    <row r="264" spans="1:29" s="63" customFormat="1" ht="27.95" customHeight="1">
      <c r="A264" s="62"/>
      <c r="B264" s="167" t="s">
        <v>301</v>
      </c>
      <c r="C264" s="67" t="s">
        <v>108</v>
      </c>
      <c r="D264" s="58">
        <v>0</v>
      </c>
      <c r="E264" s="58">
        <v>0</v>
      </c>
      <c r="F264" s="44">
        <v>2565</v>
      </c>
      <c r="G264" s="58">
        <v>0</v>
      </c>
      <c r="H264" s="44">
        <v>2565</v>
      </c>
      <c r="I264" s="58">
        <v>0</v>
      </c>
      <c r="J264" s="58">
        <v>0</v>
      </c>
      <c r="K264" s="58">
        <v>0</v>
      </c>
      <c r="L264" s="59">
        <f t="shared" si="59"/>
        <v>0</v>
      </c>
      <c r="M264" s="84"/>
      <c r="N264" s="144"/>
      <c r="O264" s="84"/>
      <c r="P264" s="84"/>
      <c r="Q264" s="149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</row>
    <row r="265" spans="1:29" s="63" customFormat="1" ht="27.95" customHeight="1">
      <c r="A265" s="62"/>
      <c r="B265" s="167" t="s">
        <v>311</v>
      </c>
      <c r="C265" s="67" t="s">
        <v>109</v>
      </c>
      <c r="D265" s="58">
        <v>0</v>
      </c>
      <c r="E265" s="58">
        <v>0</v>
      </c>
      <c r="F265" s="44">
        <v>10000</v>
      </c>
      <c r="G265" s="58">
        <v>0</v>
      </c>
      <c r="H265" s="44">
        <v>10000</v>
      </c>
      <c r="I265" s="58">
        <v>0</v>
      </c>
      <c r="J265" s="58">
        <v>0</v>
      </c>
      <c r="K265" s="58">
        <v>0</v>
      </c>
      <c r="L265" s="59">
        <f t="shared" si="59"/>
        <v>0</v>
      </c>
      <c r="M265" s="84"/>
      <c r="N265" s="144"/>
      <c r="O265" s="84"/>
      <c r="P265" s="84"/>
      <c r="Q265" s="149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</row>
    <row r="266" spans="1:29" s="63" customFormat="1" ht="39" customHeight="1">
      <c r="A266" s="62"/>
      <c r="B266" s="167" t="s">
        <v>312</v>
      </c>
      <c r="C266" s="67" t="s">
        <v>153</v>
      </c>
      <c r="D266" s="58">
        <v>0</v>
      </c>
      <c r="E266" s="58">
        <v>0</v>
      </c>
      <c r="F266" s="44">
        <v>7707</v>
      </c>
      <c r="G266" s="58">
        <v>0</v>
      </c>
      <c r="H266" s="44">
        <v>7707</v>
      </c>
      <c r="I266" s="58">
        <v>0</v>
      </c>
      <c r="J266" s="44">
        <v>7743</v>
      </c>
      <c r="K266" s="58">
        <v>0</v>
      </c>
      <c r="L266" s="85">
        <f t="shared" si="59"/>
        <v>7743</v>
      </c>
      <c r="M266" s="182"/>
      <c r="N266" s="193"/>
      <c r="O266" s="182"/>
      <c r="P266" s="182"/>
      <c r="Q266" s="196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</row>
    <row r="267" spans="1:29" s="63" customFormat="1" ht="27.95" customHeight="1">
      <c r="A267" s="62"/>
      <c r="B267" s="167" t="s">
        <v>313</v>
      </c>
      <c r="C267" s="67" t="s">
        <v>155</v>
      </c>
      <c r="D267" s="58">
        <v>0</v>
      </c>
      <c r="E267" s="58">
        <v>0</v>
      </c>
      <c r="F267" s="44">
        <v>9433</v>
      </c>
      <c r="G267" s="58">
        <v>0</v>
      </c>
      <c r="H267" s="44">
        <v>9433</v>
      </c>
      <c r="I267" s="58">
        <v>0</v>
      </c>
      <c r="J267" s="44">
        <v>1</v>
      </c>
      <c r="K267" s="58">
        <v>0</v>
      </c>
      <c r="L267" s="85">
        <f t="shared" si="59"/>
        <v>1</v>
      </c>
      <c r="M267" s="182"/>
      <c r="N267" s="193"/>
      <c r="O267" s="182"/>
      <c r="P267" s="182"/>
      <c r="Q267" s="196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</row>
    <row r="268" spans="1:29" s="63" customFormat="1" ht="27.95" customHeight="1">
      <c r="A268" s="62"/>
      <c r="B268" s="167" t="s">
        <v>314</v>
      </c>
      <c r="C268" s="67" t="s">
        <v>154</v>
      </c>
      <c r="D268" s="58">
        <v>0</v>
      </c>
      <c r="E268" s="58">
        <v>0</v>
      </c>
      <c r="F268" s="44">
        <v>15047</v>
      </c>
      <c r="G268" s="58">
        <v>0</v>
      </c>
      <c r="H268" s="44">
        <v>15047</v>
      </c>
      <c r="I268" s="58">
        <v>0</v>
      </c>
      <c r="J268" s="44">
        <v>5353</v>
      </c>
      <c r="K268" s="58">
        <v>0</v>
      </c>
      <c r="L268" s="85">
        <f t="shared" si="59"/>
        <v>5353</v>
      </c>
      <c r="M268" s="182"/>
      <c r="N268" s="193"/>
      <c r="O268" s="182"/>
      <c r="P268" s="182"/>
      <c r="Q268" s="196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</row>
    <row r="269" spans="1:29" s="63" customFormat="1" ht="41.1" customHeight="1">
      <c r="A269" s="62"/>
      <c r="B269" s="167" t="s">
        <v>315</v>
      </c>
      <c r="C269" s="67" t="s">
        <v>405</v>
      </c>
      <c r="D269" s="58">
        <v>0</v>
      </c>
      <c r="E269" s="58">
        <v>0</v>
      </c>
      <c r="F269" s="44">
        <v>18692</v>
      </c>
      <c r="G269" s="58">
        <v>0</v>
      </c>
      <c r="H269" s="44">
        <v>18692</v>
      </c>
      <c r="I269" s="58">
        <v>0</v>
      </c>
      <c r="J269" s="44">
        <v>11090</v>
      </c>
      <c r="K269" s="58">
        <v>0</v>
      </c>
      <c r="L269" s="85">
        <f t="shared" si="59"/>
        <v>11090</v>
      </c>
      <c r="M269" s="182"/>
      <c r="N269" s="193"/>
      <c r="O269" s="182"/>
      <c r="P269" s="182"/>
      <c r="Q269" s="196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</row>
    <row r="270" spans="1:29" s="63" customFormat="1" ht="27.95" customHeight="1">
      <c r="A270" s="62"/>
      <c r="B270" s="167" t="s">
        <v>316</v>
      </c>
      <c r="C270" s="67" t="s">
        <v>110</v>
      </c>
      <c r="D270" s="58">
        <v>0</v>
      </c>
      <c r="E270" s="58">
        <v>0</v>
      </c>
      <c r="F270" s="44">
        <v>6139</v>
      </c>
      <c r="G270" s="58">
        <v>0</v>
      </c>
      <c r="H270" s="44">
        <v>6139</v>
      </c>
      <c r="I270" s="58">
        <v>0</v>
      </c>
      <c r="J270" s="44">
        <v>1823</v>
      </c>
      <c r="K270" s="58">
        <v>0</v>
      </c>
      <c r="L270" s="85">
        <f t="shared" si="59"/>
        <v>1823</v>
      </c>
      <c r="M270" s="182"/>
      <c r="N270" s="193"/>
      <c r="O270" s="182"/>
      <c r="P270" s="182"/>
      <c r="Q270" s="196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</row>
    <row r="271" spans="1:29" s="63" customFormat="1" ht="41.1" customHeight="1">
      <c r="A271" s="64"/>
      <c r="B271" s="168" t="s">
        <v>317</v>
      </c>
      <c r="C271" s="110" t="s">
        <v>156</v>
      </c>
      <c r="D271" s="79">
        <v>0</v>
      </c>
      <c r="E271" s="79">
        <v>0</v>
      </c>
      <c r="F271" s="109">
        <v>18185</v>
      </c>
      <c r="G271" s="79">
        <v>0</v>
      </c>
      <c r="H271" s="109">
        <v>18185</v>
      </c>
      <c r="I271" s="79">
        <v>0</v>
      </c>
      <c r="J271" s="109">
        <v>3398</v>
      </c>
      <c r="K271" s="79">
        <v>0</v>
      </c>
      <c r="L271" s="108">
        <f t="shared" si="59"/>
        <v>3398</v>
      </c>
      <c r="M271" s="182"/>
      <c r="N271" s="193"/>
      <c r="O271" s="182"/>
      <c r="P271" s="182"/>
      <c r="Q271" s="196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</row>
    <row r="272" spans="1:29" s="63" customFormat="1" ht="39.75" customHeight="1">
      <c r="A272" s="62"/>
      <c r="B272" s="167" t="s">
        <v>318</v>
      </c>
      <c r="C272" s="67" t="s">
        <v>406</v>
      </c>
      <c r="D272" s="58">
        <v>0</v>
      </c>
      <c r="E272" s="58">
        <v>0</v>
      </c>
      <c r="F272" s="44">
        <v>7</v>
      </c>
      <c r="G272" s="58">
        <v>0</v>
      </c>
      <c r="H272" s="44">
        <v>7</v>
      </c>
      <c r="I272" s="58">
        <v>0</v>
      </c>
      <c r="J272" s="58">
        <v>0</v>
      </c>
      <c r="K272" s="58">
        <v>0</v>
      </c>
      <c r="L272" s="59">
        <f t="shared" si="59"/>
        <v>0</v>
      </c>
      <c r="M272" s="84"/>
      <c r="N272" s="144"/>
      <c r="O272" s="84"/>
      <c r="P272" s="84"/>
      <c r="Q272" s="149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</row>
    <row r="273" spans="1:29" s="63" customFormat="1" ht="30" customHeight="1">
      <c r="A273" s="62"/>
      <c r="B273" s="167" t="s">
        <v>319</v>
      </c>
      <c r="C273" s="67" t="s">
        <v>121</v>
      </c>
      <c r="D273" s="58">
        <v>0</v>
      </c>
      <c r="E273" s="58">
        <v>0</v>
      </c>
      <c r="F273" s="44">
        <v>8274</v>
      </c>
      <c r="G273" s="58">
        <v>0</v>
      </c>
      <c r="H273" s="44">
        <v>8274</v>
      </c>
      <c r="I273" s="58">
        <v>0</v>
      </c>
      <c r="J273" s="44">
        <v>557</v>
      </c>
      <c r="K273" s="58">
        <v>0</v>
      </c>
      <c r="L273" s="85">
        <f t="shared" si="59"/>
        <v>557</v>
      </c>
      <c r="M273" s="182"/>
      <c r="N273" s="193"/>
      <c r="O273" s="182"/>
      <c r="P273" s="182"/>
      <c r="Q273" s="196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</row>
    <row r="274" spans="1:29" s="63" customFormat="1" ht="43.5" customHeight="1">
      <c r="A274" s="62"/>
      <c r="B274" s="167" t="s">
        <v>320</v>
      </c>
      <c r="C274" s="67" t="s">
        <v>189</v>
      </c>
      <c r="D274" s="58">
        <v>0</v>
      </c>
      <c r="E274" s="58">
        <v>0</v>
      </c>
      <c r="F274" s="44">
        <v>18905</v>
      </c>
      <c r="G274" s="58">
        <v>0</v>
      </c>
      <c r="H274" s="44">
        <v>18905</v>
      </c>
      <c r="I274" s="58">
        <v>0</v>
      </c>
      <c r="J274" s="44">
        <v>11416</v>
      </c>
      <c r="K274" s="58">
        <v>0</v>
      </c>
      <c r="L274" s="85">
        <f t="shared" si="59"/>
        <v>11416</v>
      </c>
      <c r="M274" s="182"/>
      <c r="N274" s="193"/>
      <c r="O274" s="182"/>
      <c r="P274" s="182"/>
      <c r="Q274" s="196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</row>
    <row r="275" spans="1:29" s="63" customFormat="1" ht="42.75" customHeight="1">
      <c r="A275" s="62"/>
      <c r="B275" s="167" t="s">
        <v>321</v>
      </c>
      <c r="C275" s="67" t="s">
        <v>191</v>
      </c>
      <c r="D275" s="58">
        <v>0</v>
      </c>
      <c r="E275" s="58">
        <v>0</v>
      </c>
      <c r="F275" s="44">
        <v>21805</v>
      </c>
      <c r="G275" s="58">
        <v>0</v>
      </c>
      <c r="H275" s="44">
        <v>21805</v>
      </c>
      <c r="I275" s="58">
        <v>0</v>
      </c>
      <c r="J275" s="44">
        <v>17847</v>
      </c>
      <c r="K275" s="58">
        <v>0</v>
      </c>
      <c r="L275" s="85">
        <f t="shared" si="59"/>
        <v>17847</v>
      </c>
      <c r="M275" s="182"/>
      <c r="N275" s="193"/>
      <c r="O275" s="182"/>
      <c r="P275" s="182"/>
      <c r="Q275" s="196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</row>
    <row r="276" spans="1:29" s="63" customFormat="1" ht="42" customHeight="1">
      <c r="A276" s="158"/>
      <c r="B276" s="167" t="s">
        <v>322</v>
      </c>
      <c r="C276" s="112" t="s">
        <v>181</v>
      </c>
      <c r="D276" s="58">
        <v>0</v>
      </c>
      <c r="E276" s="58">
        <v>0</v>
      </c>
      <c r="F276" s="44">
        <v>34546</v>
      </c>
      <c r="G276" s="58">
        <v>0</v>
      </c>
      <c r="H276" s="44">
        <v>34546</v>
      </c>
      <c r="I276" s="58">
        <v>0</v>
      </c>
      <c r="J276" s="44">
        <v>1258</v>
      </c>
      <c r="K276" s="58">
        <v>0</v>
      </c>
      <c r="L276" s="85">
        <f t="shared" si="59"/>
        <v>1258</v>
      </c>
      <c r="M276" s="182"/>
      <c r="N276" s="193"/>
      <c r="O276" s="182"/>
      <c r="P276" s="182"/>
      <c r="Q276" s="196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</row>
    <row r="277" spans="1:29" s="63" customFormat="1" ht="41.25" customHeight="1">
      <c r="A277" s="62"/>
      <c r="B277" s="167" t="s">
        <v>323</v>
      </c>
      <c r="C277" s="112" t="s">
        <v>182</v>
      </c>
      <c r="D277" s="58">
        <v>0</v>
      </c>
      <c r="E277" s="58">
        <v>0</v>
      </c>
      <c r="F277" s="44">
        <v>20610</v>
      </c>
      <c r="G277" s="58">
        <v>0</v>
      </c>
      <c r="H277" s="44">
        <v>20610</v>
      </c>
      <c r="I277" s="58">
        <v>0</v>
      </c>
      <c r="J277" s="44">
        <v>13650</v>
      </c>
      <c r="K277" s="58">
        <v>0</v>
      </c>
      <c r="L277" s="85">
        <f t="shared" si="59"/>
        <v>13650</v>
      </c>
      <c r="M277" s="182"/>
      <c r="N277" s="193"/>
      <c r="O277" s="182"/>
      <c r="P277" s="182"/>
      <c r="Q277" s="196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</row>
    <row r="278" spans="1:29" s="63" customFormat="1" ht="42" customHeight="1">
      <c r="A278" s="62"/>
      <c r="B278" s="167" t="s">
        <v>324</v>
      </c>
      <c r="C278" s="112" t="s">
        <v>183</v>
      </c>
      <c r="D278" s="58">
        <v>0</v>
      </c>
      <c r="E278" s="58">
        <v>0</v>
      </c>
      <c r="F278" s="44">
        <v>35148</v>
      </c>
      <c r="G278" s="58">
        <v>0</v>
      </c>
      <c r="H278" s="44">
        <v>35148</v>
      </c>
      <c r="I278" s="58">
        <v>0</v>
      </c>
      <c r="J278" s="44">
        <v>31548</v>
      </c>
      <c r="K278" s="58">
        <v>0</v>
      </c>
      <c r="L278" s="85">
        <f t="shared" si="59"/>
        <v>31548</v>
      </c>
      <c r="M278" s="182"/>
      <c r="N278" s="193"/>
      <c r="O278" s="182"/>
      <c r="P278" s="182"/>
      <c r="Q278" s="196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</row>
    <row r="279" spans="1:29" s="63" customFormat="1" ht="36.75" customHeight="1">
      <c r="A279" s="62"/>
      <c r="B279" s="167" t="s">
        <v>325</v>
      </c>
      <c r="C279" s="112" t="s">
        <v>184</v>
      </c>
      <c r="D279" s="58">
        <v>0</v>
      </c>
      <c r="E279" s="58">
        <v>0</v>
      </c>
      <c r="F279" s="44">
        <v>19528</v>
      </c>
      <c r="G279" s="58">
        <v>0</v>
      </c>
      <c r="H279" s="44">
        <v>19528</v>
      </c>
      <c r="I279" s="58">
        <v>0</v>
      </c>
      <c r="J279" s="44">
        <v>10140</v>
      </c>
      <c r="K279" s="58">
        <v>0</v>
      </c>
      <c r="L279" s="85">
        <f t="shared" si="59"/>
        <v>10140</v>
      </c>
      <c r="M279" s="182"/>
      <c r="N279" s="193"/>
      <c r="O279" s="182"/>
      <c r="P279" s="182"/>
      <c r="Q279" s="196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</row>
    <row r="280" spans="1:29" s="63" customFormat="1" ht="42" customHeight="1">
      <c r="A280" s="62"/>
      <c r="B280" s="167" t="s">
        <v>326</v>
      </c>
      <c r="C280" s="112" t="s">
        <v>407</v>
      </c>
      <c r="D280" s="58">
        <v>0</v>
      </c>
      <c r="E280" s="58">
        <v>0</v>
      </c>
      <c r="F280" s="44">
        <v>26447</v>
      </c>
      <c r="G280" s="58">
        <v>0</v>
      </c>
      <c r="H280" s="44">
        <v>26447</v>
      </c>
      <c r="I280" s="58">
        <v>0</v>
      </c>
      <c r="J280" s="44">
        <v>25546</v>
      </c>
      <c r="K280" s="58">
        <v>0</v>
      </c>
      <c r="L280" s="85">
        <f t="shared" si="59"/>
        <v>25546</v>
      </c>
      <c r="M280" s="182"/>
      <c r="N280" s="193"/>
      <c r="O280" s="182"/>
      <c r="P280" s="182"/>
      <c r="Q280" s="196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</row>
    <row r="281" spans="1:29" s="63" customFormat="1" ht="26.25" customHeight="1">
      <c r="A281" s="62"/>
      <c r="B281" s="167" t="s">
        <v>327</v>
      </c>
      <c r="C281" s="114" t="s">
        <v>205</v>
      </c>
      <c r="D281" s="58">
        <v>0</v>
      </c>
      <c r="E281" s="58">
        <v>0</v>
      </c>
      <c r="F281" s="44">
        <v>42974</v>
      </c>
      <c r="G281" s="58">
        <v>0</v>
      </c>
      <c r="H281" s="44">
        <v>42974</v>
      </c>
      <c r="I281" s="58">
        <v>0</v>
      </c>
      <c r="J281" s="44">
        <v>35326</v>
      </c>
      <c r="K281" s="58">
        <v>0</v>
      </c>
      <c r="L281" s="85">
        <f t="shared" si="59"/>
        <v>35326</v>
      </c>
      <c r="M281" s="182"/>
      <c r="N281" s="193"/>
      <c r="O281" s="182"/>
      <c r="P281" s="182"/>
      <c r="Q281" s="196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</row>
    <row r="282" spans="1:29" s="63" customFormat="1" ht="42.75" customHeight="1">
      <c r="A282" s="64"/>
      <c r="B282" s="173" t="s">
        <v>362</v>
      </c>
      <c r="C282" s="180" t="s">
        <v>363</v>
      </c>
      <c r="D282" s="79">
        <v>0</v>
      </c>
      <c r="E282" s="79">
        <v>0</v>
      </c>
      <c r="F282" s="79">
        <v>0</v>
      </c>
      <c r="G282" s="79">
        <v>0</v>
      </c>
      <c r="H282" s="109">
        <v>225700</v>
      </c>
      <c r="I282" s="79">
        <v>0</v>
      </c>
      <c r="J282" s="109">
        <v>420700</v>
      </c>
      <c r="K282" s="79">
        <v>0</v>
      </c>
      <c r="L282" s="108">
        <f t="shared" si="59"/>
        <v>420700</v>
      </c>
      <c r="M282" s="159"/>
      <c r="N282" s="188"/>
      <c r="O282" s="188"/>
      <c r="P282" s="189"/>
      <c r="Q282" s="190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</row>
    <row r="283" spans="1:29" s="63" customFormat="1" ht="50.25" customHeight="1">
      <c r="A283" s="62"/>
      <c r="B283" s="174" t="s">
        <v>364</v>
      </c>
      <c r="C283" s="114" t="s">
        <v>365</v>
      </c>
      <c r="D283" s="58">
        <v>0</v>
      </c>
      <c r="E283" s="58">
        <v>0</v>
      </c>
      <c r="F283" s="58">
        <v>0</v>
      </c>
      <c r="G283" s="58">
        <v>0</v>
      </c>
      <c r="H283" s="44">
        <v>1600</v>
      </c>
      <c r="I283" s="58">
        <v>0</v>
      </c>
      <c r="J283" s="44">
        <v>15058</v>
      </c>
      <c r="K283" s="58">
        <v>0</v>
      </c>
      <c r="L283" s="85">
        <f t="shared" si="59"/>
        <v>15058</v>
      </c>
      <c r="M283" s="198"/>
      <c r="N283" s="199"/>
      <c r="O283" s="198"/>
      <c r="P283" s="198"/>
      <c r="Q283" s="200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</row>
    <row r="284" spans="1:29" s="63" customFormat="1" ht="25.5">
      <c r="A284" s="62"/>
      <c r="B284" s="174" t="s">
        <v>366</v>
      </c>
      <c r="C284" s="114" t="s">
        <v>367</v>
      </c>
      <c r="D284" s="58">
        <v>0</v>
      </c>
      <c r="E284" s="58">
        <v>0</v>
      </c>
      <c r="F284" s="58">
        <v>0</v>
      </c>
      <c r="G284" s="58">
        <v>0</v>
      </c>
      <c r="H284" s="44">
        <v>1000</v>
      </c>
      <c r="I284" s="58">
        <v>0</v>
      </c>
      <c r="J284" s="44">
        <v>9375</v>
      </c>
      <c r="K284" s="58">
        <v>0</v>
      </c>
      <c r="L284" s="85">
        <f t="shared" si="59"/>
        <v>9375</v>
      </c>
      <c r="M284" s="182"/>
      <c r="N284" s="201"/>
      <c r="O284" s="182"/>
      <c r="P284" s="182"/>
      <c r="Q284" s="196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</row>
    <row r="285" spans="1:29" s="63" customFormat="1" ht="25.5">
      <c r="A285" s="62"/>
      <c r="B285" s="174" t="s">
        <v>368</v>
      </c>
      <c r="C285" s="114" t="s">
        <v>369</v>
      </c>
      <c r="D285" s="58">
        <v>0</v>
      </c>
      <c r="E285" s="58">
        <v>0</v>
      </c>
      <c r="F285" s="58">
        <v>0</v>
      </c>
      <c r="G285" s="58">
        <v>0</v>
      </c>
      <c r="H285" s="44">
        <v>1000</v>
      </c>
      <c r="I285" s="58">
        <v>0</v>
      </c>
      <c r="J285" s="44">
        <v>9259</v>
      </c>
      <c r="K285" s="58">
        <v>0</v>
      </c>
      <c r="L285" s="85">
        <f t="shared" si="59"/>
        <v>9259</v>
      </c>
      <c r="M285" s="182"/>
      <c r="N285" s="201"/>
      <c r="O285" s="182"/>
      <c r="P285" s="182"/>
      <c r="Q285" s="196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</row>
    <row r="286" spans="1:29" s="63" customFormat="1" ht="38.25">
      <c r="A286" s="62"/>
      <c r="B286" s="174" t="s">
        <v>370</v>
      </c>
      <c r="C286" s="137" t="s">
        <v>371</v>
      </c>
      <c r="D286" s="58">
        <v>0</v>
      </c>
      <c r="E286" s="58">
        <v>0</v>
      </c>
      <c r="F286" s="58">
        <v>0</v>
      </c>
      <c r="G286" s="58">
        <v>0</v>
      </c>
      <c r="H286" s="44">
        <v>1000</v>
      </c>
      <c r="I286" s="58">
        <v>0</v>
      </c>
      <c r="J286" s="44">
        <v>10000</v>
      </c>
      <c r="K286" s="58">
        <v>0</v>
      </c>
      <c r="L286" s="85">
        <f t="shared" si="59"/>
        <v>10000</v>
      </c>
      <c r="M286" s="182"/>
      <c r="N286" s="202"/>
      <c r="O286" s="182"/>
      <c r="P286" s="182"/>
      <c r="Q286" s="196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</row>
    <row r="287" spans="1:29" s="63" customFormat="1" ht="25.5">
      <c r="A287" s="62"/>
      <c r="B287" s="174" t="s">
        <v>372</v>
      </c>
      <c r="C287" s="114" t="s">
        <v>373</v>
      </c>
      <c r="D287" s="58">
        <v>0</v>
      </c>
      <c r="E287" s="58">
        <v>0</v>
      </c>
      <c r="F287" s="58">
        <v>0</v>
      </c>
      <c r="G287" s="58">
        <v>0</v>
      </c>
      <c r="H287" s="44">
        <v>1000</v>
      </c>
      <c r="I287" s="58">
        <v>0</v>
      </c>
      <c r="J287" s="44">
        <v>9000</v>
      </c>
      <c r="K287" s="58">
        <v>0</v>
      </c>
      <c r="L287" s="85">
        <f t="shared" si="59"/>
        <v>9000</v>
      </c>
      <c r="M287" s="182"/>
      <c r="N287" s="201"/>
      <c r="O287" s="182"/>
      <c r="P287" s="182"/>
      <c r="Q287" s="196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</row>
    <row r="288" spans="1:29" s="63" customFormat="1" ht="38.25">
      <c r="A288" s="62"/>
      <c r="B288" s="174" t="s">
        <v>374</v>
      </c>
      <c r="C288" s="114" t="s">
        <v>375</v>
      </c>
      <c r="D288" s="58">
        <v>0</v>
      </c>
      <c r="E288" s="58">
        <v>0</v>
      </c>
      <c r="F288" s="58">
        <v>0</v>
      </c>
      <c r="G288" s="58">
        <v>0</v>
      </c>
      <c r="H288" s="44">
        <v>1600</v>
      </c>
      <c r="I288" s="58">
        <v>0</v>
      </c>
      <c r="J288" s="44">
        <v>14746</v>
      </c>
      <c r="K288" s="58">
        <v>0</v>
      </c>
      <c r="L288" s="85">
        <f t="shared" si="59"/>
        <v>14746</v>
      </c>
      <c r="M288" s="182"/>
      <c r="N288" s="201"/>
      <c r="O288" s="182"/>
      <c r="P288" s="182"/>
      <c r="Q288" s="196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</row>
    <row r="289" spans="1:29" s="63" customFormat="1" ht="41.25" customHeight="1">
      <c r="A289" s="62"/>
      <c r="B289" s="174" t="s">
        <v>376</v>
      </c>
      <c r="C289" s="114" t="s">
        <v>377</v>
      </c>
      <c r="D289" s="58">
        <v>0</v>
      </c>
      <c r="E289" s="58">
        <v>0</v>
      </c>
      <c r="F289" s="58">
        <v>0</v>
      </c>
      <c r="G289" s="58">
        <v>0</v>
      </c>
      <c r="H289" s="44">
        <v>1600</v>
      </c>
      <c r="I289" s="58">
        <v>0</v>
      </c>
      <c r="J289" s="44">
        <v>14880</v>
      </c>
      <c r="K289" s="58">
        <v>0</v>
      </c>
      <c r="L289" s="85">
        <f t="shared" si="59"/>
        <v>14880</v>
      </c>
      <c r="M289" s="182"/>
      <c r="N289" s="201"/>
      <c r="O289" s="182"/>
      <c r="P289" s="182"/>
      <c r="Q289" s="196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</row>
    <row r="290" spans="1:29" s="63" customFormat="1" ht="38.25">
      <c r="A290" s="62"/>
      <c r="B290" s="174" t="s">
        <v>378</v>
      </c>
      <c r="C290" s="114" t="s">
        <v>379</v>
      </c>
      <c r="D290" s="58">
        <v>0</v>
      </c>
      <c r="E290" s="58">
        <v>0</v>
      </c>
      <c r="F290" s="58">
        <v>0</v>
      </c>
      <c r="G290" s="58">
        <v>0</v>
      </c>
      <c r="H290" s="44">
        <v>1600</v>
      </c>
      <c r="I290" s="58">
        <v>0</v>
      </c>
      <c r="J290" s="44">
        <v>14656</v>
      </c>
      <c r="K290" s="58">
        <v>0</v>
      </c>
      <c r="L290" s="85">
        <f t="shared" si="59"/>
        <v>14656</v>
      </c>
      <c r="M290" s="182"/>
      <c r="N290" s="201"/>
      <c r="O290" s="182"/>
      <c r="P290" s="182"/>
      <c r="Q290" s="196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</row>
    <row r="291" spans="1:29" s="63" customFormat="1">
      <c r="A291" s="62" t="s">
        <v>9</v>
      </c>
      <c r="B291" s="33">
        <v>82</v>
      </c>
      <c r="C291" s="36" t="s">
        <v>136</v>
      </c>
      <c r="D291" s="47">
        <f>SUM(D248:D290)</f>
        <v>0</v>
      </c>
      <c r="E291" s="47">
        <f t="shared" ref="E291:L291" si="60">SUM(E248:E290)</f>
        <v>0</v>
      </c>
      <c r="F291" s="106">
        <f t="shared" si="60"/>
        <v>461348</v>
      </c>
      <c r="G291" s="47">
        <f t="shared" si="60"/>
        <v>0</v>
      </c>
      <c r="H291" s="106">
        <f t="shared" si="60"/>
        <v>697448</v>
      </c>
      <c r="I291" s="47">
        <f t="shared" si="60"/>
        <v>0</v>
      </c>
      <c r="J291" s="106">
        <f>SUM(J248:J290)</f>
        <v>746315</v>
      </c>
      <c r="K291" s="47">
        <f t="shared" si="60"/>
        <v>0</v>
      </c>
      <c r="L291" s="106">
        <f t="shared" si="60"/>
        <v>746315</v>
      </c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</row>
    <row r="292" spans="1:29" s="63" customFormat="1">
      <c r="A292" s="62"/>
      <c r="B292" s="33"/>
      <c r="C292" s="36"/>
      <c r="D292" s="44"/>
      <c r="E292" s="58"/>
      <c r="F292" s="43"/>
      <c r="G292" s="58"/>
      <c r="H292" s="44"/>
      <c r="I292" s="58"/>
      <c r="J292" s="43"/>
      <c r="K292" s="58"/>
      <c r="L292" s="43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</row>
    <row r="293" spans="1:29" s="63" customFormat="1">
      <c r="A293" s="62"/>
      <c r="B293" s="33">
        <v>83</v>
      </c>
      <c r="C293" s="36" t="s">
        <v>140</v>
      </c>
      <c r="D293" s="44"/>
      <c r="E293" s="58"/>
      <c r="F293" s="43"/>
      <c r="G293" s="58"/>
      <c r="H293" s="44"/>
      <c r="I293" s="58"/>
      <c r="J293" s="43"/>
      <c r="K293" s="58"/>
      <c r="L293" s="43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</row>
    <row r="294" spans="1:29" s="63" customFormat="1" ht="38.25">
      <c r="A294" s="62"/>
      <c r="B294" s="167" t="s">
        <v>302</v>
      </c>
      <c r="C294" s="67" t="s">
        <v>162</v>
      </c>
      <c r="D294" s="58">
        <v>0</v>
      </c>
      <c r="E294" s="58">
        <v>0</v>
      </c>
      <c r="F294" s="44">
        <v>15674</v>
      </c>
      <c r="G294" s="58">
        <v>0</v>
      </c>
      <c r="H294" s="44">
        <v>15674</v>
      </c>
      <c r="I294" s="58">
        <v>0</v>
      </c>
      <c r="J294" s="44">
        <v>1950</v>
      </c>
      <c r="K294" s="58">
        <v>0</v>
      </c>
      <c r="L294" s="85">
        <f>SUM(J294:K294)</f>
        <v>1950</v>
      </c>
      <c r="M294" s="182"/>
      <c r="N294" s="193"/>
      <c r="O294" s="187"/>
      <c r="P294" s="182"/>
      <c r="Q294" s="182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</row>
    <row r="295" spans="1:29" s="63" customFormat="1">
      <c r="A295" s="62" t="s">
        <v>9</v>
      </c>
      <c r="B295" s="33">
        <v>83</v>
      </c>
      <c r="C295" s="36" t="s">
        <v>140</v>
      </c>
      <c r="D295" s="47">
        <f t="shared" ref="D295:L295" si="61">D294</f>
        <v>0</v>
      </c>
      <c r="E295" s="47">
        <f t="shared" si="61"/>
        <v>0</v>
      </c>
      <c r="F295" s="106">
        <f t="shared" si="61"/>
        <v>15674</v>
      </c>
      <c r="G295" s="47">
        <f t="shared" si="61"/>
        <v>0</v>
      </c>
      <c r="H295" s="106">
        <f t="shared" si="61"/>
        <v>15674</v>
      </c>
      <c r="I295" s="47">
        <f t="shared" si="61"/>
        <v>0</v>
      </c>
      <c r="J295" s="106">
        <f t="shared" si="61"/>
        <v>1950</v>
      </c>
      <c r="K295" s="47">
        <f t="shared" ref="K295" si="62">K294</f>
        <v>0</v>
      </c>
      <c r="L295" s="106">
        <f t="shared" si="61"/>
        <v>1950</v>
      </c>
      <c r="M295" s="84"/>
      <c r="N295" s="14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</row>
    <row r="296" spans="1:29" s="63" customFormat="1">
      <c r="A296" s="62"/>
      <c r="B296" s="33"/>
      <c r="C296" s="36"/>
      <c r="D296" s="58"/>
      <c r="E296" s="58"/>
      <c r="F296" s="58"/>
      <c r="G296" s="58"/>
      <c r="H296" s="58"/>
      <c r="I296" s="58"/>
      <c r="J296" s="44"/>
      <c r="K296" s="58"/>
      <c r="L296" s="44"/>
      <c r="M296" s="84"/>
      <c r="N296" s="14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</row>
    <row r="297" spans="1:29" s="63" customFormat="1">
      <c r="A297" s="62"/>
      <c r="B297" s="33">
        <v>84</v>
      </c>
      <c r="C297" s="36" t="s">
        <v>137</v>
      </c>
      <c r="D297" s="44"/>
      <c r="E297" s="44"/>
      <c r="F297" s="43"/>
      <c r="G297" s="43"/>
      <c r="H297" s="43"/>
      <c r="I297" s="43"/>
      <c r="J297" s="43"/>
      <c r="K297" s="43"/>
      <c r="L297" s="43"/>
      <c r="M297" s="84"/>
      <c r="N297" s="14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</row>
    <row r="298" spans="1:29" s="63" customFormat="1" ht="26.45" customHeight="1">
      <c r="A298" s="64"/>
      <c r="B298" s="168" t="s">
        <v>328</v>
      </c>
      <c r="C298" s="110" t="s">
        <v>141</v>
      </c>
      <c r="D298" s="79">
        <v>0</v>
      </c>
      <c r="E298" s="79">
        <v>0</v>
      </c>
      <c r="F298" s="109">
        <v>1083</v>
      </c>
      <c r="G298" s="79">
        <v>0</v>
      </c>
      <c r="H298" s="109">
        <v>1083</v>
      </c>
      <c r="I298" s="79">
        <v>0</v>
      </c>
      <c r="J298" s="109">
        <v>160</v>
      </c>
      <c r="K298" s="79">
        <v>0</v>
      </c>
      <c r="L298" s="108">
        <f t="shared" ref="L298:L307" si="63">SUM(J298:K298)</f>
        <v>160</v>
      </c>
      <c r="M298" s="182"/>
      <c r="N298" s="193"/>
      <c r="O298" s="187"/>
      <c r="P298" s="182"/>
      <c r="Q298" s="203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</row>
    <row r="299" spans="1:29" s="63" customFormat="1" ht="27.95" customHeight="1">
      <c r="A299" s="62"/>
      <c r="B299" s="167" t="s">
        <v>329</v>
      </c>
      <c r="C299" s="67" t="s">
        <v>160</v>
      </c>
      <c r="D299" s="58">
        <v>0</v>
      </c>
      <c r="E299" s="58">
        <v>0</v>
      </c>
      <c r="F299" s="44">
        <v>992</v>
      </c>
      <c r="G299" s="58">
        <v>0</v>
      </c>
      <c r="H299" s="44">
        <v>992</v>
      </c>
      <c r="I299" s="58">
        <v>0</v>
      </c>
      <c r="J299" s="58">
        <v>0</v>
      </c>
      <c r="K299" s="58">
        <v>0</v>
      </c>
      <c r="L299" s="59">
        <f t="shared" si="63"/>
        <v>0</v>
      </c>
      <c r="M299" s="84"/>
      <c r="N299" s="144"/>
      <c r="O299" s="86"/>
      <c r="P299" s="84"/>
      <c r="Q299" s="102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</row>
    <row r="300" spans="1:29" s="63" customFormat="1" ht="67.5" customHeight="1">
      <c r="A300" s="62"/>
      <c r="B300" s="167" t="s">
        <v>330</v>
      </c>
      <c r="C300" s="67" t="s">
        <v>349</v>
      </c>
      <c r="D300" s="58">
        <v>0</v>
      </c>
      <c r="E300" s="58">
        <v>0</v>
      </c>
      <c r="F300" s="44">
        <v>758</v>
      </c>
      <c r="G300" s="58">
        <v>0</v>
      </c>
      <c r="H300" s="44">
        <v>758</v>
      </c>
      <c r="I300" s="58">
        <v>0</v>
      </c>
      <c r="J300" s="44">
        <v>121</v>
      </c>
      <c r="K300" s="58">
        <v>0</v>
      </c>
      <c r="L300" s="85">
        <f t="shared" si="63"/>
        <v>121</v>
      </c>
      <c r="M300" s="182"/>
      <c r="N300" s="193"/>
      <c r="O300" s="187"/>
      <c r="P300" s="182"/>
      <c r="Q300" s="203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</row>
    <row r="301" spans="1:29" s="63" customFormat="1" ht="66.75" customHeight="1">
      <c r="A301" s="62"/>
      <c r="B301" s="167" t="s">
        <v>331</v>
      </c>
      <c r="C301" s="67" t="s">
        <v>348</v>
      </c>
      <c r="D301" s="58">
        <v>0</v>
      </c>
      <c r="E301" s="58">
        <v>0</v>
      </c>
      <c r="F301" s="44">
        <v>346</v>
      </c>
      <c r="G301" s="58">
        <v>0</v>
      </c>
      <c r="H301" s="44">
        <v>346</v>
      </c>
      <c r="I301" s="58">
        <v>0</v>
      </c>
      <c r="J301" s="44">
        <v>6</v>
      </c>
      <c r="K301" s="58">
        <v>0</v>
      </c>
      <c r="L301" s="85">
        <f t="shared" si="63"/>
        <v>6</v>
      </c>
      <c r="M301" s="182"/>
      <c r="N301" s="193"/>
      <c r="O301" s="187"/>
      <c r="P301" s="182"/>
      <c r="Q301" s="203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</row>
    <row r="302" spans="1:29" s="63" customFormat="1" ht="54" customHeight="1">
      <c r="A302" s="62"/>
      <c r="B302" s="167" t="s">
        <v>332</v>
      </c>
      <c r="C302" s="67" t="s">
        <v>347</v>
      </c>
      <c r="D302" s="58">
        <v>0</v>
      </c>
      <c r="E302" s="58">
        <v>0</v>
      </c>
      <c r="F302" s="44">
        <v>340</v>
      </c>
      <c r="G302" s="58">
        <v>0</v>
      </c>
      <c r="H302" s="44">
        <v>340</v>
      </c>
      <c r="I302" s="58">
        <v>0</v>
      </c>
      <c r="J302" s="58">
        <v>0</v>
      </c>
      <c r="K302" s="58">
        <v>0</v>
      </c>
      <c r="L302" s="59">
        <f t="shared" si="63"/>
        <v>0</v>
      </c>
      <c r="M302" s="84"/>
      <c r="N302" s="144"/>
      <c r="O302" s="86"/>
      <c r="P302" s="84"/>
      <c r="Q302" s="102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</row>
    <row r="303" spans="1:29" s="63" customFormat="1" ht="54" customHeight="1">
      <c r="A303" s="62"/>
      <c r="B303" s="167" t="s">
        <v>333</v>
      </c>
      <c r="C303" s="36" t="s">
        <v>166</v>
      </c>
      <c r="D303" s="58">
        <v>0</v>
      </c>
      <c r="E303" s="58">
        <v>0</v>
      </c>
      <c r="F303" s="44">
        <v>439</v>
      </c>
      <c r="G303" s="58">
        <v>0</v>
      </c>
      <c r="H303" s="44">
        <v>439</v>
      </c>
      <c r="I303" s="58">
        <v>0</v>
      </c>
      <c r="J303" s="44">
        <v>39</v>
      </c>
      <c r="K303" s="58">
        <v>0</v>
      </c>
      <c r="L303" s="85">
        <f t="shared" si="63"/>
        <v>39</v>
      </c>
      <c r="M303" s="182"/>
      <c r="N303" s="193"/>
      <c r="O303" s="187"/>
      <c r="P303" s="182"/>
      <c r="Q303" s="203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</row>
    <row r="304" spans="1:29" s="63" customFormat="1" ht="27.75" customHeight="1">
      <c r="A304" s="62"/>
      <c r="B304" s="167" t="s">
        <v>334</v>
      </c>
      <c r="C304" s="36" t="s">
        <v>346</v>
      </c>
      <c r="D304" s="58">
        <v>0</v>
      </c>
      <c r="E304" s="58">
        <v>0</v>
      </c>
      <c r="F304" s="44">
        <v>2777</v>
      </c>
      <c r="G304" s="58">
        <v>0</v>
      </c>
      <c r="H304" s="44">
        <v>2777</v>
      </c>
      <c r="I304" s="58">
        <v>0</v>
      </c>
      <c r="J304" s="44">
        <v>1079</v>
      </c>
      <c r="K304" s="58">
        <v>0</v>
      </c>
      <c r="L304" s="85">
        <f t="shared" si="63"/>
        <v>1079</v>
      </c>
      <c r="M304" s="182"/>
      <c r="N304" s="193"/>
      <c r="O304" s="187"/>
      <c r="P304" s="182"/>
      <c r="Q304" s="203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</row>
    <row r="305" spans="1:29" s="63" customFormat="1" ht="28.5" customHeight="1">
      <c r="A305" s="62"/>
      <c r="B305" s="167" t="s">
        <v>335</v>
      </c>
      <c r="C305" s="67" t="s">
        <v>167</v>
      </c>
      <c r="D305" s="58">
        <v>0</v>
      </c>
      <c r="E305" s="58">
        <v>0</v>
      </c>
      <c r="F305" s="44">
        <v>1571</v>
      </c>
      <c r="G305" s="58">
        <v>0</v>
      </c>
      <c r="H305" s="44">
        <v>1571</v>
      </c>
      <c r="I305" s="58">
        <v>0</v>
      </c>
      <c r="J305" s="44">
        <v>629</v>
      </c>
      <c r="K305" s="58">
        <v>0</v>
      </c>
      <c r="L305" s="85">
        <f t="shared" si="63"/>
        <v>629</v>
      </c>
      <c r="M305" s="182"/>
      <c r="N305" s="193"/>
      <c r="O305" s="187"/>
      <c r="P305" s="182"/>
      <c r="Q305" s="203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</row>
    <row r="306" spans="1:29" s="63" customFormat="1" ht="38.25">
      <c r="A306" s="62"/>
      <c r="B306" s="167" t="s">
        <v>336</v>
      </c>
      <c r="C306" s="67" t="s">
        <v>168</v>
      </c>
      <c r="D306" s="58">
        <v>0</v>
      </c>
      <c r="E306" s="58">
        <v>0</v>
      </c>
      <c r="F306" s="44">
        <v>1203</v>
      </c>
      <c r="G306" s="58">
        <v>0</v>
      </c>
      <c r="H306" s="44">
        <v>1203</v>
      </c>
      <c r="I306" s="58">
        <v>0</v>
      </c>
      <c r="J306" s="44">
        <v>260</v>
      </c>
      <c r="K306" s="58">
        <v>0</v>
      </c>
      <c r="L306" s="85">
        <f t="shared" si="63"/>
        <v>260</v>
      </c>
      <c r="M306" s="182"/>
      <c r="N306" s="193"/>
      <c r="O306" s="187"/>
      <c r="P306" s="182"/>
      <c r="Q306" s="203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</row>
    <row r="307" spans="1:29" s="63" customFormat="1" ht="51.95" customHeight="1">
      <c r="A307" s="62"/>
      <c r="B307" s="167" t="s">
        <v>337</v>
      </c>
      <c r="C307" s="67" t="s">
        <v>345</v>
      </c>
      <c r="D307" s="58">
        <v>0</v>
      </c>
      <c r="E307" s="58">
        <v>0</v>
      </c>
      <c r="F307" s="44">
        <v>341</v>
      </c>
      <c r="G307" s="58">
        <v>0</v>
      </c>
      <c r="H307" s="44">
        <v>341</v>
      </c>
      <c r="I307" s="58">
        <v>0</v>
      </c>
      <c r="J307" s="44">
        <v>1</v>
      </c>
      <c r="K307" s="58">
        <v>0</v>
      </c>
      <c r="L307" s="85">
        <f t="shared" si="63"/>
        <v>1</v>
      </c>
      <c r="M307" s="182"/>
      <c r="N307" s="193"/>
      <c r="O307" s="187"/>
      <c r="P307" s="182"/>
      <c r="Q307" s="203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</row>
    <row r="308" spans="1:29" s="63" customFormat="1" ht="14.1" customHeight="1">
      <c r="A308" s="64" t="s">
        <v>9</v>
      </c>
      <c r="B308" s="111">
        <v>84</v>
      </c>
      <c r="C308" s="42" t="s">
        <v>137</v>
      </c>
      <c r="D308" s="47">
        <f t="shared" ref="D308:L308" si="64">SUM(D298:D307)</f>
        <v>0</v>
      </c>
      <c r="E308" s="47">
        <f t="shared" si="64"/>
        <v>0</v>
      </c>
      <c r="F308" s="106">
        <f t="shared" si="64"/>
        <v>9850</v>
      </c>
      <c r="G308" s="47">
        <f t="shared" si="64"/>
        <v>0</v>
      </c>
      <c r="H308" s="106">
        <f t="shared" si="64"/>
        <v>9850</v>
      </c>
      <c r="I308" s="47">
        <f t="shared" si="64"/>
        <v>0</v>
      </c>
      <c r="J308" s="106">
        <f t="shared" si="64"/>
        <v>2295</v>
      </c>
      <c r="K308" s="47">
        <f t="shared" ref="K308" si="65">SUM(K298:K307)</f>
        <v>0</v>
      </c>
      <c r="L308" s="106">
        <f t="shared" si="64"/>
        <v>2295</v>
      </c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</row>
    <row r="309" spans="1:29" s="63" customFormat="1" ht="30" customHeight="1">
      <c r="A309" s="62" t="s">
        <v>9</v>
      </c>
      <c r="B309" s="33">
        <v>50</v>
      </c>
      <c r="C309" s="36" t="s">
        <v>244</v>
      </c>
      <c r="D309" s="79">
        <f t="shared" ref="D309:L309" si="66">D295+D291+D245+D308</f>
        <v>0</v>
      </c>
      <c r="E309" s="79">
        <f t="shared" si="66"/>
        <v>0</v>
      </c>
      <c r="F309" s="109">
        <f t="shared" si="66"/>
        <v>819415</v>
      </c>
      <c r="G309" s="79">
        <f t="shared" si="66"/>
        <v>0</v>
      </c>
      <c r="H309" s="109">
        <f t="shared" si="66"/>
        <v>1220120</v>
      </c>
      <c r="I309" s="79">
        <f t="shared" si="66"/>
        <v>0</v>
      </c>
      <c r="J309" s="109">
        <f t="shared" si="66"/>
        <v>1108971</v>
      </c>
      <c r="K309" s="79">
        <f t="shared" ref="K309" si="67">K295+K291+K245+K308</f>
        <v>0</v>
      </c>
      <c r="L309" s="109">
        <f t="shared" si="66"/>
        <v>1108971</v>
      </c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</row>
    <row r="310" spans="1:29" s="63" customFormat="1">
      <c r="A310" s="62" t="s">
        <v>9</v>
      </c>
      <c r="B310" s="35">
        <v>1.101</v>
      </c>
      <c r="C310" s="49" t="s">
        <v>13</v>
      </c>
      <c r="D310" s="172">
        <f t="shared" ref="D310:L310" si="68">D147+D166+D182+D194+D198+D309</f>
        <v>515212</v>
      </c>
      <c r="E310" s="79">
        <f t="shared" si="68"/>
        <v>0</v>
      </c>
      <c r="F310" s="172">
        <f t="shared" si="68"/>
        <v>3670615</v>
      </c>
      <c r="G310" s="79">
        <f t="shared" si="68"/>
        <v>0</v>
      </c>
      <c r="H310" s="172">
        <f t="shared" si="68"/>
        <v>4071320</v>
      </c>
      <c r="I310" s="79">
        <f t="shared" si="68"/>
        <v>0</v>
      </c>
      <c r="J310" s="109">
        <f t="shared" si="68"/>
        <v>1269426</v>
      </c>
      <c r="K310" s="79">
        <f t="shared" si="68"/>
        <v>0</v>
      </c>
      <c r="L310" s="109">
        <f t="shared" si="68"/>
        <v>1269426</v>
      </c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</row>
    <row r="311" spans="1:29" s="63" customFormat="1" ht="9.75" customHeight="1">
      <c r="A311" s="62"/>
      <c r="B311" s="68"/>
      <c r="C311" s="49"/>
      <c r="D311" s="43"/>
      <c r="E311" s="43"/>
      <c r="F311" s="43"/>
      <c r="G311" s="43"/>
      <c r="H311" s="43"/>
      <c r="I311" s="43"/>
      <c r="J311" s="43"/>
      <c r="K311" s="43"/>
      <c r="L311" s="45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</row>
    <row r="312" spans="1:29" s="63" customFormat="1" ht="14.1" customHeight="1">
      <c r="A312" s="62"/>
      <c r="B312" s="35">
        <v>1.1020000000000001</v>
      </c>
      <c r="C312" s="115" t="s">
        <v>38</v>
      </c>
      <c r="D312" s="116"/>
      <c r="E312" s="116"/>
      <c r="F312" s="116"/>
      <c r="G312" s="116"/>
      <c r="H312" s="116"/>
      <c r="I312" s="116"/>
      <c r="J312" s="116"/>
      <c r="K312" s="116"/>
      <c r="L312" s="116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</row>
    <row r="313" spans="1:29" s="63" customFormat="1" ht="25.5">
      <c r="A313" s="62"/>
      <c r="B313" s="33">
        <v>50</v>
      </c>
      <c r="C313" s="36" t="s">
        <v>244</v>
      </c>
      <c r="D313" s="116"/>
      <c r="E313" s="116"/>
      <c r="F313" s="116"/>
      <c r="G313" s="116"/>
      <c r="H313" s="116"/>
      <c r="I313" s="116"/>
      <c r="J313" s="116"/>
      <c r="K313" s="116"/>
      <c r="L313" s="116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</row>
    <row r="314" spans="1:29" s="63" customFormat="1" ht="27" customHeight="1">
      <c r="A314" s="62"/>
      <c r="B314" s="167" t="s">
        <v>304</v>
      </c>
      <c r="C314" s="36" t="s">
        <v>94</v>
      </c>
      <c r="D314" s="59">
        <v>0</v>
      </c>
      <c r="E314" s="59">
        <v>0</v>
      </c>
      <c r="F314" s="85">
        <v>7</v>
      </c>
      <c r="G314" s="59">
        <v>0</v>
      </c>
      <c r="H314" s="85">
        <v>7</v>
      </c>
      <c r="I314" s="59">
        <v>0</v>
      </c>
      <c r="J314" s="85">
        <v>7</v>
      </c>
      <c r="K314" s="59">
        <v>0</v>
      </c>
      <c r="L314" s="85">
        <f t="shared" ref="L314:L319" si="69">SUM(J314:K314)</f>
        <v>7</v>
      </c>
      <c r="M314" s="182"/>
      <c r="N314" s="204"/>
      <c r="O314" s="182"/>
      <c r="P314" s="182"/>
      <c r="Q314" s="196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</row>
    <row r="315" spans="1:29" s="63" customFormat="1" ht="27" customHeight="1">
      <c r="A315" s="62"/>
      <c r="B315" s="167" t="s">
        <v>305</v>
      </c>
      <c r="C315" s="65" t="s">
        <v>122</v>
      </c>
      <c r="D315" s="51">
        <v>0</v>
      </c>
      <c r="E315" s="51">
        <v>0</v>
      </c>
      <c r="F315" s="46">
        <v>8368</v>
      </c>
      <c r="G315" s="51">
        <v>0</v>
      </c>
      <c r="H315" s="46">
        <v>8368</v>
      </c>
      <c r="I315" s="51">
        <v>0</v>
      </c>
      <c r="J315" s="46">
        <v>3291</v>
      </c>
      <c r="K315" s="51">
        <v>0</v>
      </c>
      <c r="L315" s="46">
        <f t="shared" si="69"/>
        <v>3291</v>
      </c>
      <c r="M315" s="182"/>
      <c r="N315" s="204"/>
      <c r="O315" s="182"/>
      <c r="P315" s="182"/>
      <c r="Q315" s="196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</row>
    <row r="316" spans="1:29" s="63" customFormat="1" ht="27" customHeight="1">
      <c r="A316" s="62"/>
      <c r="B316" s="167" t="s">
        <v>306</v>
      </c>
      <c r="C316" s="36" t="s">
        <v>393</v>
      </c>
      <c r="D316" s="59">
        <v>0</v>
      </c>
      <c r="E316" s="59">
        <v>0</v>
      </c>
      <c r="F316" s="85">
        <v>17527</v>
      </c>
      <c r="G316" s="59">
        <v>0</v>
      </c>
      <c r="H316" s="85">
        <v>17527</v>
      </c>
      <c r="I316" s="59">
        <v>0</v>
      </c>
      <c r="J316" s="59">
        <v>0</v>
      </c>
      <c r="K316" s="59">
        <v>0</v>
      </c>
      <c r="L316" s="59">
        <f t="shared" si="69"/>
        <v>0</v>
      </c>
      <c r="M316" s="84"/>
      <c r="N316" s="153"/>
      <c r="O316" s="84"/>
      <c r="P316" s="84"/>
      <c r="Q316" s="149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</row>
    <row r="317" spans="1:29" s="63" customFormat="1" ht="40.5" customHeight="1">
      <c r="A317" s="62"/>
      <c r="B317" s="167" t="s">
        <v>307</v>
      </c>
      <c r="C317" s="36" t="s">
        <v>171</v>
      </c>
      <c r="D317" s="59">
        <v>0</v>
      </c>
      <c r="E317" s="59">
        <v>0</v>
      </c>
      <c r="F317" s="85">
        <v>16189</v>
      </c>
      <c r="G317" s="59">
        <v>0</v>
      </c>
      <c r="H317" s="85">
        <v>16189</v>
      </c>
      <c r="I317" s="59">
        <v>0</v>
      </c>
      <c r="J317" s="85">
        <v>6091</v>
      </c>
      <c r="K317" s="59">
        <v>0</v>
      </c>
      <c r="L317" s="85">
        <f t="shared" si="69"/>
        <v>6091</v>
      </c>
      <c r="M317" s="182"/>
      <c r="N317" s="204"/>
      <c r="O317" s="182"/>
      <c r="P317" s="182"/>
      <c r="Q317" s="196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</row>
    <row r="318" spans="1:29" s="63" customFormat="1" ht="27" customHeight="1">
      <c r="A318" s="62"/>
      <c r="B318" s="167" t="s">
        <v>308</v>
      </c>
      <c r="C318" s="125" t="s">
        <v>207</v>
      </c>
      <c r="D318" s="59">
        <v>0</v>
      </c>
      <c r="E318" s="59">
        <v>0</v>
      </c>
      <c r="F318" s="85">
        <v>24931</v>
      </c>
      <c r="G318" s="59">
        <v>0</v>
      </c>
      <c r="H318" s="85">
        <v>24931</v>
      </c>
      <c r="I318" s="59">
        <v>0</v>
      </c>
      <c r="J318" s="85">
        <v>14274</v>
      </c>
      <c r="K318" s="59">
        <v>0</v>
      </c>
      <c r="L318" s="85">
        <f t="shared" si="69"/>
        <v>14274</v>
      </c>
      <c r="M318" s="182"/>
      <c r="N318" s="204"/>
      <c r="O318" s="205"/>
      <c r="P318" s="182"/>
      <c r="Q318" s="196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</row>
    <row r="319" spans="1:29" s="63" customFormat="1" ht="42" customHeight="1">
      <c r="A319" s="62"/>
      <c r="B319" s="167" t="s">
        <v>309</v>
      </c>
      <c r="C319" s="125" t="s">
        <v>208</v>
      </c>
      <c r="D319" s="59">
        <v>0</v>
      </c>
      <c r="E319" s="59">
        <v>0</v>
      </c>
      <c r="F319" s="85">
        <v>19632</v>
      </c>
      <c r="G319" s="59">
        <v>0</v>
      </c>
      <c r="H319" s="85">
        <v>19632</v>
      </c>
      <c r="I319" s="59">
        <v>0</v>
      </c>
      <c r="J319" s="85">
        <v>14771</v>
      </c>
      <c r="K319" s="59">
        <v>0</v>
      </c>
      <c r="L319" s="85">
        <f t="shared" si="69"/>
        <v>14771</v>
      </c>
      <c r="M319" s="182"/>
      <c r="N319" s="204"/>
      <c r="O319" s="205"/>
      <c r="P319" s="182"/>
      <c r="Q319" s="196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</row>
    <row r="320" spans="1:29" s="63" customFormat="1" ht="25.5">
      <c r="A320" s="62" t="s">
        <v>9</v>
      </c>
      <c r="B320" s="33">
        <v>50</v>
      </c>
      <c r="C320" s="36" t="s">
        <v>244</v>
      </c>
      <c r="D320" s="54">
        <f t="shared" ref="D320:L320" si="70">SUM(D314:D319)</f>
        <v>0</v>
      </c>
      <c r="E320" s="54">
        <f t="shared" si="70"/>
        <v>0</v>
      </c>
      <c r="F320" s="107">
        <f t="shared" si="70"/>
        <v>86654</v>
      </c>
      <c r="G320" s="54">
        <f t="shared" si="70"/>
        <v>0</v>
      </c>
      <c r="H320" s="107">
        <f t="shared" si="70"/>
        <v>86654</v>
      </c>
      <c r="I320" s="54">
        <f t="shared" si="70"/>
        <v>0</v>
      </c>
      <c r="J320" s="107">
        <f t="shared" si="70"/>
        <v>38434</v>
      </c>
      <c r="K320" s="54">
        <f t="shared" ref="K320" si="71">SUM(K314:K319)</f>
        <v>0</v>
      </c>
      <c r="L320" s="107">
        <f t="shared" si="70"/>
        <v>38434</v>
      </c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</row>
    <row r="321" spans="1:29" s="63" customFormat="1" ht="14.1" customHeight="1">
      <c r="A321" s="62"/>
      <c r="B321" s="35"/>
      <c r="C321" s="115"/>
      <c r="D321" s="116"/>
      <c r="E321" s="116"/>
      <c r="F321" s="116"/>
      <c r="G321" s="116"/>
      <c r="H321" s="116"/>
      <c r="I321" s="116"/>
      <c r="J321" s="116"/>
      <c r="K321" s="116"/>
      <c r="L321" s="116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</row>
    <row r="322" spans="1:29" s="63" customFormat="1" ht="14.1" customHeight="1">
      <c r="A322" s="62"/>
      <c r="B322" s="33">
        <v>61</v>
      </c>
      <c r="C322" s="65" t="s">
        <v>59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</row>
    <row r="323" spans="1:29" s="63" customFormat="1" ht="26.25" customHeight="1">
      <c r="A323" s="62"/>
      <c r="B323" s="167" t="s">
        <v>65</v>
      </c>
      <c r="C323" s="65" t="s">
        <v>344</v>
      </c>
      <c r="D323" s="85">
        <v>10000</v>
      </c>
      <c r="E323" s="59">
        <v>0</v>
      </c>
      <c r="F323" s="85">
        <v>42000</v>
      </c>
      <c r="G323" s="59">
        <v>0</v>
      </c>
      <c r="H323" s="85">
        <v>42000</v>
      </c>
      <c r="I323" s="59">
        <v>0</v>
      </c>
      <c r="J323" s="59">
        <v>0</v>
      </c>
      <c r="K323" s="59">
        <v>0</v>
      </c>
      <c r="L323" s="59">
        <f t="shared" ref="L323:L330" si="72">SUM(J323:K323)</f>
        <v>0</v>
      </c>
      <c r="M323" s="84"/>
      <c r="N323" s="84"/>
      <c r="O323" s="143"/>
      <c r="P323" s="84"/>
      <c r="Q323" s="82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</row>
    <row r="324" spans="1:29" s="63" customFormat="1" ht="14.1" customHeight="1">
      <c r="A324" s="62"/>
      <c r="B324" s="167" t="s">
        <v>66</v>
      </c>
      <c r="C324" s="65" t="s">
        <v>199</v>
      </c>
      <c r="D324" s="85">
        <v>3447</v>
      </c>
      <c r="E324" s="59">
        <v>0</v>
      </c>
      <c r="F324" s="85">
        <v>4000</v>
      </c>
      <c r="G324" s="59">
        <v>0</v>
      </c>
      <c r="H324" s="85">
        <v>4000</v>
      </c>
      <c r="I324" s="59">
        <v>0</v>
      </c>
      <c r="J324" s="59">
        <v>0</v>
      </c>
      <c r="K324" s="59">
        <v>0</v>
      </c>
      <c r="L324" s="59">
        <f t="shared" si="72"/>
        <v>0</v>
      </c>
      <c r="M324" s="84"/>
      <c r="N324" s="84"/>
      <c r="O324" s="143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</row>
    <row r="325" spans="1:29" s="63" customFormat="1" ht="27.95" customHeight="1">
      <c r="A325" s="62"/>
      <c r="B325" s="167" t="s">
        <v>70</v>
      </c>
      <c r="C325" s="65" t="s">
        <v>71</v>
      </c>
      <c r="D325" s="59">
        <v>0</v>
      </c>
      <c r="E325" s="59">
        <v>0</v>
      </c>
      <c r="F325" s="85">
        <v>5000</v>
      </c>
      <c r="G325" s="59">
        <v>0</v>
      </c>
      <c r="H325" s="85">
        <v>5000</v>
      </c>
      <c r="I325" s="59">
        <v>0</v>
      </c>
      <c r="J325" s="59">
        <v>0</v>
      </c>
      <c r="K325" s="59">
        <v>0</v>
      </c>
      <c r="L325" s="59">
        <f t="shared" si="72"/>
        <v>0</v>
      </c>
      <c r="M325" s="84"/>
      <c r="N325" s="84"/>
      <c r="O325" s="152"/>
      <c r="P325" s="152"/>
      <c r="Q325" s="152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</row>
    <row r="326" spans="1:29" s="63" customFormat="1" ht="30.75" customHeight="1">
      <c r="A326" s="64"/>
      <c r="B326" s="168" t="s">
        <v>100</v>
      </c>
      <c r="C326" s="42" t="s">
        <v>99</v>
      </c>
      <c r="D326" s="108">
        <v>36755</v>
      </c>
      <c r="E326" s="53">
        <v>0</v>
      </c>
      <c r="F326" s="53">
        <v>0</v>
      </c>
      <c r="G326" s="53">
        <v>0</v>
      </c>
      <c r="H326" s="53">
        <v>0</v>
      </c>
      <c r="I326" s="53">
        <v>0</v>
      </c>
      <c r="J326" s="53">
        <v>0</v>
      </c>
      <c r="K326" s="53">
        <v>0</v>
      </c>
      <c r="L326" s="53">
        <f t="shared" si="72"/>
        <v>0</v>
      </c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</row>
    <row r="327" spans="1:29" s="63" customFormat="1" ht="41.1" customHeight="1">
      <c r="A327" s="62"/>
      <c r="B327" s="167" t="s">
        <v>170</v>
      </c>
      <c r="C327" s="36" t="s">
        <v>171</v>
      </c>
      <c r="D327" s="85">
        <v>1382</v>
      </c>
      <c r="E327" s="59">
        <v>0</v>
      </c>
      <c r="F327" s="59">
        <v>0</v>
      </c>
      <c r="G327" s="59">
        <v>0</v>
      </c>
      <c r="H327" s="59">
        <v>0</v>
      </c>
      <c r="I327" s="59">
        <v>0</v>
      </c>
      <c r="J327" s="59">
        <v>0</v>
      </c>
      <c r="K327" s="59">
        <v>0</v>
      </c>
      <c r="L327" s="59">
        <f t="shared" si="72"/>
        <v>0</v>
      </c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</row>
    <row r="328" spans="1:29" s="63" customFormat="1">
      <c r="A328" s="62"/>
      <c r="B328" s="167" t="s">
        <v>187</v>
      </c>
      <c r="C328" s="36" t="s">
        <v>198</v>
      </c>
      <c r="D328" s="85">
        <v>10000</v>
      </c>
      <c r="E328" s="59">
        <v>0</v>
      </c>
      <c r="F328" s="59">
        <v>0</v>
      </c>
      <c r="G328" s="59">
        <v>0</v>
      </c>
      <c r="H328" s="59">
        <v>0</v>
      </c>
      <c r="I328" s="59">
        <v>0</v>
      </c>
      <c r="J328" s="59">
        <v>0</v>
      </c>
      <c r="K328" s="59">
        <v>0</v>
      </c>
      <c r="L328" s="59">
        <f t="shared" si="72"/>
        <v>0</v>
      </c>
      <c r="M328" s="181"/>
      <c r="N328" s="181"/>
      <c r="O328" s="185"/>
      <c r="P328" s="181"/>
      <c r="Q328" s="181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</row>
    <row r="329" spans="1:29" s="63" customFormat="1" ht="25.5">
      <c r="A329" s="62"/>
      <c r="B329" s="167" t="s">
        <v>186</v>
      </c>
      <c r="C329" s="125" t="s">
        <v>207</v>
      </c>
      <c r="D329" s="85">
        <v>39069</v>
      </c>
      <c r="E329" s="59">
        <v>0</v>
      </c>
      <c r="F329" s="59">
        <v>0</v>
      </c>
      <c r="G329" s="59">
        <v>0</v>
      </c>
      <c r="H329" s="59">
        <v>0</v>
      </c>
      <c r="I329" s="59">
        <v>0</v>
      </c>
      <c r="J329" s="59">
        <v>0</v>
      </c>
      <c r="K329" s="59">
        <v>0</v>
      </c>
      <c r="L329" s="59">
        <f t="shared" si="72"/>
        <v>0</v>
      </c>
      <c r="M329" s="84"/>
      <c r="N329" s="84"/>
      <c r="O329" s="100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</row>
    <row r="330" spans="1:29" s="63" customFormat="1" ht="38.25">
      <c r="A330" s="62"/>
      <c r="B330" s="167" t="s">
        <v>185</v>
      </c>
      <c r="C330" s="125" t="s">
        <v>343</v>
      </c>
      <c r="D330" s="85">
        <v>15143</v>
      </c>
      <c r="E330" s="59">
        <v>0</v>
      </c>
      <c r="F330" s="59">
        <v>0</v>
      </c>
      <c r="G330" s="59">
        <v>0</v>
      </c>
      <c r="H330" s="59">
        <v>0</v>
      </c>
      <c r="I330" s="59">
        <v>0</v>
      </c>
      <c r="J330" s="59">
        <v>0</v>
      </c>
      <c r="K330" s="59">
        <v>0</v>
      </c>
      <c r="L330" s="59">
        <f t="shared" si="72"/>
        <v>0</v>
      </c>
      <c r="M330" s="84"/>
      <c r="N330" s="84"/>
      <c r="O330" s="100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</row>
    <row r="331" spans="1:29" s="63" customFormat="1" ht="14.1" customHeight="1">
      <c r="A331" s="64" t="s">
        <v>9</v>
      </c>
      <c r="B331" s="111">
        <v>61</v>
      </c>
      <c r="C331" s="117" t="s">
        <v>59</v>
      </c>
      <c r="D331" s="175">
        <f t="shared" ref="D331:L331" si="73">SUM(D323:D330)</f>
        <v>115796</v>
      </c>
      <c r="E331" s="54">
        <f t="shared" si="73"/>
        <v>0</v>
      </c>
      <c r="F331" s="175">
        <f t="shared" si="73"/>
        <v>51000</v>
      </c>
      <c r="G331" s="54">
        <f t="shared" si="73"/>
        <v>0</v>
      </c>
      <c r="H331" s="175">
        <f t="shared" si="73"/>
        <v>51000</v>
      </c>
      <c r="I331" s="54">
        <f t="shared" si="73"/>
        <v>0</v>
      </c>
      <c r="J331" s="54">
        <f t="shared" si="73"/>
        <v>0</v>
      </c>
      <c r="K331" s="54">
        <f t="shared" ref="K331" si="74">SUM(K323:K330)</f>
        <v>0</v>
      </c>
      <c r="L331" s="54">
        <f t="shared" si="73"/>
        <v>0</v>
      </c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</row>
    <row r="332" spans="1:29" s="63" customFormat="1" ht="14.1" customHeight="1">
      <c r="A332" s="62" t="s">
        <v>9</v>
      </c>
      <c r="B332" s="35">
        <v>1.1020000000000001</v>
      </c>
      <c r="C332" s="115" t="s">
        <v>38</v>
      </c>
      <c r="D332" s="175">
        <f t="shared" ref="D332:L332" si="75">D331+D320</f>
        <v>115796</v>
      </c>
      <c r="E332" s="54">
        <f t="shared" si="75"/>
        <v>0</v>
      </c>
      <c r="F332" s="175">
        <f t="shared" si="75"/>
        <v>137654</v>
      </c>
      <c r="G332" s="54">
        <f t="shared" si="75"/>
        <v>0</v>
      </c>
      <c r="H332" s="175">
        <f t="shared" si="75"/>
        <v>137654</v>
      </c>
      <c r="I332" s="54">
        <f t="shared" si="75"/>
        <v>0</v>
      </c>
      <c r="J332" s="107">
        <f t="shared" si="75"/>
        <v>38434</v>
      </c>
      <c r="K332" s="54">
        <f t="shared" si="75"/>
        <v>0</v>
      </c>
      <c r="L332" s="107">
        <f t="shared" si="75"/>
        <v>38434</v>
      </c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</row>
    <row r="333" spans="1:29">
      <c r="A333" s="17" t="s">
        <v>9</v>
      </c>
      <c r="B333" s="69">
        <v>1</v>
      </c>
      <c r="C333" s="70" t="s">
        <v>12</v>
      </c>
      <c r="D333" s="176">
        <f t="shared" ref="D333:L333" si="76">D332+D310</f>
        <v>631008</v>
      </c>
      <c r="E333" s="51">
        <f t="shared" si="76"/>
        <v>0</v>
      </c>
      <c r="F333" s="176">
        <f t="shared" si="76"/>
        <v>3808269</v>
      </c>
      <c r="G333" s="51">
        <f t="shared" si="76"/>
        <v>0</v>
      </c>
      <c r="H333" s="176">
        <f t="shared" si="76"/>
        <v>4208974</v>
      </c>
      <c r="I333" s="51">
        <f t="shared" si="76"/>
        <v>0</v>
      </c>
      <c r="J333" s="46">
        <f t="shared" si="76"/>
        <v>1307860</v>
      </c>
      <c r="K333" s="51">
        <f t="shared" si="76"/>
        <v>0</v>
      </c>
      <c r="L333" s="46">
        <f t="shared" si="76"/>
        <v>1307860</v>
      </c>
    </row>
    <row r="334" spans="1:29" s="63" customFormat="1">
      <c r="A334" s="71" t="s">
        <v>9</v>
      </c>
      <c r="B334" s="72">
        <v>5452</v>
      </c>
      <c r="C334" s="29" t="s">
        <v>1</v>
      </c>
      <c r="D334" s="175">
        <f t="shared" ref="D334:I335" si="77">D333</f>
        <v>631008</v>
      </c>
      <c r="E334" s="54">
        <f t="shared" si="77"/>
        <v>0</v>
      </c>
      <c r="F334" s="175">
        <f t="shared" si="77"/>
        <v>3808269</v>
      </c>
      <c r="G334" s="54">
        <f t="shared" si="77"/>
        <v>0</v>
      </c>
      <c r="H334" s="175">
        <f t="shared" si="77"/>
        <v>4208974</v>
      </c>
      <c r="I334" s="54">
        <f t="shared" si="77"/>
        <v>0</v>
      </c>
      <c r="J334" s="107">
        <f>J333</f>
        <v>1307860</v>
      </c>
      <c r="K334" s="54">
        <f t="shared" ref="K334:L335" si="78">K333</f>
        <v>0</v>
      </c>
      <c r="L334" s="107">
        <f t="shared" si="78"/>
        <v>1307860</v>
      </c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</row>
    <row r="335" spans="1:29" s="63" customFormat="1">
      <c r="A335" s="60" t="s">
        <v>9</v>
      </c>
      <c r="B335" s="60"/>
      <c r="C335" s="61" t="s">
        <v>54</v>
      </c>
      <c r="D335" s="38">
        <f t="shared" si="77"/>
        <v>631008</v>
      </c>
      <c r="E335" s="51">
        <f t="shared" si="77"/>
        <v>0</v>
      </c>
      <c r="F335" s="38">
        <f t="shared" si="77"/>
        <v>3808269</v>
      </c>
      <c r="G335" s="51">
        <f t="shared" si="77"/>
        <v>0</v>
      </c>
      <c r="H335" s="38">
        <f t="shared" si="77"/>
        <v>4208974</v>
      </c>
      <c r="I335" s="51">
        <f t="shared" si="77"/>
        <v>0</v>
      </c>
      <c r="J335" s="46">
        <f>J334</f>
        <v>1307860</v>
      </c>
      <c r="K335" s="51">
        <f t="shared" si="78"/>
        <v>0</v>
      </c>
      <c r="L335" s="46">
        <f t="shared" si="78"/>
        <v>1307860</v>
      </c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</row>
    <row r="336" spans="1:29">
      <c r="A336" s="60" t="s">
        <v>9</v>
      </c>
      <c r="B336" s="60"/>
      <c r="C336" s="61" t="s">
        <v>2</v>
      </c>
      <c r="D336" s="48">
        <f t="shared" ref="D336:L336" si="79">D335+D113</f>
        <v>700012</v>
      </c>
      <c r="E336" s="48">
        <f t="shared" si="79"/>
        <v>50653</v>
      </c>
      <c r="F336" s="48">
        <f t="shared" si="79"/>
        <v>3970869</v>
      </c>
      <c r="G336" s="48">
        <f t="shared" si="79"/>
        <v>55619</v>
      </c>
      <c r="H336" s="48">
        <f t="shared" si="79"/>
        <v>4371574</v>
      </c>
      <c r="I336" s="48">
        <f t="shared" si="79"/>
        <v>55619</v>
      </c>
      <c r="J336" s="107">
        <f t="shared" si="79"/>
        <v>1462644</v>
      </c>
      <c r="K336" s="48">
        <f t="shared" si="79"/>
        <v>69600</v>
      </c>
      <c r="L336" s="48">
        <f t="shared" si="79"/>
        <v>1532244</v>
      </c>
    </row>
    <row r="337" spans="1:12">
      <c r="A337" s="1"/>
      <c r="B337" s="1"/>
      <c r="C337" s="94"/>
      <c r="D337" s="43"/>
      <c r="E337" s="43"/>
      <c r="F337" s="43"/>
      <c r="G337" s="43"/>
      <c r="I337" s="43"/>
      <c r="J337" s="43"/>
      <c r="K337" s="43"/>
      <c r="L337" s="43"/>
    </row>
    <row r="338" spans="1:12" ht="25.5">
      <c r="A338" s="134" t="s">
        <v>358</v>
      </c>
      <c r="B338" s="135">
        <v>5452</v>
      </c>
      <c r="C338" s="136" t="s">
        <v>359</v>
      </c>
      <c r="D338" s="73">
        <v>1142</v>
      </c>
      <c r="E338" s="73"/>
      <c r="F338" s="73"/>
      <c r="G338" s="73"/>
      <c r="H338" s="73"/>
      <c r="I338" s="73"/>
      <c r="J338" s="73"/>
      <c r="K338" s="73"/>
      <c r="L338" s="73"/>
    </row>
    <row r="339" spans="1:12">
      <c r="A339" s="134"/>
      <c r="B339" s="135"/>
      <c r="C339" s="136"/>
      <c r="D339" s="73"/>
      <c r="E339" s="73"/>
      <c r="F339" s="73"/>
      <c r="G339" s="73"/>
      <c r="H339" s="73"/>
      <c r="I339" s="73"/>
      <c r="J339" s="73"/>
      <c r="K339" s="73"/>
      <c r="L339" s="73"/>
    </row>
    <row r="340" spans="1:12" ht="26.1" customHeight="1">
      <c r="A340" s="216" t="s">
        <v>380</v>
      </c>
      <c r="B340" s="216"/>
      <c r="C340" s="216"/>
      <c r="D340" s="216"/>
      <c r="E340" s="216"/>
      <c r="F340" s="216"/>
      <c r="G340" s="216"/>
      <c r="H340" s="216"/>
      <c r="I340" s="216"/>
      <c r="J340" s="216"/>
      <c r="K340" s="216"/>
      <c r="L340" s="216"/>
    </row>
    <row r="341" spans="1:12" ht="38.25">
      <c r="A341" s="134" t="s">
        <v>358</v>
      </c>
      <c r="B341" s="1">
        <v>5452</v>
      </c>
      <c r="C341" s="36" t="s">
        <v>381</v>
      </c>
      <c r="D341" s="138">
        <v>0</v>
      </c>
      <c r="E341" s="138">
        <v>0</v>
      </c>
      <c r="F341" s="138">
        <v>0</v>
      </c>
      <c r="G341" s="138">
        <v>0</v>
      </c>
      <c r="H341" s="73">
        <v>164605</v>
      </c>
      <c r="I341" s="138">
        <v>0</v>
      </c>
      <c r="J341" s="138">
        <v>0</v>
      </c>
      <c r="K341" s="138">
        <v>0</v>
      </c>
      <c r="L341" s="138">
        <v>0</v>
      </c>
    </row>
    <row r="342" spans="1:12">
      <c r="A342" s="156"/>
      <c r="B342" s="157"/>
      <c r="C342" s="42"/>
      <c r="D342" s="74"/>
      <c r="E342" s="74"/>
      <c r="F342" s="74"/>
      <c r="G342" s="74"/>
      <c r="H342" s="74"/>
      <c r="I342" s="74"/>
      <c r="J342" s="74"/>
      <c r="K342" s="74"/>
      <c r="L342" s="74"/>
    </row>
    <row r="343" spans="1:12">
      <c r="A343" s="134"/>
      <c r="B343" s="1"/>
      <c r="C343" s="36"/>
      <c r="D343" s="73"/>
      <c r="E343" s="73"/>
      <c r="F343" s="73"/>
      <c r="G343" s="73"/>
      <c r="H343" s="73"/>
      <c r="I343" s="73"/>
      <c r="J343" s="73"/>
      <c r="K343" s="73"/>
      <c r="L343" s="73"/>
    </row>
    <row r="344" spans="1:12">
      <c r="A344" s="134"/>
      <c r="B344" s="135"/>
      <c r="C344" s="136"/>
      <c r="D344" s="73"/>
      <c r="E344" s="73"/>
      <c r="F344" s="73"/>
      <c r="G344" s="73"/>
      <c r="H344" s="73"/>
      <c r="I344" s="73"/>
      <c r="J344" s="73"/>
      <c r="K344" s="73"/>
      <c r="L344" s="73"/>
    </row>
    <row r="345" spans="1:12">
      <c r="A345" s="134"/>
      <c r="B345" s="135"/>
      <c r="C345" s="142"/>
      <c r="D345" s="73"/>
      <c r="E345" s="73"/>
      <c r="F345" s="73"/>
      <c r="G345" s="73"/>
      <c r="H345" s="43"/>
      <c r="I345" s="73"/>
      <c r="J345" s="73"/>
      <c r="K345" s="73"/>
      <c r="L345" s="73"/>
    </row>
    <row r="346" spans="1:12">
      <c r="A346" s="134"/>
      <c r="B346" s="135"/>
      <c r="C346" s="141"/>
      <c r="D346" s="73"/>
      <c r="E346" s="73"/>
      <c r="F346" s="73"/>
      <c r="G346" s="73"/>
      <c r="H346" s="73"/>
      <c r="I346" s="73"/>
      <c r="J346" s="73"/>
      <c r="K346" s="73"/>
      <c r="L346" s="73"/>
    </row>
    <row r="347" spans="1:12">
      <c r="A347" s="134"/>
      <c r="B347" s="135"/>
      <c r="C347" s="136"/>
      <c r="D347" s="73"/>
      <c r="E347" s="73"/>
      <c r="F347" s="73"/>
      <c r="G347" s="73"/>
      <c r="H347" s="73"/>
      <c r="I347" s="73"/>
      <c r="J347" s="73"/>
      <c r="K347" s="73"/>
      <c r="L347" s="73"/>
    </row>
    <row r="348" spans="1:12">
      <c r="A348" s="134"/>
      <c r="B348" s="135"/>
      <c r="C348" s="136"/>
      <c r="D348" s="73"/>
      <c r="E348" s="73"/>
      <c r="F348" s="73"/>
      <c r="G348" s="73"/>
      <c r="H348" s="73"/>
      <c r="I348" s="73"/>
      <c r="J348" s="73"/>
      <c r="K348" s="73"/>
      <c r="L348" s="73"/>
    </row>
    <row r="349" spans="1:12">
      <c r="A349" s="134"/>
      <c r="B349" s="135"/>
      <c r="C349" s="136"/>
      <c r="D349" s="73"/>
      <c r="E349" s="73"/>
      <c r="F349" s="73"/>
      <c r="G349" s="73"/>
      <c r="H349" s="73"/>
      <c r="I349" s="73"/>
      <c r="J349" s="73"/>
      <c r="K349" s="73"/>
      <c r="L349" s="73"/>
    </row>
    <row r="350" spans="1:12">
      <c r="A350" s="134"/>
      <c r="B350" s="135"/>
      <c r="C350" s="136"/>
      <c r="D350" s="73"/>
      <c r="E350" s="73"/>
      <c r="F350" s="73"/>
      <c r="G350" s="73"/>
      <c r="H350" s="73"/>
      <c r="I350" s="73"/>
      <c r="J350" s="73"/>
      <c r="K350" s="73"/>
      <c r="L350" s="73"/>
    </row>
    <row r="351" spans="1:12">
      <c r="A351" s="134"/>
      <c r="B351" s="135"/>
      <c r="C351" s="136"/>
      <c r="D351" s="73"/>
      <c r="E351" s="73"/>
      <c r="F351" s="73"/>
      <c r="G351" s="73"/>
      <c r="H351" s="73"/>
      <c r="I351" s="73"/>
      <c r="J351" s="73"/>
      <c r="K351" s="73"/>
      <c r="L351" s="73"/>
    </row>
    <row r="352" spans="1:12">
      <c r="A352" s="134"/>
      <c r="B352" s="135"/>
      <c r="C352" s="136"/>
      <c r="D352" s="73"/>
      <c r="E352" s="73"/>
      <c r="F352" s="73"/>
      <c r="G352" s="73"/>
      <c r="H352" s="73"/>
      <c r="I352" s="73"/>
      <c r="J352" s="73"/>
      <c r="K352" s="73"/>
      <c r="L352" s="73"/>
    </row>
    <row r="353" spans="1:16">
      <c r="A353" s="1"/>
      <c r="B353" s="35"/>
      <c r="C353" s="87"/>
      <c r="D353" s="73"/>
      <c r="E353" s="73"/>
      <c r="F353" s="73"/>
      <c r="G353" s="73"/>
      <c r="H353" s="73"/>
      <c r="I353" s="73"/>
      <c r="J353" s="73"/>
      <c r="K353" s="73"/>
      <c r="L353" s="73"/>
    </row>
    <row r="354" spans="1:16">
      <c r="A354" s="41"/>
      <c r="B354" s="41"/>
      <c r="C354" s="126"/>
      <c r="D354" s="74"/>
      <c r="E354" s="74"/>
      <c r="F354" s="74"/>
      <c r="G354" s="74"/>
      <c r="H354" s="74"/>
      <c r="I354" s="74"/>
      <c r="J354" s="74"/>
      <c r="K354" s="74"/>
      <c r="L354" s="74"/>
    </row>
    <row r="355" spans="1:16">
      <c r="D355" s="75"/>
      <c r="E355" s="75"/>
      <c r="F355" s="75"/>
      <c r="G355" s="75"/>
      <c r="H355" s="75"/>
      <c r="I355" s="75"/>
      <c r="K355" s="15"/>
      <c r="L355" s="15"/>
    </row>
    <row r="356" spans="1:16">
      <c r="D356" s="76"/>
      <c r="E356" s="76"/>
      <c r="F356" s="76"/>
      <c r="G356" s="76"/>
      <c r="H356" s="76"/>
      <c r="I356" s="76"/>
      <c r="K356" s="15"/>
      <c r="L356" s="15"/>
    </row>
    <row r="357" spans="1:16">
      <c r="C357" s="127"/>
      <c r="D357" s="77"/>
      <c r="E357" s="77"/>
      <c r="F357" s="77"/>
      <c r="G357" s="77"/>
      <c r="H357" s="77"/>
      <c r="I357" s="77"/>
      <c r="K357" s="15"/>
      <c r="L357" s="15"/>
    </row>
    <row r="358" spans="1:16">
      <c r="F358" s="15"/>
      <c r="G358" s="15"/>
      <c r="K358" s="15"/>
      <c r="L358" s="15"/>
    </row>
    <row r="359" spans="1:16">
      <c r="C359" s="127"/>
      <c r="F359" s="15"/>
      <c r="G359" s="15"/>
      <c r="K359" s="15"/>
      <c r="L359" s="15"/>
      <c r="P359" s="39"/>
    </row>
    <row r="360" spans="1:16">
      <c r="C360" s="127"/>
      <c r="F360" s="15"/>
      <c r="G360" s="15"/>
      <c r="K360" s="15"/>
      <c r="L360" s="15"/>
      <c r="P360" s="39"/>
    </row>
    <row r="361" spans="1:16">
      <c r="C361" s="127"/>
      <c r="F361" s="15"/>
      <c r="G361" s="15"/>
      <c r="K361" s="15"/>
      <c r="L361" s="15"/>
    </row>
    <row r="362" spans="1:16">
      <c r="C362" s="127"/>
      <c r="F362" s="15"/>
      <c r="G362" s="15"/>
      <c r="K362" s="15"/>
      <c r="L362" s="15"/>
    </row>
    <row r="363" spans="1:16">
      <c r="C363" s="127"/>
      <c r="F363" s="15"/>
      <c r="G363" s="15"/>
      <c r="K363" s="15"/>
      <c r="L363" s="15"/>
    </row>
    <row r="364" spans="1:16">
      <c r="C364" s="127"/>
      <c r="F364" s="15"/>
      <c r="G364" s="15"/>
      <c r="K364" s="15"/>
      <c r="L364" s="15"/>
    </row>
    <row r="365" spans="1:16">
      <c r="F365" s="15"/>
      <c r="G365" s="15"/>
      <c r="K365" s="15"/>
      <c r="L365" s="15"/>
    </row>
    <row r="366" spans="1:16">
      <c r="F366" s="15"/>
      <c r="G366" s="15"/>
      <c r="K366" s="15"/>
      <c r="L366" s="15"/>
    </row>
    <row r="367" spans="1:16">
      <c r="F367" s="15"/>
      <c r="G367" s="15"/>
      <c r="K367" s="15"/>
      <c r="L367" s="15"/>
    </row>
    <row r="368" spans="1:16">
      <c r="F368" s="15"/>
      <c r="G368" s="15"/>
      <c r="K368" s="15"/>
      <c r="L368" s="15"/>
    </row>
    <row r="369" spans="2:12">
      <c r="F369" s="15"/>
      <c r="G369" s="15"/>
      <c r="K369" s="15"/>
      <c r="L369" s="15"/>
    </row>
    <row r="370" spans="2:12">
      <c r="F370" s="15"/>
      <c r="G370" s="15"/>
      <c r="K370" s="15"/>
      <c r="L370" s="15"/>
    </row>
    <row r="371" spans="2:12">
      <c r="F371" s="15"/>
      <c r="G371" s="15"/>
      <c r="K371" s="15"/>
      <c r="L371" s="15"/>
    </row>
    <row r="372" spans="2:12">
      <c r="F372" s="15"/>
      <c r="G372" s="15"/>
      <c r="K372" s="15"/>
      <c r="L372" s="15"/>
    </row>
    <row r="373" spans="2:12">
      <c r="C373" s="128"/>
      <c r="F373" s="15"/>
      <c r="G373" s="15"/>
      <c r="K373" s="15"/>
      <c r="L373" s="15"/>
    </row>
    <row r="374" spans="2:12">
      <c r="B374" s="103"/>
      <c r="F374" s="15"/>
      <c r="G374" s="15"/>
      <c r="K374" s="15"/>
      <c r="L374" s="15"/>
    </row>
    <row r="375" spans="2:12">
      <c r="B375" s="103"/>
      <c r="F375" s="15"/>
      <c r="G375" s="15"/>
      <c r="K375" s="15"/>
      <c r="L375" s="15"/>
    </row>
    <row r="376" spans="2:12">
      <c r="B376" s="103"/>
      <c r="F376" s="15"/>
      <c r="G376" s="15"/>
      <c r="K376" s="15"/>
      <c r="L376" s="15"/>
    </row>
    <row r="377" spans="2:12">
      <c r="B377" s="103"/>
      <c r="C377" s="5"/>
      <c r="F377" s="15"/>
      <c r="G377" s="15"/>
      <c r="K377" s="15"/>
      <c r="L377" s="15"/>
    </row>
    <row r="378" spans="2:12">
      <c r="B378" s="103"/>
      <c r="F378" s="15"/>
      <c r="G378" s="15"/>
      <c r="K378" s="15"/>
      <c r="L378" s="15"/>
    </row>
    <row r="379" spans="2:12">
      <c r="B379" s="103"/>
      <c r="F379" s="15"/>
      <c r="G379" s="15"/>
      <c r="K379" s="15"/>
      <c r="L379" s="15"/>
    </row>
    <row r="380" spans="2:12">
      <c r="B380" s="103"/>
      <c r="F380" s="15"/>
      <c r="G380" s="15"/>
      <c r="K380" s="15"/>
      <c r="L380" s="15"/>
    </row>
    <row r="381" spans="2:12">
      <c r="F381" s="15"/>
      <c r="G381" s="15"/>
      <c r="K381" s="15"/>
      <c r="L381" s="15"/>
    </row>
    <row r="382" spans="2:12">
      <c r="F382" s="15"/>
      <c r="G382" s="15"/>
      <c r="K382" s="15"/>
      <c r="L382" s="15"/>
    </row>
    <row r="383" spans="2:12">
      <c r="F383" s="15"/>
      <c r="G383" s="15"/>
      <c r="K383" s="15"/>
      <c r="L383" s="15"/>
    </row>
    <row r="384" spans="2:12">
      <c r="F384" s="15"/>
      <c r="G384" s="15"/>
      <c r="K384" s="15"/>
      <c r="L384" s="15"/>
    </row>
    <row r="385" spans="3:12">
      <c r="F385" s="15"/>
      <c r="G385" s="15"/>
      <c r="K385" s="15"/>
      <c r="L385" s="15"/>
    </row>
    <row r="386" spans="3:12">
      <c r="C386" s="129"/>
      <c r="F386" s="15"/>
      <c r="G386" s="15"/>
      <c r="K386" s="15"/>
      <c r="L386" s="15"/>
    </row>
  </sheetData>
  <autoFilter ref="A14:AF353">
    <filterColumn colId="12"/>
    <filterColumn colId="22"/>
    <filterColumn colId="24"/>
    <filterColumn colId="29"/>
  </autoFilter>
  <mergeCells count="15">
    <mergeCell ref="A340:L340"/>
    <mergeCell ref="H13:I13"/>
    <mergeCell ref="J13:L13"/>
    <mergeCell ref="D13:E13"/>
    <mergeCell ref="F13:G13"/>
    <mergeCell ref="H12:I12"/>
    <mergeCell ref="J12:L12"/>
    <mergeCell ref="D12:E12"/>
    <mergeCell ref="F12:G12"/>
    <mergeCell ref="M12:V12"/>
    <mergeCell ref="W12:AF12"/>
    <mergeCell ref="M13:Q13"/>
    <mergeCell ref="R13:V13"/>
    <mergeCell ref="W13:AA13"/>
    <mergeCell ref="AB13:AF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32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dem40</vt:lpstr>
      <vt:lpstr>'dem40'!np</vt:lpstr>
      <vt:lpstr>'dem40'!Print_Area</vt:lpstr>
      <vt:lpstr>'dem40'!Print_Titles</vt:lpstr>
      <vt:lpstr>'dem40'!revise</vt:lpstr>
      <vt:lpstr>'dem40'!summary</vt:lpstr>
      <vt:lpstr>'dem40'!Tourism</vt:lpstr>
      <vt:lpstr>'dem40'!tourismcap</vt:lpstr>
      <vt:lpstr>'dem40'!tourismrec</vt:lpstr>
      <vt:lpstr>'dem40'!tourismRevenue</vt:lpstr>
      <vt:lpstr>'dem40'!Voted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2015-07-23T12:09:49Z</cp:lastPrinted>
  <dcterms:created xsi:type="dcterms:W3CDTF">2004-06-02T16:27:26Z</dcterms:created>
  <dcterms:modified xsi:type="dcterms:W3CDTF">2015-07-29T05:50:38Z</dcterms:modified>
</cp:coreProperties>
</file>