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800" yWindow="-180" windowWidth="7605" windowHeight="8100"/>
  </bookViews>
  <sheets>
    <sheet name="dem9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'dem9'!$A$15:$AF$70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excise" localSheetId="0">'dem9'!$D$40:$L$40</definedName>
    <definedName name="exciserevenue" localSheetId="0">'dem9'!$E$9:$G$9</definedName>
    <definedName name="exrc" localSheetId="0">'dem9'!#REF!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'dem9'!$K$52</definedName>
    <definedName name="Nutrition">#REF!</definedName>
    <definedName name="oges">#REF!</definedName>
    <definedName name="pension">#REF!</definedName>
    <definedName name="_xlnm.Print_Area" localSheetId="0">'dem9'!$A$1:$L$54</definedName>
    <definedName name="_xlnm.Print_Titles" localSheetId="0">'dem9'!$11:$14</definedName>
    <definedName name="pwcap">#REF!</definedName>
    <definedName name="rec" localSheetId="0">'dem9'!#REF!</definedName>
    <definedName name="reform">#REF!</definedName>
    <definedName name="revise" localSheetId="0">'dem9'!$D$62:$I$62</definedName>
    <definedName name="sgs" localSheetId="0">'dem9'!$D$50:$L$50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'dem9'!$D$57:$I$57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'dem9'!$A$1:$L$53</definedName>
    <definedName name="Z_239EE218_578E_4317_BEED_14D5D7089E27_.wvu.PrintArea" localSheetId="0" hidden="1">'dem9'!$A$1:$L$52</definedName>
    <definedName name="Z_302A3EA3_AE96_11D5_A646_0050BA3D7AFD_.wvu.FilterData" localSheetId="0" hidden="1">'dem9'!$A$1:$L$53</definedName>
    <definedName name="Z_302A3EA3_AE96_11D5_A646_0050BA3D7AFD_.wvu.PrintArea" localSheetId="0" hidden="1">'dem9'!$A$1:$L$52</definedName>
    <definedName name="Z_36DBA021_0ECB_11D4_8064_004005726899_.wvu.FilterData" localSheetId="0" hidden="1">'dem9'!$C$16:$C$52</definedName>
    <definedName name="Z_36DBA021_0ECB_11D4_8064_004005726899_.wvu.PrintArea" localSheetId="0" hidden="1">'dem9'!$A$1:$L$52</definedName>
    <definedName name="Z_93EBE921_AE91_11D5_8685_004005726899_.wvu.FilterData" localSheetId="0" hidden="1">'dem9'!$C$16:$C$52</definedName>
    <definedName name="Z_93EBE921_AE91_11D5_8685_004005726899_.wvu.PrintArea" localSheetId="0" hidden="1">'dem9'!$A$1:$L$52</definedName>
    <definedName name="Z_94DA79C1_0FDE_11D5_9579_000021DAEEA2_.wvu.FilterData" localSheetId="0" hidden="1">'dem9'!$C$16:$C$52</definedName>
    <definedName name="Z_94DA79C1_0FDE_11D5_9579_000021DAEEA2_.wvu.PrintArea" localSheetId="0" hidden="1">'dem9'!$A$1:$L$52</definedName>
    <definedName name="Z_C868F8C3_16D7_11D5_A68D_81D6213F5331_.wvu.FilterData" localSheetId="0" hidden="1">'dem9'!$C$16:$C$52</definedName>
    <definedName name="Z_C868F8C3_16D7_11D5_A68D_81D6213F5331_.wvu.PrintArea" localSheetId="0" hidden="1">'dem9'!$A$1:$L$52</definedName>
    <definedName name="Z_E5DF37BD_125C_11D5_8DC4_D0F5D88B3549_.wvu.FilterData" localSheetId="0" hidden="1">'dem9'!$C$16:$C$52</definedName>
    <definedName name="Z_E5DF37BD_125C_11D5_8DC4_D0F5D88B3549_.wvu.PrintArea" localSheetId="0" hidden="1">'dem9'!$A$1:$L$52</definedName>
    <definedName name="Z_F8ADACC1_164E_11D6_B603_000021DAEEA2_.wvu.FilterData" localSheetId="0" hidden="1">'dem9'!$C$16:$C$52</definedName>
    <definedName name="Z_F8ADACC1_164E_11D6_B603_000021DAEEA2_.wvu.PrintArea" localSheetId="0" hidden="1">'dem9'!$A$1:$L$52</definedName>
  </definedNames>
  <calcPr calcId="125725"/>
</workbook>
</file>

<file path=xl/calcChain.xml><?xml version="1.0" encoding="utf-8"?>
<calcChain xmlns="http://schemas.openxmlformats.org/spreadsheetml/2006/main">
  <c r="L37" i="4"/>
  <c r="L47"/>
  <c r="L46"/>
  <c r="L45"/>
  <c r="L36"/>
  <c r="L35"/>
  <c r="L34"/>
  <c r="L30"/>
  <c r="L29"/>
  <c r="L28"/>
  <c r="L27"/>
  <c r="L23"/>
  <c r="L22"/>
  <c r="L21"/>
  <c r="L20"/>
  <c r="D24" l="1"/>
  <c r="E24"/>
  <c r="F24"/>
  <c r="G24"/>
  <c r="H24"/>
  <c r="I24"/>
  <c r="J24"/>
  <c r="K24"/>
  <c r="D31" l="1"/>
  <c r="E31"/>
  <c r="F31"/>
  <c r="G31"/>
  <c r="H31"/>
  <c r="I31"/>
  <c r="J31"/>
  <c r="K31"/>
  <c r="J38"/>
  <c r="I38"/>
  <c r="H38"/>
  <c r="G38"/>
  <c r="F38"/>
  <c r="E38"/>
  <c r="D38"/>
  <c r="K38"/>
  <c r="K48"/>
  <c r="K49" s="1"/>
  <c r="I48"/>
  <c r="I50" s="1"/>
  <c r="H48"/>
  <c r="H49" s="1"/>
  <c r="G48"/>
  <c r="G50" s="1"/>
  <c r="F48"/>
  <c r="F49" s="1"/>
  <c r="E48"/>
  <c r="E50" s="1"/>
  <c r="D48"/>
  <c r="D50" s="1"/>
  <c r="J48"/>
  <c r="J50" s="1"/>
  <c r="J39" l="1"/>
  <c r="J40" s="1"/>
  <c r="J51" s="1"/>
  <c r="J52" s="1"/>
  <c r="H39"/>
  <c r="H40" s="1"/>
  <c r="F39"/>
  <c r="F40" s="1"/>
  <c r="D39"/>
  <c r="D40" s="1"/>
  <c r="D51" s="1"/>
  <c r="D52" s="1"/>
  <c r="K39"/>
  <c r="K40" s="1"/>
  <c r="I39"/>
  <c r="I40" s="1"/>
  <c r="I51" s="1"/>
  <c r="I52" s="1"/>
  <c r="G39"/>
  <c r="G40" s="1"/>
  <c r="G51" s="1"/>
  <c r="G52" s="1"/>
  <c r="E39"/>
  <c r="E40" s="1"/>
  <c r="E51" s="1"/>
  <c r="E52" s="1"/>
  <c r="L38"/>
  <c r="L31"/>
  <c r="D49"/>
  <c r="G49"/>
  <c r="F50"/>
  <c r="L24"/>
  <c r="I49"/>
  <c r="H50"/>
  <c r="K50"/>
  <c r="E49"/>
  <c r="J49"/>
  <c r="L48"/>
  <c r="L50" s="1"/>
  <c r="L39" l="1"/>
  <c r="L40" s="1"/>
  <c r="L51" s="1"/>
  <c r="L52" s="1"/>
  <c r="K51"/>
  <c r="K52" s="1"/>
  <c r="E9" s="1"/>
  <c r="G9" s="1"/>
  <c r="F51"/>
  <c r="F52" s="1"/>
  <c r="H51"/>
  <c r="H52" s="1"/>
  <c r="L49"/>
</calcChain>
</file>

<file path=xl/sharedStrings.xml><?xml version="1.0" encoding="utf-8"?>
<sst xmlns="http://schemas.openxmlformats.org/spreadsheetml/2006/main" count="94" uniqueCount="51">
  <si>
    <t>DEMAND NO. 9</t>
  </si>
  <si>
    <t>(iii) Collection of Taxes on Commodities &amp; Services</t>
  </si>
  <si>
    <t>State Excise</t>
  </si>
  <si>
    <t>(d) Administrative Services</t>
  </si>
  <si>
    <t>Secretariat - General Services</t>
  </si>
  <si>
    <t>Capital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</si>
  <si>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</si>
  <si>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</si>
  <si>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</si>
  <si>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</si>
  <si>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</si>
  <si>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</si>
  <si>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</si>
  <si>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</si>
  <si>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</si>
  <si>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</si>
  <si>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</si>
  <si>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Establishment</t>
  </si>
  <si>
    <t>60.00.01</t>
  </si>
  <si>
    <t>60.00.11</t>
  </si>
  <si>
    <t>Travel Expenses</t>
  </si>
  <si>
    <t>60.00.13</t>
  </si>
  <si>
    <t>Office Expenses</t>
  </si>
  <si>
    <t>60.00.50</t>
  </si>
  <si>
    <t>Other Charges</t>
  </si>
  <si>
    <t>State Excise Department</t>
  </si>
  <si>
    <t>09.00.01</t>
  </si>
  <si>
    <t>09.00.11</t>
  </si>
  <si>
    <t>09.00.13</t>
  </si>
  <si>
    <t>Voted</t>
  </si>
  <si>
    <t>II. Details of the estimates and the heads under which this grant will be accounted for:</t>
  </si>
  <si>
    <t>Secretariat</t>
  </si>
  <si>
    <t>Revenue</t>
  </si>
  <si>
    <t>EXCISE</t>
  </si>
  <si>
    <t>A - General Services (b) Fiscal Services</t>
  </si>
  <si>
    <t>Salaries</t>
  </si>
  <si>
    <t>( In Thousands of Rupees)</t>
  </si>
  <si>
    <t>2013-14</t>
  </si>
  <si>
    <t>2014-15</t>
  </si>
  <si>
    <t>I.  Estimate of the amount required in the year ending 31st March, 2016 to defray the charges in respect of Excise</t>
  </si>
  <si>
    <t>2015-16</t>
  </si>
  <si>
    <t>Head Office</t>
  </si>
  <si>
    <t>South &amp; West</t>
  </si>
  <si>
    <t>44.00.01</t>
  </si>
  <si>
    <t>44.00.11</t>
  </si>
  <si>
    <t>44.00.13</t>
  </si>
  <si>
    <t>44.00.50</t>
  </si>
  <si>
    <t>62.00.01</t>
  </si>
  <si>
    <t>62.00.11</t>
  </si>
  <si>
    <t>62.00.13</t>
  </si>
  <si>
    <t>62.00.50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</si>
</sst>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#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20">
    <xf numFmtId="0" fontId="0" fillId="0" borderId="0" xfId="0"/>
    <xf numFmtId="0" fontId="3" fillId="0" borderId="0" xfId="3" applyFont="1" applyFill="1" applyBorder="1"/>
    <xf numFmtId="0" fontId="3" fillId="0" borderId="0" xfId="3" applyFont="1" applyFill="1"/>
    <xf numFmtId="0" fontId="3" fillId="0" borderId="0" xfId="3" applyFont="1" applyFill="1" applyAlignment="1">
      <alignment horizontal="center"/>
    </xf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>
      <alignment horizontal="right"/>
    </xf>
    <xf numFmtId="0" fontId="3" fillId="0" borderId="0" xfId="3" applyFont="1" applyFill="1" applyAlignment="1" applyProtection="1">
      <alignment horizontal="right"/>
    </xf>
    <xf numFmtId="0" fontId="3" fillId="0" borderId="0" xfId="6" applyFont="1" applyFill="1" applyAlignment="1">
      <alignment vertical="top"/>
    </xf>
    <xf numFmtId="0" fontId="3" fillId="0" borderId="1" xfId="4" applyFont="1" applyFill="1" applyBorder="1"/>
    <xf numFmtId="0" fontId="3" fillId="0" borderId="0" xfId="4" applyFont="1" applyFill="1" applyBorder="1" applyProtection="1"/>
    <xf numFmtId="0" fontId="3" fillId="0" borderId="0" xfId="5" applyFont="1" applyFill="1" applyBorder="1" applyAlignment="1" applyProtection="1">
      <alignment horizontal="right" vertical="top"/>
    </xf>
    <xf numFmtId="0" fontId="4" fillId="0" borderId="0" xfId="3" applyFont="1" applyFill="1"/>
    <xf numFmtId="164" fontId="3" fillId="0" borderId="0" xfId="1" applyFont="1" applyFill="1"/>
    <xf numFmtId="164" fontId="3" fillId="0" borderId="0" xfId="1" applyFont="1" applyFill="1" applyAlignment="1">
      <alignment horizontal="right"/>
    </xf>
    <xf numFmtId="164" fontId="3" fillId="0" borderId="0" xfId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left"/>
    </xf>
    <xf numFmtId="164" fontId="3" fillId="0" borderId="0" xfId="1" applyFont="1" applyFill="1" applyAlignment="1">
      <alignment horizontal="center"/>
    </xf>
    <xf numFmtId="164" fontId="4" fillId="0" borderId="0" xfId="1" applyFont="1" applyFill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Protection="1"/>
    <xf numFmtId="0" fontId="3" fillId="0" borderId="0" xfId="1" applyNumberFormat="1" applyFont="1" applyFill="1"/>
    <xf numFmtId="0" fontId="3" fillId="0" borderId="0" xfId="3" applyFont="1" applyFill="1" applyAlignment="1">
      <alignment vertical="top"/>
    </xf>
    <xf numFmtId="0" fontId="3" fillId="0" borderId="0" xfId="3" applyFont="1" applyFill="1" applyAlignment="1" applyProtection="1">
      <alignment vertical="top"/>
    </xf>
    <xf numFmtId="0" fontId="3" fillId="0" borderId="0" xfId="5" applyFont="1" applyFill="1" applyBorder="1" applyAlignment="1" applyProtection="1">
      <alignment vertical="top"/>
    </xf>
    <xf numFmtId="0" fontId="3" fillId="0" borderId="1" xfId="5" applyFont="1" applyFill="1" applyBorder="1" applyAlignment="1" applyProtection="1">
      <alignment vertical="top"/>
    </xf>
    <xf numFmtId="0" fontId="3" fillId="0" borderId="0" xfId="3" applyFont="1" applyFill="1" applyBorder="1" applyAlignment="1" applyProtection="1">
      <alignment vertical="top"/>
    </xf>
    <xf numFmtId="0" fontId="3" fillId="0" borderId="2" xfId="3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3" applyNumberFormat="1" applyFont="1" applyFill="1"/>
    <xf numFmtId="0" fontId="3" fillId="0" borderId="0" xfId="1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/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7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Protection="1"/>
    <xf numFmtId="0" fontId="4" fillId="0" borderId="0" xfId="3" applyNumberFormat="1" applyFont="1" applyFill="1" applyAlignment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4" fillId="0" borderId="0" xfId="3" applyFont="1" applyFill="1" applyAlignment="1" applyProtection="1">
      <alignment horizontal="left" vertical="center"/>
    </xf>
    <xf numFmtId="0" fontId="3" fillId="0" borderId="0" xfId="3" applyFont="1" applyFill="1" applyAlignment="1" applyProtection="1">
      <alignment horizontal="left" vertical="center"/>
    </xf>
    <xf numFmtId="0" fontId="3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3" applyNumberFormat="1" applyFont="1" applyFill="1" applyAlignment="1" applyProtection="1">
      <alignment horizontal="center" vertical="center"/>
    </xf>
    <xf numFmtId="168" fontId="4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166" fontId="3" fillId="0" borderId="0" xfId="3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3" applyNumberFormat="1" applyFont="1" applyFill="1" applyBorder="1" applyAlignment="1" applyProtection="1">
      <alignment horizontal="right" vertical="center"/>
    </xf>
    <xf numFmtId="169" fontId="4" fillId="0" borderId="0" xfId="3" applyNumberFormat="1" applyFont="1" applyFill="1" applyAlignment="1">
      <alignment vertical="center"/>
    </xf>
    <xf numFmtId="165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horizontal="right" vertical="center"/>
    </xf>
    <xf numFmtId="165" fontId="3" fillId="0" borderId="0" xfId="3" applyNumberFormat="1" applyFont="1" applyFill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4" fillId="0" borderId="2" xfId="3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164" fontId="3" fillId="0" borderId="0" xfId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/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vertical="center"/>
    </xf>
    <xf numFmtId="0" fontId="4" fillId="0" borderId="3" xfId="3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3" applyNumberFormat="1" applyFont="1" applyFill="1" applyBorder="1"/>
    <xf numFmtId="49" fontId="3" fillId="0" borderId="1" xfId="5" applyNumberFormat="1" applyFont="1" applyFill="1" applyBorder="1" applyAlignment="1" applyProtection="1">
      <alignment horizontal="center" vertical="top"/>
    </xf>
    <xf numFmtId="49" fontId="3" fillId="0" borderId="1" xfId="5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1" xfId="3" applyFont="1" applyFill="1" applyBorder="1" applyAlignment="1" applyProtection="1">
      <alignment vertical="top"/>
    </xf>
    <xf numFmtId="0" fontId="4" fillId="0" borderId="1" xfId="3" applyFont="1" applyFill="1" applyBorder="1" applyAlignment="1">
      <alignment vertical="center"/>
    </xf>
    <xf numFmtId="0" fontId="4" fillId="0" borderId="1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center"/>
    </xf>
    <xf numFmtId="167" fontId="3" fillId="0" borderId="0" xfId="3" applyNumberFormat="1" applyFont="1" applyFill="1" applyAlignment="1">
      <alignment horizontal="right" vertical="center"/>
    </xf>
    <xf numFmtId="167" fontId="3" fillId="0" borderId="0" xfId="3" applyNumberFormat="1" applyFont="1" applyFill="1" applyBorder="1" applyAlignment="1">
      <alignment horizontal="right" vertical="center"/>
    </xf>
    <xf numFmtId="0" fontId="8" fillId="0" borderId="0" xfId="3" applyFont="1" applyFill="1"/>
    <xf numFmtId="49" fontId="8" fillId="0" borderId="0" xfId="3" applyNumberFormat="1" applyFont="1" applyFill="1" applyAlignment="1">
      <alignment horizontal="center"/>
    </xf>
    <xf numFmtId="2" fontId="8" fillId="0" borderId="0" xfId="3" applyNumberFormat="1" applyFont="1" applyFill="1"/>
    <xf numFmtId="0" fontId="3" fillId="0" borderId="3" xfId="5" applyFont="1" applyFill="1" applyBorder="1" applyAlignment="1" applyProtection="1">
      <alignment horizontal="center" vertical="top"/>
    </xf>
    <xf numFmtId="49" fontId="3" fillId="0" borderId="3" xfId="5" applyNumberFormat="1" applyFont="1" applyFill="1" applyBorder="1" applyAlignment="1" applyProtection="1">
      <alignment horizontal="center" vertical="top"/>
    </xf>
    <xf numFmtId="0" fontId="3" fillId="0" borderId="3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38100</xdr:colOff>
      <xdr:row>20</xdr:row>
      <xdr:rowOff>133350</xdr:rowOff>
    </xdr:from>
    <xdr:to>
      <xdr:col>10</xdr:col>
      <xdr:colOff>257175</xdr:colOff>
      <xdr:row>25</xdr:row>
      <xdr:rowOff>76200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6219825" y="3219450"/>
          <a:ext cx="13525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10</xdr:col>
      <xdr:colOff>47625</xdr:colOff>
      <xdr:row>18</xdr:row>
      <xdr:rowOff>123825</xdr:rowOff>
    </xdr:from>
    <xdr:to>
      <xdr:col>12</xdr:col>
      <xdr:colOff>76200</xdr:colOff>
      <xdr:row>23</xdr:row>
      <xdr:rowOff>9525</xdr:rowOff>
    </xdr:to>
    <xdr:sp macro="" textlink="">
      <xdr:nvSpPr>
        <xdr:cNvPr id="1029" name="Text Box 5" hidden="1"/>
        <xdr:cNvSpPr txBox="1">
          <a:spLocks noChangeArrowheads="1"/>
        </xdr:cNvSpPr>
      </xdr:nvSpPr>
      <xdr:spPr bwMode="auto">
        <a:xfrm>
          <a:off x="7362825" y="2905125"/>
          <a:ext cx="1200150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6"/>
  <dimension ref="A1:AF70"/>
  <sheetViews>
    <sheetView tabSelected="1" view="pageBreakPreview" zoomScaleSheetLayoutView="100" workbookViewId="0">
      <selection activeCell="A55" sqref="A55:L65"/>
    </sheetView>
  </sheetViews>
  <sheetFormatPr defaultColWidth="12.42578125" defaultRowHeight="12.75"/>
  <cols>
    <col min="1" max="1" width="6.42578125" style="21" customWidth="1"/>
    <col min="2" max="2" width="8.140625" style="2" customWidth="1"/>
    <col min="3" max="3" width="34.5703125" style="2" customWidth="1"/>
    <col min="4" max="4" width="8.5703125" style="12" customWidth="1"/>
    <col min="5" max="5" width="9.42578125" style="30" customWidth="1"/>
    <col min="6" max="6" width="8.42578125" style="12" customWidth="1"/>
    <col min="7" max="7" width="8.5703125" style="2" customWidth="1"/>
    <col min="8" max="8" width="8.5703125" style="12" customWidth="1"/>
    <col min="9" max="9" width="8.42578125" style="2" customWidth="1"/>
    <col min="10" max="10" width="8.5703125" style="12" customWidth="1"/>
    <col min="11" max="11" width="9.140625" style="30" customWidth="1"/>
    <col min="12" max="12" width="8.42578125" style="30" customWidth="1"/>
    <col min="13" max="13" width="4.85546875" style="2" customWidth="1"/>
    <col min="14" max="22" width="1.7109375" style="2" customWidth="1"/>
    <col min="23" max="23" width="14.28515625" style="2" customWidth="1"/>
    <col min="24" max="16384" width="12.42578125" style="2"/>
  </cols>
  <sheetData>
    <row r="1" spans="1:3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32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32" ht="9.6" customHeight="1">
      <c r="A3" s="105"/>
      <c r="B3" s="105"/>
      <c r="C3" s="105"/>
      <c r="D3" s="105"/>
      <c r="E3" s="32"/>
      <c r="F3" s="105"/>
      <c r="G3" s="105"/>
      <c r="H3" s="105"/>
      <c r="I3" s="105"/>
      <c r="J3" s="105"/>
      <c r="K3" s="32"/>
      <c r="L3" s="32"/>
    </row>
    <row r="4" spans="1:32" ht="12" customHeight="1">
      <c r="B4" s="3"/>
      <c r="C4" s="3"/>
      <c r="D4" s="6" t="s">
        <v>34</v>
      </c>
      <c r="F4" s="16"/>
      <c r="G4" s="4"/>
      <c r="H4" s="17"/>
      <c r="I4" s="4"/>
      <c r="J4" s="17"/>
      <c r="K4" s="48"/>
      <c r="L4" s="48"/>
    </row>
    <row r="5" spans="1:32" ht="12" customHeight="1">
      <c r="C5" s="1"/>
      <c r="D5" s="13" t="s">
        <v>1</v>
      </c>
      <c r="E5" s="47">
        <v>2039</v>
      </c>
      <c r="F5" s="15" t="s">
        <v>2</v>
      </c>
      <c r="G5" s="4"/>
      <c r="H5" s="17"/>
      <c r="I5" s="4"/>
      <c r="J5" s="17"/>
      <c r="K5" s="48"/>
      <c r="L5" s="48"/>
    </row>
    <row r="6" spans="1:32" ht="12" customHeight="1">
      <c r="D6" s="14" t="s">
        <v>3</v>
      </c>
      <c r="E6" s="47">
        <v>2052</v>
      </c>
      <c r="F6" s="15" t="s">
        <v>4</v>
      </c>
      <c r="G6" s="4"/>
      <c r="H6" s="17"/>
      <c r="I6" s="4"/>
      <c r="J6" s="17"/>
      <c r="K6" s="48"/>
      <c r="L6" s="48"/>
    </row>
    <row r="7" spans="1:32" ht="12" customHeight="1">
      <c r="A7" s="22" t="s">
        <v>39</v>
      </c>
      <c r="C7" s="4"/>
      <c r="F7" s="17"/>
      <c r="G7" s="4"/>
      <c r="H7" s="17"/>
      <c r="I7" s="4"/>
      <c r="J7" s="17"/>
      <c r="K7" s="48"/>
      <c r="L7" s="48"/>
    </row>
    <row r="8" spans="1:32" ht="12" customHeight="1">
      <c r="D8" s="31"/>
      <c r="E8" s="32" t="s">
        <v>32</v>
      </c>
      <c r="F8" s="33" t="s">
        <v>5</v>
      </c>
      <c r="G8" s="32" t="s">
        <v>13</v>
      </c>
      <c r="H8" s="20"/>
      <c r="I8" s="30"/>
      <c r="J8" s="20"/>
    </row>
    <row r="9" spans="1:32" ht="12" customHeight="1">
      <c r="D9" s="34" t="s">
        <v>29</v>
      </c>
      <c r="E9" s="32">
        <f>K52</f>
        <v>77256</v>
      </c>
      <c r="F9" s="33" t="s">
        <v>6</v>
      </c>
      <c r="G9" s="32">
        <f>F9+E9</f>
        <v>77256</v>
      </c>
      <c r="H9" s="20"/>
      <c r="I9" s="30"/>
      <c r="J9" s="20"/>
    </row>
    <row r="10" spans="1:32" ht="12" customHeight="1">
      <c r="A10" s="22" t="s">
        <v>30</v>
      </c>
      <c r="D10" s="20"/>
      <c r="F10" s="20"/>
      <c r="G10" s="30"/>
      <c r="H10" s="20"/>
      <c r="I10" s="30"/>
      <c r="J10" s="20"/>
    </row>
    <row r="11" spans="1:32" ht="13.5">
      <c r="A11" s="7"/>
      <c r="B11" s="7"/>
      <c r="C11" s="8"/>
      <c r="D11" s="35"/>
      <c r="E11" s="36"/>
      <c r="F11" s="35"/>
      <c r="G11" s="36"/>
      <c r="H11" s="35"/>
      <c r="I11" s="37"/>
      <c r="J11" s="38"/>
      <c r="K11" s="39"/>
      <c r="L11" s="40" t="s">
        <v>36</v>
      </c>
    </row>
    <row r="12" spans="1:32" s="82" customFormat="1">
      <c r="A12" s="79"/>
      <c r="B12" s="80"/>
      <c r="C12" s="81"/>
      <c r="D12" s="119" t="s">
        <v>7</v>
      </c>
      <c r="E12" s="119"/>
      <c r="F12" s="117" t="s">
        <v>8</v>
      </c>
      <c r="G12" s="117"/>
      <c r="H12" s="117" t="s">
        <v>9</v>
      </c>
      <c r="I12" s="117"/>
      <c r="J12" s="117" t="s">
        <v>8</v>
      </c>
      <c r="K12" s="117"/>
      <c r="L12" s="117"/>
      <c r="M12" s="111"/>
      <c r="N12" s="111"/>
      <c r="O12" s="111"/>
      <c r="P12" s="111"/>
      <c r="Q12" s="112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3"/>
      <c r="AC12" s="113"/>
      <c r="AD12" s="113"/>
      <c r="AE12" s="113"/>
      <c r="AF12" s="113"/>
    </row>
    <row r="13" spans="1:32" s="82" customFormat="1">
      <c r="A13" s="83"/>
      <c r="B13" s="84"/>
      <c r="C13" s="81" t="s">
        <v>10</v>
      </c>
      <c r="D13" s="117" t="s">
        <v>37</v>
      </c>
      <c r="E13" s="117"/>
      <c r="F13" s="117" t="s">
        <v>38</v>
      </c>
      <c r="G13" s="117"/>
      <c r="H13" s="117" t="s">
        <v>38</v>
      </c>
      <c r="I13" s="117"/>
      <c r="J13" s="117" t="s">
        <v>40</v>
      </c>
      <c r="K13" s="117"/>
      <c r="L13" s="117"/>
      <c r="M13" s="114"/>
      <c r="N13" s="114"/>
      <c r="O13" s="114"/>
      <c r="P13" s="114"/>
      <c r="Q13" s="115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6"/>
      <c r="AC13" s="116"/>
      <c r="AD13" s="116"/>
      <c r="AE13" s="116"/>
      <c r="AF13" s="116"/>
    </row>
    <row r="14" spans="1:32" s="82" customFormat="1">
      <c r="A14" s="85"/>
      <c r="B14" s="86"/>
      <c r="C14" s="87"/>
      <c r="D14" s="41" t="s">
        <v>11</v>
      </c>
      <c r="E14" s="41" t="s">
        <v>12</v>
      </c>
      <c r="F14" s="41" t="s">
        <v>11</v>
      </c>
      <c r="G14" s="41" t="s">
        <v>12</v>
      </c>
      <c r="H14" s="41" t="s">
        <v>11</v>
      </c>
      <c r="I14" s="41" t="s">
        <v>12</v>
      </c>
      <c r="J14" s="41" t="s">
        <v>11</v>
      </c>
      <c r="K14" s="41" t="s">
        <v>12</v>
      </c>
      <c r="L14" s="41" t="s">
        <v>13</v>
      </c>
      <c r="M14" s="24"/>
      <c r="N14" s="24"/>
      <c r="O14" s="24"/>
      <c r="P14" s="24"/>
      <c r="Q14" s="94"/>
      <c r="R14" s="24"/>
      <c r="S14" s="24"/>
      <c r="T14" s="24"/>
      <c r="U14" s="24"/>
      <c r="V14" s="94"/>
      <c r="W14" s="24"/>
      <c r="X14" s="24"/>
      <c r="Y14" s="24"/>
      <c r="Z14" s="24"/>
      <c r="AA14" s="94"/>
      <c r="AB14" s="88"/>
      <c r="AC14" s="88"/>
      <c r="AD14" s="88"/>
      <c r="AE14" s="88"/>
      <c r="AF14" s="95"/>
    </row>
    <row r="15" spans="1:32">
      <c r="A15" s="23"/>
      <c r="B15" s="10"/>
      <c r="C15" s="9"/>
      <c r="D15" s="18"/>
      <c r="E15" s="42"/>
      <c r="F15" s="18"/>
      <c r="G15" s="42"/>
      <c r="H15" s="18"/>
      <c r="I15" s="42"/>
      <c r="J15" s="18"/>
      <c r="K15" s="42"/>
      <c r="L15" s="42"/>
    </row>
    <row r="16" spans="1:32" ht="12" customHeight="1">
      <c r="C16" s="49" t="s">
        <v>14</v>
      </c>
      <c r="D16" s="29"/>
      <c r="E16" s="28"/>
      <c r="F16" s="29"/>
      <c r="G16" s="28"/>
      <c r="H16" s="29"/>
      <c r="I16" s="28"/>
      <c r="J16" s="29"/>
      <c r="K16" s="28"/>
      <c r="L16" s="43"/>
    </row>
    <row r="17" spans="1:32" ht="12" customHeight="1">
      <c r="A17" s="21" t="s">
        <v>15</v>
      </c>
      <c r="B17" s="53">
        <v>2039</v>
      </c>
      <c r="C17" s="49" t="s">
        <v>2</v>
      </c>
      <c r="D17" s="54"/>
      <c r="E17" s="55"/>
      <c r="F17" s="56"/>
      <c r="G17" s="55"/>
      <c r="H17" s="56"/>
      <c r="I17" s="55"/>
      <c r="J17" s="56"/>
      <c r="K17" s="55"/>
      <c r="L17" s="57"/>
    </row>
    <row r="18" spans="1:32" ht="12" customHeight="1">
      <c r="B18" s="58">
        <v>1E-3</v>
      </c>
      <c r="C18" s="49" t="s">
        <v>16</v>
      </c>
      <c r="D18" s="59"/>
      <c r="E18" s="60"/>
      <c r="F18" s="61"/>
      <c r="G18" s="60"/>
      <c r="H18" s="61"/>
      <c r="I18" s="60"/>
      <c r="J18" s="61"/>
      <c r="K18" s="60"/>
      <c r="L18" s="60"/>
    </row>
    <row r="19" spans="1:32" ht="12" customHeight="1">
      <c r="B19" s="62">
        <v>60</v>
      </c>
      <c r="C19" s="50" t="s">
        <v>17</v>
      </c>
      <c r="D19" s="63"/>
      <c r="E19" s="60"/>
      <c r="F19" s="61"/>
      <c r="G19" s="60"/>
      <c r="H19" s="61"/>
      <c r="I19" s="60"/>
      <c r="J19" s="61"/>
      <c r="K19" s="60"/>
      <c r="L19" s="60"/>
    </row>
    <row r="20" spans="1:32" ht="12" customHeight="1">
      <c r="B20" s="106" t="s">
        <v>18</v>
      </c>
      <c r="C20" s="50" t="s">
        <v>35</v>
      </c>
      <c r="D20" s="76">
        <v>0</v>
      </c>
      <c r="E20" s="64">
        <v>42942</v>
      </c>
      <c r="F20" s="76">
        <v>0</v>
      </c>
      <c r="G20" s="64">
        <v>46200</v>
      </c>
      <c r="H20" s="76">
        <v>0</v>
      </c>
      <c r="I20" s="64">
        <v>46200</v>
      </c>
      <c r="J20" s="76">
        <v>0</v>
      </c>
      <c r="K20" s="101">
        <v>0</v>
      </c>
      <c r="L20" s="76">
        <f>SUM(J20:K20)</f>
        <v>0</v>
      </c>
      <c r="W20" s="108"/>
      <c r="X20" s="108"/>
      <c r="Y20" s="108"/>
      <c r="Z20" s="108"/>
      <c r="AA20" s="109"/>
    </row>
    <row r="21" spans="1:32" ht="12" customHeight="1">
      <c r="B21" s="106" t="s">
        <v>19</v>
      </c>
      <c r="C21" s="50" t="s">
        <v>20</v>
      </c>
      <c r="D21" s="76">
        <v>0</v>
      </c>
      <c r="E21" s="64">
        <v>1101</v>
      </c>
      <c r="F21" s="76">
        <v>0</v>
      </c>
      <c r="G21" s="64">
        <v>1500</v>
      </c>
      <c r="H21" s="76">
        <v>0</v>
      </c>
      <c r="I21" s="64">
        <v>1500</v>
      </c>
      <c r="J21" s="76">
        <v>0</v>
      </c>
      <c r="K21" s="101">
        <v>0</v>
      </c>
      <c r="L21" s="76">
        <f>SUM(J21:K21)</f>
        <v>0</v>
      </c>
      <c r="W21" s="108"/>
      <c r="X21" s="108"/>
      <c r="Y21" s="108"/>
      <c r="Z21" s="108"/>
      <c r="AA21" s="109"/>
      <c r="AB21" s="108"/>
      <c r="AC21" s="108"/>
      <c r="AD21" s="108"/>
      <c r="AE21" s="108"/>
      <c r="AF21" s="108"/>
    </row>
    <row r="22" spans="1:32" ht="12" customHeight="1">
      <c r="B22" s="107" t="s">
        <v>21</v>
      </c>
      <c r="C22" s="51" t="s">
        <v>22</v>
      </c>
      <c r="D22" s="76">
        <v>0</v>
      </c>
      <c r="E22" s="64">
        <v>3192</v>
      </c>
      <c r="F22" s="76">
        <v>0</v>
      </c>
      <c r="G22" s="64">
        <v>5000</v>
      </c>
      <c r="H22" s="76">
        <v>0</v>
      </c>
      <c r="I22" s="64">
        <v>5000</v>
      </c>
      <c r="J22" s="76">
        <v>0</v>
      </c>
      <c r="K22" s="101">
        <v>0</v>
      </c>
      <c r="L22" s="76">
        <f>SUM(J22:K22)</f>
        <v>0</v>
      </c>
      <c r="W22" s="108"/>
      <c r="X22" s="108"/>
      <c r="Y22" s="108"/>
      <c r="Z22" s="108"/>
      <c r="AA22" s="109"/>
      <c r="AB22" s="108"/>
      <c r="AC22" s="108"/>
      <c r="AD22" s="108"/>
      <c r="AE22" s="108"/>
      <c r="AF22" s="108"/>
    </row>
    <row r="23" spans="1:32" ht="12" customHeight="1">
      <c r="B23" s="106" t="s">
        <v>23</v>
      </c>
      <c r="C23" s="50" t="s">
        <v>24</v>
      </c>
      <c r="D23" s="77">
        <v>0</v>
      </c>
      <c r="E23" s="65">
        <v>1350</v>
      </c>
      <c r="F23" s="77">
        <v>0</v>
      </c>
      <c r="G23" s="65">
        <v>1350</v>
      </c>
      <c r="H23" s="77">
        <v>0</v>
      </c>
      <c r="I23" s="65">
        <v>1350</v>
      </c>
      <c r="J23" s="77">
        <v>0</v>
      </c>
      <c r="K23" s="101">
        <v>0</v>
      </c>
      <c r="L23" s="77">
        <f>SUM(J23:K23)</f>
        <v>0</v>
      </c>
      <c r="W23" s="108"/>
      <c r="X23" s="108"/>
      <c r="Y23" s="108"/>
      <c r="Z23" s="108"/>
      <c r="AA23" s="109"/>
      <c r="AB23" s="108"/>
      <c r="AC23" s="108"/>
      <c r="AD23" s="108"/>
      <c r="AE23" s="108"/>
      <c r="AF23" s="108"/>
    </row>
    <row r="24" spans="1:32" ht="12" customHeight="1">
      <c r="A24" s="21" t="s">
        <v>13</v>
      </c>
      <c r="B24" s="62">
        <v>60</v>
      </c>
      <c r="C24" s="50" t="s">
        <v>17</v>
      </c>
      <c r="D24" s="77">
        <f t="shared" ref="D24:L24" si="0">SUM(D20:D23)</f>
        <v>0</v>
      </c>
      <c r="E24" s="65">
        <f t="shared" si="0"/>
        <v>48585</v>
      </c>
      <c r="F24" s="77">
        <f t="shared" si="0"/>
        <v>0</v>
      </c>
      <c r="G24" s="65">
        <f t="shared" si="0"/>
        <v>54050</v>
      </c>
      <c r="H24" s="77">
        <f t="shared" si="0"/>
        <v>0</v>
      </c>
      <c r="I24" s="65">
        <f t="shared" si="0"/>
        <v>54050</v>
      </c>
      <c r="J24" s="77">
        <f t="shared" si="0"/>
        <v>0</v>
      </c>
      <c r="K24" s="78">
        <f t="shared" si="0"/>
        <v>0</v>
      </c>
      <c r="L24" s="77">
        <f t="shared" si="0"/>
        <v>0</v>
      </c>
    </row>
    <row r="25" spans="1:32" ht="12" customHeight="1">
      <c r="B25" s="62"/>
      <c r="C25" s="50"/>
      <c r="D25" s="97"/>
      <c r="E25" s="98"/>
      <c r="F25" s="97"/>
      <c r="G25" s="98"/>
      <c r="H25" s="97"/>
      <c r="I25" s="98"/>
      <c r="J25" s="97"/>
      <c r="K25" s="97"/>
      <c r="L25" s="97"/>
    </row>
    <row r="26" spans="1:32" ht="12" customHeight="1">
      <c r="B26" s="62">
        <v>44</v>
      </c>
      <c r="C26" s="50" t="s">
        <v>41</v>
      </c>
      <c r="D26" s="63"/>
      <c r="E26" s="60"/>
      <c r="F26" s="61"/>
      <c r="G26" s="60"/>
      <c r="H26" s="61"/>
      <c r="I26" s="60"/>
      <c r="J26" s="61"/>
      <c r="K26" s="60"/>
      <c r="L26" s="60"/>
    </row>
    <row r="27" spans="1:32" ht="12" customHeight="1">
      <c r="B27" s="106" t="s">
        <v>43</v>
      </c>
      <c r="C27" s="50" t="s">
        <v>35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64">
        <v>33341</v>
      </c>
      <c r="L27" s="64">
        <f>SUM(J27:K27)</f>
        <v>33341</v>
      </c>
      <c r="W27" s="108"/>
      <c r="X27" s="108"/>
      <c r="Y27" s="108"/>
      <c r="Z27" s="108"/>
      <c r="AA27" s="109"/>
    </row>
    <row r="28" spans="1:32" ht="12" customHeight="1">
      <c r="B28" s="106" t="s">
        <v>44</v>
      </c>
      <c r="C28" s="50" t="s">
        <v>20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64">
        <v>900</v>
      </c>
      <c r="L28" s="64">
        <f>SUM(J28:K28)</f>
        <v>900</v>
      </c>
      <c r="W28" s="108"/>
      <c r="X28" s="108"/>
      <c r="Y28" s="108"/>
      <c r="Z28" s="108"/>
      <c r="AA28" s="109"/>
      <c r="AB28" s="108"/>
      <c r="AC28" s="108"/>
      <c r="AD28" s="108"/>
      <c r="AE28" s="108"/>
      <c r="AF28" s="108"/>
    </row>
    <row r="29" spans="1:32" ht="12" customHeight="1">
      <c r="B29" s="107" t="s">
        <v>45</v>
      </c>
      <c r="C29" s="51" t="s">
        <v>22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64">
        <v>4130</v>
      </c>
      <c r="L29" s="64">
        <f>SUM(J29:K29)</f>
        <v>4130</v>
      </c>
      <c r="W29" s="108"/>
      <c r="X29" s="108"/>
      <c r="Y29" s="108"/>
      <c r="Z29" s="108"/>
      <c r="AA29" s="109"/>
      <c r="AB29" s="108"/>
      <c r="AC29" s="108"/>
      <c r="AD29" s="108"/>
      <c r="AE29" s="108"/>
      <c r="AF29" s="108"/>
    </row>
    <row r="30" spans="1:32" ht="12" customHeight="1">
      <c r="B30" s="106" t="s">
        <v>46</v>
      </c>
      <c r="C30" s="50" t="s">
        <v>24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65">
        <v>1350</v>
      </c>
      <c r="L30" s="65">
        <f>SUM(J30:K30)</f>
        <v>1350</v>
      </c>
      <c r="W30" s="108"/>
      <c r="X30" s="108"/>
      <c r="Y30" s="108"/>
      <c r="Z30" s="108"/>
      <c r="AA30" s="109"/>
      <c r="AB30" s="108"/>
      <c r="AC30" s="108"/>
      <c r="AD30" s="108"/>
      <c r="AE30" s="108"/>
      <c r="AF30" s="108"/>
    </row>
    <row r="31" spans="1:32" ht="12" customHeight="1">
      <c r="A31" s="21" t="s">
        <v>13</v>
      </c>
      <c r="B31" s="62">
        <v>44</v>
      </c>
      <c r="C31" s="50" t="s">
        <v>41</v>
      </c>
      <c r="D31" s="77">
        <f t="shared" ref="D31:J31" si="1">SUM(D27:D30)</f>
        <v>0</v>
      </c>
      <c r="E31" s="77">
        <f t="shared" si="1"/>
        <v>0</v>
      </c>
      <c r="F31" s="77">
        <f t="shared" si="1"/>
        <v>0</v>
      </c>
      <c r="G31" s="77">
        <f t="shared" si="1"/>
        <v>0</v>
      </c>
      <c r="H31" s="77">
        <f t="shared" si="1"/>
        <v>0</v>
      </c>
      <c r="I31" s="77">
        <f t="shared" si="1"/>
        <v>0</v>
      </c>
      <c r="J31" s="77">
        <f t="shared" si="1"/>
        <v>0</v>
      </c>
      <c r="K31" s="65">
        <f>SUM(K27:K30)</f>
        <v>39721</v>
      </c>
      <c r="L31" s="65">
        <f>SUM(L27:L30)</f>
        <v>39721</v>
      </c>
    </row>
    <row r="32" spans="1:32" ht="12" customHeight="1">
      <c r="B32" s="62"/>
      <c r="C32" s="50"/>
      <c r="D32" s="97"/>
      <c r="E32" s="97"/>
      <c r="F32" s="97"/>
      <c r="G32" s="97"/>
      <c r="H32" s="97"/>
      <c r="I32" s="97"/>
      <c r="J32" s="97"/>
      <c r="K32" s="98"/>
      <c r="L32" s="98"/>
    </row>
    <row r="33" spans="1:32" ht="12" customHeight="1">
      <c r="B33" s="62">
        <v>62</v>
      </c>
      <c r="C33" s="50" t="s">
        <v>42</v>
      </c>
      <c r="D33" s="63"/>
      <c r="E33" s="60"/>
      <c r="F33" s="61"/>
      <c r="G33" s="60"/>
      <c r="H33" s="61"/>
      <c r="I33" s="60"/>
      <c r="J33" s="61"/>
      <c r="K33" s="60"/>
      <c r="L33" s="60"/>
    </row>
    <row r="34" spans="1:32" ht="12" customHeight="1">
      <c r="B34" s="106" t="s">
        <v>47</v>
      </c>
      <c r="C34" s="50" t="s">
        <v>35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64">
        <v>16304</v>
      </c>
      <c r="L34" s="64">
        <f>SUM(J34:K34)</f>
        <v>16304</v>
      </c>
      <c r="W34" s="108"/>
      <c r="X34" s="108"/>
      <c r="Y34" s="108"/>
      <c r="Z34" s="108"/>
      <c r="AA34" s="109"/>
    </row>
    <row r="35" spans="1:32" ht="12" customHeight="1">
      <c r="B35" s="106" t="s">
        <v>48</v>
      </c>
      <c r="C35" s="50" t="s">
        <v>20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64">
        <v>600</v>
      </c>
      <c r="L35" s="64">
        <f>SUM(J35:K35)</f>
        <v>600</v>
      </c>
      <c r="W35" s="108"/>
      <c r="X35" s="108"/>
      <c r="Y35" s="108"/>
      <c r="Z35" s="108"/>
      <c r="AA35" s="109"/>
      <c r="AB35" s="108"/>
      <c r="AC35" s="108"/>
      <c r="AD35" s="108"/>
      <c r="AE35" s="108"/>
      <c r="AF35" s="108"/>
    </row>
    <row r="36" spans="1:32" ht="12" customHeight="1">
      <c r="B36" s="107" t="s">
        <v>49</v>
      </c>
      <c r="C36" s="51" t="s">
        <v>22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64">
        <v>870</v>
      </c>
      <c r="L36" s="64">
        <f>SUM(J36:K36)</f>
        <v>870</v>
      </c>
      <c r="W36" s="108"/>
      <c r="X36" s="108"/>
      <c r="Y36" s="108"/>
      <c r="Z36" s="108"/>
      <c r="AA36" s="109"/>
      <c r="AB36" s="108"/>
      <c r="AC36" s="108"/>
      <c r="AD36" s="108"/>
      <c r="AE36" s="108"/>
      <c r="AF36" s="108"/>
    </row>
    <row r="37" spans="1:32" ht="12" customHeight="1">
      <c r="B37" s="106" t="s">
        <v>50</v>
      </c>
      <c r="C37" s="50" t="s">
        <v>24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f>SUM(J37:K37)</f>
        <v>0</v>
      </c>
      <c r="W37" s="108"/>
      <c r="X37" s="108"/>
      <c r="Y37" s="108"/>
      <c r="Z37" s="108"/>
      <c r="AA37" s="109"/>
      <c r="AB37" s="108"/>
      <c r="AC37" s="108"/>
      <c r="AD37" s="108"/>
      <c r="AE37" s="108"/>
      <c r="AF37" s="108"/>
    </row>
    <row r="38" spans="1:32" ht="12" customHeight="1">
      <c r="A38" s="21" t="s">
        <v>13</v>
      </c>
      <c r="B38" s="62">
        <v>62</v>
      </c>
      <c r="C38" s="50" t="s">
        <v>42</v>
      </c>
      <c r="D38" s="77">
        <f t="shared" ref="D38:L38" si="2">SUM(D34:D37)</f>
        <v>0</v>
      </c>
      <c r="E38" s="77">
        <f t="shared" si="2"/>
        <v>0</v>
      </c>
      <c r="F38" s="77">
        <f t="shared" si="2"/>
        <v>0</v>
      </c>
      <c r="G38" s="77">
        <f t="shared" si="2"/>
        <v>0</v>
      </c>
      <c r="H38" s="77">
        <f t="shared" si="2"/>
        <v>0</v>
      </c>
      <c r="I38" s="77">
        <f t="shared" si="2"/>
        <v>0</v>
      </c>
      <c r="J38" s="77">
        <f t="shared" si="2"/>
        <v>0</v>
      </c>
      <c r="K38" s="65">
        <f t="shared" si="2"/>
        <v>17774</v>
      </c>
      <c r="L38" s="65">
        <f t="shared" si="2"/>
        <v>17774</v>
      </c>
    </row>
    <row r="39" spans="1:32" ht="12" customHeight="1">
      <c r="A39" s="21" t="s">
        <v>13</v>
      </c>
      <c r="B39" s="58">
        <v>1E-3</v>
      </c>
      <c r="C39" s="49" t="s">
        <v>16</v>
      </c>
      <c r="D39" s="78">
        <f t="shared" ref="D39:L39" si="3">D24+D31+D38</f>
        <v>0</v>
      </c>
      <c r="E39" s="96">
        <f t="shared" si="3"/>
        <v>48585</v>
      </c>
      <c r="F39" s="78">
        <f t="shared" si="3"/>
        <v>0</v>
      </c>
      <c r="G39" s="96">
        <f t="shared" si="3"/>
        <v>54050</v>
      </c>
      <c r="H39" s="78">
        <f t="shared" si="3"/>
        <v>0</v>
      </c>
      <c r="I39" s="96">
        <f t="shared" si="3"/>
        <v>54050</v>
      </c>
      <c r="J39" s="78">
        <f t="shared" si="3"/>
        <v>0</v>
      </c>
      <c r="K39" s="96">
        <f t="shared" si="3"/>
        <v>57495</v>
      </c>
      <c r="L39" s="96">
        <f t="shared" si="3"/>
        <v>57495</v>
      </c>
    </row>
    <row r="40" spans="1:32" ht="12" customHeight="1">
      <c r="A40" s="102" t="s">
        <v>13</v>
      </c>
      <c r="B40" s="103">
        <v>2039</v>
      </c>
      <c r="C40" s="104" t="s">
        <v>2</v>
      </c>
      <c r="D40" s="78">
        <f t="shared" ref="D40:L40" si="4">D39</f>
        <v>0</v>
      </c>
      <c r="E40" s="96">
        <f t="shared" si="4"/>
        <v>48585</v>
      </c>
      <c r="F40" s="78">
        <f t="shared" si="4"/>
        <v>0</v>
      </c>
      <c r="G40" s="96">
        <f t="shared" si="4"/>
        <v>54050</v>
      </c>
      <c r="H40" s="78">
        <f t="shared" si="4"/>
        <v>0</v>
      </c>
      <c r="I40" s="96">
        <f t="shared" si="4"/>
        <v>54050</v>
      </c>
      <c r="J40" s="78">
        <f t="shared" si="4"/>
        <v>0</v>
      </c>
      <c r="K40" s="96">
        <f t="shared" si="4"/>
        <v>57495</v>
      </c>
      <c r="L40" s="96">
        <f t="shared" si="4"/>
        <v>57495</v>
      </c>
    </row>
    <row r="41" spans="1:32" ht="4.5" customHeight="1">
      <c r="A41" s="25"/>
      <c r="B41" s="66"/>
      <c r="C41" s="52"/>
      <c r="D41" s="99"/>
      <c r="E41" s="100"/>
      <c r="F41" s="99"/>
      <c r="G41" s="100"/>
      <c r="H41" s="99"/>
      <c r="I41" s="100"/>
      <c r="J41" s="99"/>
      <c r="K41" s="100"/>
      <c r="L41" s="100"/>
    </row>
    <row r="42" spans="1:32" ht="12" customHeight="1">
      <c r="A42" s="27" t="s">
        <v>15</v>
      </c>
      <c r="B42" s="66">
        <v>2052</v>
      </c>
      <c r="C42" s="52" t="s">
        <v>4</v>
      </c>
      <c r="D42" s="67"/>
      <c r="E42" s="68"/>
      <c r="F42" s="67"/>
      <c r="G42" s="68"/>
      <c r="H42" s="67"/>
      <c r="I42" s="68"/>
      <c r="J42" s="67"/>
      <c r="K42" s="68"/>
      <c r="L42" s="68"/>
    </row>
    <row r="43" spans="1:32" ht="12" customHeight="1">
      <c r="B43" s="69">
        <v>0.09</v>
      </c>
      <c r="C43" s="49" t="s">
        <v>31</v>
      </c>
      <c r="D43" s="67"/>
      <c r="E43" s="68"/>
      <c r="F43" s="67"/>
      <c r="G43" s="68"/>
      <c r="H43" s="67"/>
      <c r="I43" s="68"/>
      <c r="J43" s="67"/>
      <c r="K43" s="68"/>
      <c r="L43" s="68"/>
    </row>
    <row r="44" spans="1:32" ht="12" customHeight="1">
      <c r="B44" s="70">
        <v>9</v>
      </c>
      <c r="C44" s="50" t="s">
        <v>25</v>
      </c>
      <c r="D44" s="61"/>
      <c r="E44" s="71"/>
      <c r="F44" s="61"/>
      <c r="G44" s="71"/>
      <c r="H44" s="61"/>
      <c r="I44" s="71"/>
      <c r="J44" s="61"/>
      <c r="K44" s="71"/>
      <c r="L44" s="71"/>
    </row>
    <row r="45" spans="1:32" ht="12" customHeight="1">
      <c r="B45" s="106" t="s">
        <v>26</v>
      </c>
      <c r="C45" s="50" t="s">
        <v>35</v>
      </c>
      <c r="D45" s="76">
        <v>0</v>
      </c>
      <c r="E45" s="64">
        <v>14027</v>
      </c>
      <c r="F45" s="76">
        <v>0</v>
      </c>
      <c r="G45" s="64">
        <v>14496</v>
      </c>
      <c r="H45" s="76">
        <v>0</v>
      </c>
      <c r="I45" s="64">
        <v>14496</v>
      </c>
      <c r="J45" s="76">
        <v>0</v>
      </c>
      <c r="K45" s="64">
        <v>18101</v>
      </c>
      <c r="L45" s="64">
        <f>SUM(J45:K45)</f>
        <v>18101</v>
      </c>
      <c r="W45" s="108"/>
      <c r="X45" s="108"/>
      <c r="Y45" s="108"/>
      <c r="Z45" s="108"/>
      <c r="AA45" s="109"/>
    </row>
    <row r="46" spans="1:32" ht="12" customHeight="1">
      <c r="B46" s="106" t="s">
        <v>27</v>
      </c>
      <c r="C46" s="50" t="s">
        <v>20</v>
      </c>
      <c r="D46" s="76">
        <v>0</v>
      </c>
      <c r="E46" s="64">
        <v>160</v>
      </c>
      <c r="F46" s="76">
        <v>0</v>
      </c>
      <c r="G46" s="64">
        <v>160</v>
      </c>
      <c r="H46" s="76">
        <v>0</v>
      </c>
      <c r="I46" s="64">
        <v>160</v>
      </c>
      <c r="J46" s="76">
        <v>0</v>
      </c>
      <c r="K46" s="64">
        <v>160</v>
      </c>
      <c r="L46" s="64">
        <f>SUM(J46:K46)</f>
        <v>160</v>
      </c>
      <c r="W46" s="108"/>
      <c r="X46" s="108"/>
      <c r="Y46" s="108"/>
      <c r="Z46" s="108"/>
      <c r="AA46" s="109"/>
      <c r="AB46" s="108"/>
      <c r="AC46" s="108"/>
      <c r="AD46" s="108"/>
      <c r="AE46" s="108"/>
      <c r="AF46" s="108"/>
    </row>
    <row r="47" spans="1:32" ht="12" customHeight="1">
      <c r="B47" s="106" t="s">
        <v>28</v>
      </c>
      <c r="C47" s="50" t="s">
        <v>22</v>
      </c>
      <c r="D47" s="76">
        <v>0</v>
      </c>
      <c r="E47" s="64">
        <v>1373</v>
      </c>
      <c r="F47" s="76">
        <v>0</v>
      </c>
      <c r="G47" s="64">
        <v>1500</v>
      </c>
      <c r="H47" s="76">
        <v>0</v>
      </c>
      <c r="I47" s="64">
        <v>1500</v>
      </c>
      <c r="J47" s="76">
        <v>0</v>
      </c>
      <c r="K47" s="64">
        <v>1500</v>
      </c>
      <c r="L47" s="64">
        <f>SUM(J47:K47)</f>
        <v>1500</v>
      </c>
      <c r="W47" s="108"/>
      <c r="X47" s="108"/>
      <c r="Y47" s="108"/>
      <c r="Z47" s="110"/>
      <c r="AA47" s="109"/>
      <c r="AB47" s="108"/>
      <c r="AC47" s="108"/>
      <c r="AD47" s="108"/>
      <c r="AE47" s="110"/>
      <c r="AF47" s="109"/>
    </row>
    <row r="48" spans="1:32" ht="12" customHeight="1">
      <c r="A48" s="21" t="s">
        <v>13</v>
      </c>
      <c r="B48" s="72">
        <v>9</v>
      </c>
      <c r="C48" s="51" t="s">
        <v>25</v>
      </c>
      <c r="D48" s="78">
        <f t="shared" ref="D48:L48" si="5">SUM(D45:D47)</f>
        <v>0</v>
      </c>
      <c r="E48" s="75">
        <f t="shared" si="5"/>
        <v>15560</v>
      </c>
      <c r="F48" s="78">
        <f t="shared" si="5"/>
        <v>0</v>
      </c>
      <c r="G48" s="75">
        <f t="shared" si="5"/>
        <v>16156</v>
      </c>
      <c r="H48" s="78">
        <f t="shared" si="5"/>
        <v>0</v>
      </c>
      <c r="I48" s="75">
        <f t="shared" si="5"/>
        <v>16156</v>
      </c>
      <c r="J48" s="78">
        <f t="shared" si="5"/>
        <v>0</v>
      </c>
      <c r="K48" s="75">
        <f t="shared" ref="K48" si="6">SUM(K45:K47)</f>
        <v>19761</v>
      </c>
      <c r="L48" s="75">
        <f t="shared" si="5"/>
        <v>19761</v>
      </c>
    </row>
    <row r="49" spans="1:13" ht="12" customHeight="1">
      <c r="A49" s="21" t="s">
        <v>13</v>
      </c>
      <c r="B49" s="69">
        <v>0.09</v>
      </c>
      <c r="C49" s="49" t="s">
        <v>31</v>
      </c>
      <c r="D49" s="78">
        <f t="shared" ref="D49:L49" si="7">D48</f>
        <v>0</v>
      </c>
      <c r="E49" s="75">
        <f t="shared" si="7"/>
        <v>15560</v>
      </c>
      <c r="F49" s="78">
        <f t="shared" si="7"/>
        <v>0</v>
      </c>
      <c r="G49" s="75">
        <f t="shared" si="7"/>
        <v>16156</v>
      </c>
      <c r="H49" s="78">
        <f t="shared" si="7"/>
        <v>0</v>
      </c>
      <c r="I49" s="75">
        <f t="shared" si="7"/>
        <v>16156</v>
      </c>
      <c r="J49" s="78">
        <f t="shared" si="7"/>
        <v>0</v>
      </c>
      <c r="K49" s="75">
        <f t="shared" ref="K49" si="8">K48</f>
        <v>19761</v>
      </c>
      <c r="L49" s="75">
        <f t="shared" si="7"/>
        <v>19761</v>
      </c>
    </row>
    <row r="50" spans="1:13" ht="12" customHeight="1">
      <c r="A50" s="21" t="s">
        <v>13</v>
      </c>
      <c r="B50" s="53">
        <v>2052</v>
      </c>
      <c r="C50" s="49" t="s">
        <v>4</v>
      </c>
      <c r="D50" s="78">
        <f t="shared" ref="D50:L50" si="9">D48</f>
        <v>0</v>
      </c>
      <c r="E50" s="75">
        <f t="shared" si="9"/>
        <v>15560</v>
      </c>
      <c r="F50" s="78">
        <f t="shared" si="9"/>
        <v>0</v>
      </c>
      <c r="G50" s="75">
        <f t="shared" si="9"/>
        <v>16156</v>
      </c>
      <c r="H50" s="78">
        <f t="shared" si="9"/>
        <v>0</v>
      </c>
      <c r="I50" s="75">
        <f t="shared" si="9"/>
        <v>16156</v>
      </c>
      <c r="J50" s="78">
        <f t="shared" si="9"/>
        <v>0</v>
      </c>
      <c r="K50" s="75">
        <f t="shared" ref="K50" si="10">K48</f>
        <v>19761</v>
      </c>
      <c r="L50" s="75">
        <f t="shared" si="9"/>
        <v>19761</v>
      </c>
    </row>
    <row r="51" spans="1:13" ht="12" customHeight="1">
      <c r="A51" s="26" t="s">
        <v>13</v>
      </c>
      <c r="B51" s="73"/>
      <c r="C51" s="74" t="s">
        <v>14</v>
      </c>
      <c r="D51" s="76">
        <f t="shared" ref="D51:L51" si="11">D50+D40</f>
        <v>0</v>
      </c>
      <c r="E51" s="64">
        <f t="shared" si="11"/>
        <v>64145</v>
      </c>
      <c r="F51" s="76">
        <f t="shared" si="11"/>
        <v>0</v>
      </c>
      <c r="G51" s="64">
        <f t="shared" si="11"/>
        <v>70206</v>
      </c>
      <c r="H51" s="76">
        <f t="shared" si="11"/>
        <v>0</v>
      </c>
      <c r="I51" s="64">
        <f t="shared" si="11"/>
        <v>70206</v>
      </c>
      <c r="J51" s="76">
        <f t="shared" si="11"/>
        <v>0</v>
      </c>
      <c r="K51" s="64">
        <f t="shared" si="11"/>
        <v>77256</v>
      </c>
      <c r="L51" s="64">
        <f t="shared" si="11"/>
        <v>77256</v>
      </c>
      <c r="M51" s="11"/>
    </row>
    <row r="52" spans="1:13" ht="12" customHeight="1">
      <c r="A52" s="26" t="s">
        <v>13</v>
      </c>
      <c r="B52" s="73"/>
      <c r="C52" s="74" t="s">
        <v>29</v>
      </c>
      <c r="D52" s="78">
        <f t="shared" ref="D52:L52" si="12">+D51</f>
        <v>0</v>
      </c>
      <c r="E52" s="75">
        <f t="shared" si="12"/>
        <v>64145</v>
      </c>
      <c r="F52" s="78">
        <f t="shared" si="12"/>
        <v>0</v>
      </c>
      <c r="G52" s="75">
        <f t="shared" si="12"/>
        <v>70206</v>
      </c>
      <c r="H52" s="78">
        <f t="shared" si="12"/>
        <v>0</v>
      </c>
      <c r="I52" s="75">
        <f t="shared" si="12"/>
        <v>70206</v>
      </c>
      <c r="J52" s="78">
        <f t="shared" si="12"/>
        <v>0</v>
      </c>
      <c r="K52" s="75">
        <f t="shared" ref="K52" si="13">+K51</f>
        <v>77256</v>
      </c>
      <c r="L52" s="75">
        <f t="shared" si="12"/>
        <v>77256</v>
      </c>
      <c r="M52" s="11"/>
    </row>
    <row r="53" spans="1:13">
      <c r="A53" s="89"/>
      <c r="B53" s="90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11"/>
    </row>
    <row r="54" spans="1:13" ht="6" customHeight="1">
      <c r="A54" s="27"/>
      <c r="B54" s="1"/>
      <c r="C54" s="1"/>
      <c r="D54" s="31"/>
      <c r="E54" s="93"/>
      <c r="F54" s="31"/>
      <c r="G54" s="93"/>
      <c r="H54" s="31"/>
      <c r="I54" s="93"/>
      <c r="J54" s="31"/>
      <c r="K54" s="93"/>
      <c r="L54" s="93"/>
    </row>
    <row r="55" spans="1:13">
      <c r="D55" s="33"/>
      <c r="E55" s="44"/>
      <c r="F55" s="45"/>
      <c r="G55" s="44"/>
      <c r="H55" s="33"/>
      <c r="I55" s="44"/>
      <c r="J55" s="20"/>
    </row>
    <row r="56" spans="1:13">
      <c r="D56" s="19"/>
      <c r="E56" s="46"/>
      <c r="F56" s="19"/>
      <c r="G56" s="46"/>
      <c r="H56" s="19"/>
      <c r="I56" s="46"/>
      <c r="J56" s="20"/>
    </row>
    <row r="57" spans="1:13">
      <c r="C57" s="5"/>
      <c r="D57" s="19"/>
      <c r="E57" s="46"/>
      <c r="F57" s="19"/>
      <c r="G57" s="46"/>
      <c r="H57" s="19"/>
      <c r="I57" s="46"/>
      <c r="J57" s="20"/>
    </row>
    <row r="58" spans="1:13">
      <c r="C58" s="5"/>
      <c r="D58" s="20"/>
      <c r="F58" s="20"/>
      <c r="G58" s="30"/>
      <c r="H58" s="20"/>
      <c r="I58" s="30"/>
      <c r="J58" s="20"/>
    </row>
    <row r="59" spans="1:13">
      <c r="C59" s="5"/>
      <c r="D59" s="20"/>
      <c r="F59" s="20"/>
      <c r="G59" s="30"/>
      <c r="H59" s="20"/>
      <c r="I59" s="30"/>
      <c r="J59" s="20"/>
    </row>
    <row r="60" spans="1:13">
      <c r="C60" s="5"/>
      <c r="D60" s="20"/>
      <c r="F60" s="20"/>
      <c r="G60" s="30"/>
      <c r="H60" s="20"/>
      <c r="I60" s="30"/>
      <c r="J60" s="20"/>
    </row>
    <row r="61" spans="1:13">
      <c r="C61" s="5"/>
      <c r="D61" s="20"/>
      <c r="F61" s="20"/>
      <c r="G61" s="30"/>
      <c r="H61" s="20"/>
      <c r="I61" s="30"/>
      <c r="J61" s="20"/>
    </row>
    <row r="62" spans="1:13">
      <c r="C62" s="5"/>
      <c r="D62" s="20"/>
      <c r="F62" s="20"/>
      <c r="G62" s="30"/>
      <c r="H62" s="20"/>
      <c r="I62" s="30"/>
      <c r="J62" s="20"/>
    </row>
    <row r="63" spans="1:13">
      <c r="D63" s="20"/>
      <c r="F63" s="20"/>
      <c r="G63" s="30"/>
      <c r="H63" s="20"/>
      <c r="I63" s="30"/>
      <c r="J63" s="20"/>
    </row>
    <row r="64" spans="1:13">
      <c r="D64" s="20"/>
      <c r="F64" s="20"/>
      <c r="G64" s="30"/>
      <c r="H64" s="20"/>
      <c r="I64" s="30"/>
      <c r="J64" s="20"/>
    </row>
    <row r="65" spans="4:10">
      <c r="D65" s="20"/>
      <c r="F65" s="20"/>
      <c r="G65" s="30"/>
      <c r="H65" s="20"/>
      <c r="I65" s="30"/>
      <c r="J65" s="20"/>
    </row>
    <row r="66" spans="4:10">
      <c r="D66" s="20"/>
      <c r="F66" s="20"/>
      <c r="G66" s="30"/>
      <c r="H66" s="20"/>
      <c r="I66" s="30"/>
      <c r="J66" s="20"/>
    </row>
    <row r="67" spans="4:10">
      <c r="D67" s="20"/>
      <c r="F67" s="20"/>
      <c r="G67" s="30"/>
      <c r="H67" s="20"/>
      <c r="I67" s="30"/>
      <c r="J67" s="20"/>
    </row>
    <row r="68" spans="4:10">
      <c r="D68" s="20"/>
      <c r="F68" s="20"/>
      <c r="G68" s="30"/>
      <c r="H68" s="20"/>
      <c r="I68" s="30"/>
      <c r="J68" s="20"/>
    </row>
    <row r="69" spans="4:10">
      <c r="D69" s="20"/>
      <c r="F69" s="20"/>
      <c r="G69" s="30"/>
      <c r="H69" s="20"/>
      <c r="I69" s="30"/>
      <c r="J69" s="20"/>
    </row>
    <row r="70" spans="4:10">
      <c r="D70" s="20"/>
      <c r="F70" s="20"/>
      <c r="G70" s="30"/>
      <c r="H70" s="20"/>
      <c r="I70" s="30"/>
      <c r="J70" s="20"/>
    </row>
  </sheetData>
  <autoFilter ref="A15:AF70"/>
  <mergeCells count="16">
    <mergeCell ref="D13:E13"/>
    <mergeCell ref="H13:I13"/>
    <mergeCell ref="J13:L13"/>
    <mergeCell ref="F13:G13"/>
    <mergeCell ref="A1:L1"/>
    <mergeCell ref="A2:L2"/>
    <mergeCell ref="D12:E12"/>
    <mergeCell ref="F12:G12"/>
    <mergeCell ref="H12:I12"/>
    <mergeCell ref="J12:L12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2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dem9</vt:lpstr>
      <vt:lpstr>'dem9'!excise</vt:lpstr>
      <vt:lpstr>'dem9'!exciserevenue</vt:lpstr>
      <vt:lpstr>'dem9'!np</vt:lpstr>
      <vt:lpstr>'dem9'!Print_Area</vt:lpstr>
      <vt:lpstr>'dem9'!Print_Titles</vt:lpstr>
      <vt:lpstr>'dem9'!revise</vt:lpstr>
      <vt:lpstr>'dem9'!sgs</vt:lpstr>
      <vt:lpstr>'dem9'!summary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2015-07-21T14:11:34Z</cp:lastPrinted>
  <dcterms:created xsi:type="dcterms:W3CDTF">2004-06-02T16:13:21Z</dcterms:created>
  <dcterms:modified xsi:type="dcterms:W3CDTF">2015-07-29T05:21:22Z</dcterms:modified>
</cp:coreProperties>
</file>