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60" windowHeight="7230"/>
  </bookViews>
  <sheets>
    <sheet name="Revenue Account Disbursements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D" localSheetId="0" hidden="1">[1]dem18!#REF!</definedName>
    <definedName name="__123Graph_D" hidden="1">[2]dem18!#REF!</definedName>
    <definedName name="_xlnm._FilterDatabase" localSheetId="0" hidden="1">'Revenue Account Disbursements'!$A$6:$L$286</definedName>
    <definedName name="_rec1" localSheetId="0">[3]Dem1!#REF!</definedName>
    <definedName name="_rec1">[4]Dem1!#REF!</definedName>
    <definedName name="_Regression_Int" localSheetId="0" hidden="1">1</definedName>
    <definedName name="A" localSheetId="0">'Revenue Account Disbursements'!#REF!</definedName>
    <definedName name="ahcap" localSheetId="0">[5]dem2!$D$563:$L$563</definedName>
    <definedName name="ahcap">[6]dem2!$D$563:$L$563</definedName>
    <definedName name="censusrec" localSheetId="0">[3]Dem1!$D$253:$L$253</definedName>
    <definedName name="censusrec">[4]Dem1!$D$253:$L$253</definedName>
    <definedName name="charged" localSheetId="0">[3]Dem1!$E$7:$G$7</definedName>
    <definedName name="charged">[4]Dem1!$E$7:$G$7</definedName>
    <definedName name="da" localSheetId="0">[3]Dem1!$D$130:$L$130</definedName>
    <definedName name="da">[4]Dem1!$D$130:$L$130</definedName>
    <definedName name="ee" localSheetId="0">[3]Dem1!$D$359:$L$359</definedName>
    <definedName name="ee">[4]Dem1!$D$359:$L$359</definedName>
    <definedName name="fishcap" localSheetId="0">[5]dem2!$D$574:$L$574</definedName>
    <definedName name="fishcap">[6]dem2!$D$574:$L$574</definedName>
    <definedName name="Fishrev" localSheetId="0">[5]dem2!$D$492:$L$492</definedName>
    <definedName name="Fishrev">[6]dem2!$D$492:$L$492</definedName>
    <definedName name="fwl" localSheetId="0">[3]Dem1!$D$313:$L$313</definedName>
    <definedName name="fwl">[4]Dem1!$D$313:$L$313</definedName>
    <definedName name="fwlcap" localSheetId="0">[3]Dem1!$D$387:$L$387</definedName>
    <definedName name="fwlcap">[4]Dem1!$D$387:$L$387</definedName>
    <definedName name="fwlrec" localSheetId="0">[3]Dem1!$D$393:$L$393</definedName>
    <definedName name="fwlrec">[4]Dem1!$D$393:$L$393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 localSheetId="0">[3]Dem1!$D$103:$L$103</definedName>
    <definedName name="justice">[4]Dem1!$D$103:$L$103</definedName>
    <definedName name="justicerec" localSheetId="0">#REF!</definedName>
    <definedName name="justicerec">#REF!</definedName>
    <definedName name="lr" localSheetId="0">[3]Dem1!$D$63:$L$63</definedName>
    <definedName name="lr">[4]Dem1!$D$63:$L$63</definedName>
    <definedName name="lrrec" localSheetId="0">[3]Dem1!#REF!</definedName>
    <definedName name="lrrec">[4]Dem1!#REF!</definedName>
    <definedName name="nc" localSheetId="0">[3]Dem1!$D$221:$L$221</definedName>
    <definedName name="nc">[4]Dem1!$D$221:$L$221</definedName>
    <definedName name="ncfund" localSheetId="0">[3]Dem1!#REF!</definedName>
    <definedName name="ncfund">[4]Dem1!#REF!</definedName>
    <definedName name="ncrec" localSheetId="0">[3]Dem1!$D$250:$L$250</definedName>
    <definedName name="ncrec">[4]Dem1!$D$250:$L$250</definedName>
    <definedName name="ncrec1" localSheetId="0">[3]Dem1!#REF!</definedName>
    <definedName name="ncrec1">[4]Dem1!#REF!</definedName>
    <definedName name="np" localSheetId="0">[3]Dem1!$K$389</definedName>
    <definedName name="np">[4]Dem1!$K$389</definedName>
    <definedName name="Nutrition" localSheetId="0">[5]dem2!$D$315:$L$315</definedName>
    <definedName name="Nutrition">[6]dem2!$D$315:$L$315</definedName>
    <definedName name="oges" localSheetId="0">#REF!</definedName>
    <definedName name="oges">#REF!</definedName>
    <definedName name="pension" localSheetId="0">[3]Dem1!$D$114:$L$114</definedName>
    <definedName name="pension">[4]Dem1!$D$114:$L$114</definedName>
    <definedName name="_xlnm.Print_Area" localSheetId="0">'Revenue Account Disbursements'!$A$1:$L$165</definedName>
    <definedName name="Print_Area_MI" localSheetId="0">'Revenue Account Disbursements'!$C$3:$L$6</definedName>
    <definedName name="_xlnm.Print_Titles" localSheetId="0">'Revenue Account Disbursements'!$3:$6</definedName>
    <definedName name="pw" localSheetId="0">#REF!</definedName>
    <definedName name="pw">#REF!</definedName>
    <definedName name="pwcap" localSheetId="0">[3]Dem1!#REF!</definedName>
    <definedName name="pwcap">[4]Dem1!#REF!</definedName>
    <definedName name="rec" localSheetId="0">[3]Dem1!#REF!</definedName>
    <definedName name="rec">[4]Dem1!#REF!</definedName>
    <definedName name="reform" localSheetId="0">[3]Dem1!$D$237:$L$237</definedName>
    <definedName name="reform">[4]Dem1!$D$237:$L$237</definedName>
    <definedName name="scst" localSheetId="0">[5]dem2!$D$162:$L$162</definedName>
    <definedName name="scst">[6]dem2!$D$162:$L$162</definedName>
    <definedName name="sgs" localSheetId="0">[3]Dem1!#REF!</definedName>
    <definedName name="sgs">[4]Dem1!#REF!</definedName>
    <definedName name="SocialSecurity" localSheetId="0">[5]dem2!$D$290:$L$290</definedName>
    <definedName name="SocialSecurity">[6]dem2!$D$290:$L$290</definedName>
    <definedName name="socialwelfare" localSheetId="0">[5]dem2!$D$356:$L$356</definedName>
    <definedName name="socialwelfare">[6]dem2!$D$356:$L$356</definedName>
    <definedName name="spfrd" localSheetId="0">[3]Dem1!$D$327:$L$327</definedName>
    <definedName name="spfrd">[4]Dem1!$D$327:$L$327</definedName>
    <definedName name="sss" localSheetId="0">[3]Dem1!#REF!</definedName>
    <definedName name="sss">[4]Dem1!#REF!</definedName>
    <definedName name="swc" localSheetId="0">[3]Dem1!$D$76:$L$76</definedName>
    <definedName name="swc">[4]Dem1!$D$76:$L$76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 localSheetId="0">[5]dem2!$D$348:$L$348</definedName>
    <definedName name="welfarecap">[6]dem2!$D$348:$L$348</definedName>
    <definedName name="Z_11FD1431_802F_4CFD_97ED_05C17FC7D269_.wvu.FilterData" localSheetId="0" hidden="1">'Revenue Account Disbursements'!$A$6:$L$168</definedName>
    <definedName name="Z_11FD1431_802F_4CFD_97ED_05C17FC7D269_.wvu.PrintArea" localSheetId="0" hidden="1">'Revenue Account Disbursements'!$A$2:$L$164</definedName>
    <definedName name="Z_11FD1431_802F_4CFD_97ED_05C17FC7D269_.wvu.PrintTitles" localSheetId="0" hidden="1">'Revenue Account Disbursements'!$3:$6</definedName>
    <definedName name="Z_14720F08_5059_4238_A313_2B3391CE18C8_.wvu.Cols" localSheetId="0" hidden="1">'Revenue Account Disbursements'!#REF!</definedName>
    <definedName name="Z_14720F08_5059_4238_A313_2B3391CE18C8_.wvu.FilterData" localSheetId="0" hidden="1">'Revenue Account Disbursements'!#REF!</definedName>
    <definedName name="Z_14720F08_5059_4238_A313_2B3391CE18C8_.wvu.PrintArea" localSheetId="0" hidden="1">'Revenue Account Disbursements'!#REF!</definedName>
    <definedName name="Z_14720F08_5059_4238_A313_2B3391CE18C8_.wvu.PrintTitles" localSheetId="0" hidden="1">'Revenue Account Disbursements'!#REF!</definedName>
    <definedName name="Z_14720F08_5059_4238_A313_2B3391CE18C8_.wvu.Rows" localSheetId="0" hidden="1">'Revenue Account Disbursements'!$165:$165,'Revenue Account Disbursements'!#REF!</definedName>
    <definedName name="Z_14E787EC_14C9_45F2_9DEB_2D0050FCC05D_.wvu.FilterData" localSheetId="0" hidden="1">'Revenue Account Disbursements'!$A$6:$L$168</definedName>
    <definedName name="Z_239EE218_578E_4317_BEED_14D5D7089E27_.wvu.PrintArea" localSheetId="0" hidden="1">'Revenue Account Disbursements'!$A$3:$L$6</definedName>
    <definedName name="Z_26BBFD5E_9DBB_4634_ABB7_072E587FD228_.wvu.Cols" localSheetId="0" hidden="1">'Revenue Account Disbursements'!#REF!</definedName>
    <definedName name="Z_26BBFD5E_9DBB_4634_ABB7_072E587FD228_.wvu.FilterData" localSheetId="0" hidden="1">'Revenue Account Disbursements'!#REF!</definedName>
    <definedName name="Z_26BBFD5E_9DBB_4634_ABB7_072E587FD228_.wvu.PrintArea" localSheetId="0" hidden="1">'Revenue Account Disbursements'!#REF!</definedName>
    <definedName name="Z_26BBFD5E_9DBB_4634_ABB7_072E587FD228_.wvu.PrintTitles" localSheetId="0" hidden="1">'Revenue Account Disbursements'!#REF!</definedName>
    <definedName name="Z_26BBFD5E_9DBB_4634_ABB7_072E587FD228_.wvu.Rows" localSheetId="0" hidden="1">'Revenue Account Disbursements'!$165:$165,'Revenue Account Disbursements'!#REF!</definedName>
    <definedName name="Z_302A3EA3_AE96_11D5_A646_0050BA3D7AFD_.wvu.PrintArea" localSheetId="0" hidden="1">'Revenue Account Disbursements'!$A$3:$L$6</definedName>
    <definedName name="Z_36DBA021_0ECB_11D4_8064_004005726899_.wvu.PrintArea" localSheetId="0" hidden="1">'Revenue Account Disbursements'!#REF!</definedName>
    <definedName name="Z_36EEA6C1_2547_466F_BDC2_E22725C64733_.wvu.FilterData" localSheetId="0" hidden="1">'Revenue Account Disbursements'!$A$6:$L$168</definedName>
    <definedName name="Z_36EEA6C1_2547_466F_BDC2_E22725C64733_.wvu.PrintArea" localSheetId="0" hidden="1">'Revenue Account Disbursements'!$A$2:$L$164</definedName>
    <definedName name="Z_36EEA6C1_2547_466F_BDC2_E22725C64733_.wvu.PrintTitles" localSheetId="0" hidden="1">'Revenue Account Disbursements'!$3:$6</definedName>
    <definedName name="Z_5FB13CBF_C941_4DD4_8960_C299340D4147_.wvu.Cols" localSheetId="0" hidden="1">'Revenue Account Disbursements'!#REF!</definedName>
    <definedName name="Z_5FB13CBF_C941_4DD4_8960_C299340D4147_.wvu.FilterData" localSheetId="0" hidden="1">'Revenue Account Disbursements'!#REF!</definedName>
    <definedName name="Z_5FB13CBF_C941_4DD4_8960_C299340D4147_.wvu.PrintArea" localSheetId="0" hidden="1">'Revenue Account Disbursements'!#REF!</definedName>
    <definedName name="Z_5FB13CBF_C941_4DD4_8960_C299340D4147_.wvu.PrintTitles" localSheetId="0" hidden="1">'Revenue Account Disbursements'!#REF!</definedName>
    <definedName name="Z_5FB13CBF_C941_4DD4_8960_C299340D4147_.wvu.Rows" localSheetId="0" hidden="1">'Revenue Account Disbursements'!$165:$165,'Revenue Account Disbursements'!#REF!</definedName>
    <definedName name="Z_7DB28DCE_97DD_4F6D_93F7_C8A48D05C8DC_.wvu.PrintTitles" localSheetId="0" hidden="1">'Revenue Account Disbursements'!$2:$6</definedName>
    <definedName name="Z_93EBE921_AE91_11D5_8685_004005726899_.wvu.PrintArea" localSheetId="0" hidden="1">'Revenue Account Disbursements'!#REF!</definedName>
    <definedName name="Z_94DA79C1_0FDE_11D5_9579_000021DAEEA2_.wvu.PrintArea" localSheetId="0" hidden="1">'Revenue Account Disbursements'!#REF!</definedName>
    <definedName name="Z_C240563F_77D9_4F14_9714_FC3E2049A776_.wvu.Cols" localSheetId="0" hidden="1">'Revenue Account Disbursements'!#REF!</definedName>
    <definedName name="Z_C240563F_77D9_4F14_9714_FC3E2049A776_.wvu.FilterData" localSheetId="0" hidden="1">'Revenue Account Disbursements'!#REF!</definedName>
    <definedName name="Z_C240563F_77D9_4F14_9714_FC3E2049A776_.wvu.PrintArea" localSheetId="0" hidden="1">'Revenue Account Disbursements'!#REF!</definedName>
    <definedName name="Z_C240563F_77D9_4F14_9714_FC3E2049A776_.wvu.PrintTitles" localSheetId="0" hidden="1">'Revenue Account Disbursements'!#REF!</definedName>
    <definedName name="Z_C240563F_77D9_4F14_9714_FC3E2049A776_.wvu.Rows" localSheetId="0" hidden="1">'Revenue Account Disbursements'!$165:$165,'Revenue Account Disbursements'!#REF!</definedName>
    <definedName name="Z_C868F8C3_16D7_11D5_A68D_81D6213F5331_.wvu.PrintArea" localSheetId="0" hidden="1">'Revenue Account Disbursements'!#REF!</definedName>
    <definedName name="Z_D9D678AA_72FE_45EF_9135_283C850CCBA3_.wvu.Cols" localSheetId="0" hidden="1">'Revenue Account Disbursements'!#REF!</definedName>
    <definedName name="Z_D9D678AA_72FE_45EF_9135_283C850CCBA3_.wvu.FilterData" localSheetId="0" hidden="1">'Revenue Account Disbursements'!#REF!</definedName>
    <definedName name="Z_D9D678AA_72FE_45EF_9135_283C850CCBA3_.wvu.PrintArea" localSheetId="0" hidden="1">'Revenue Account Disbursements'!#REF!</definedName>
    <definedName name="Z_D9D678AA_72FE_45EF_9135_283C850CCBA3_.wvu.PrintTitles" localSheetId="0" hidden="1">'Revenue Account Disbursements'!#REF!</definedName>
    <definedName name="Z_D9D678AA_72FE_45EF_9135_283C850CCBA3_.wvu.Rows" localSheetId="0" hidden="1">'Revenue Account Disbursements'!$165:$165,'Revenue Account Disbursements'!#REF!</definedName>
    <definedName name="Z_DD42F915_0981_4827_A896_EC3FB7E37965_.wvu.FilterData" localSheetId="0" hidden="1">'Revenue Account Disbursements'!$A$6:$L$168</definedName>
    <definedName name="Z_DD42F915_0981_4827_A896_EC3FB7E37965_.wvu.PrintArea" localSheetId="0" hidden="1">'Revenue Account Disbursements'!$A$2:$L$164</definedName>
    <definedName name="Z_DD42F915_0981_4827_A896_EC3FB7E37965_.wvu.PrintTitles" localSheetId="0" hidden="1">'Revenue Account Disbursements'!$3:$6</definedName>
    <definedName name="Z_E5DF37BD_125C_11D5_8DC4_D0F5D88B3549_.wvu.PrintArea" localSheetId="0" hidden="1">'Revenue Account Disbursements'!#REF!</definedName>
    <definedName name="Z_E65C283C_48EB_4733_B75D_9A6645B26648_.wvu.FilterData" localSheetId="0" hidden="1">'Revenue Account Disbursements'!$A$6:$L$168</definedName>
    <definedName name="Z_E65C283C_48EB_4733_B75D_9A6645B26648_.wvu.PrintArea" localSheetId="0" hidden="1">'Revenue Account Disbursements'!$A$2:$L$168</definedName>
    <definedName name="Z_F2F2B1E0_7D19_43DE_8F94_297F3BF3254C_.wvu.FilterData" localSheetId="0" hidden="1">'Revenue Account Disbursements'!$A$6:$L$168</definedName>
    <definedName name="Z_F2F2B1E0_7D19_43DE_8F94_297F3BF3254C_.wvu.PrintArea" localSheetId="0" hidden="1">'Revenue Account Disbursements'!$A$2:$L$168</definedName>
    <definedName name="Z_F8ADACC1_164E_11D6_B603_000021DAEEA2_.wvu.PrintArea" localSheetId="0" hidden="1">'Revenue Account Disbursements'!$A$3:$L$6</definedName>
  </definedNames>
  <calcPr calcId="125725"/>
</workbook>
</file>

<file path=xl/calcChain.xml><?xml version="1.0" encoding="utf-8"?>
<calcChain xmlns="http://schemas.openxmlformats.org/spreadsheetml/2006/main">
  <c r="L159" i="20"/>
  <c r="K159"/>
  <c r="J159"/>
  <c r="I159"/>
  <c r="H159"/>
  <c r="G159"/>
  <c r="F159"/>
  <c r="E159"/>
  <c r="D159"/>
  <c r="L151"/>
  <c r="K151"/>
  <c r="J151"/>
  <c r="I151"/>
  <c r="H151"/>
  <c r="G151"/>
  <c r="F151"/>
  <c r="E151"/>
  <c r="D151"/>
  <c r="K146"/>
  <c r="J146"/>
  <c r="I146"/>
  <c r="H146"/>
  <c r="G146"/>
  <c r="F146"/>
  <c r="E146"/>
  <c r="D146"/>
  <c r="K141"/>
  <c r="J141"/>
  <c r="I141"/>
  <c r="H141"/>
  <c r="G141"/>
  <c r="F141"/>
  <c r="E141"/>
  <c r="D141"/>
  <c r="K135"/>
  <c r="J135"/>
  <c r="I135"/>
  <c r="H135"/>
  <c r="G135"/>
  <c r="F135"/>
  <c r="E135"/>
  <c r="D135"/>
  <c r="K130"/>
  <c r="J130"/>
  <c r="I130"/>
  <c r="H130"/>
  <c r="G130"/>
  <c r="F130"/>
  <c r="E130"/>
  <c r="D130"/>
  <c r="L124"/>
  <c r="K124"/>
  <c r="J124"/>
  <c r="I124"/>
  <c r="H124"/>
  <c r="G124"/>
  <c r="F124"/>
  <c r="E124"/>
  <c r="D124"/>
  <c r="K120"/>
  <c r="J120"/>
  <c r="I120"/>
  <c r="H120"/>
  <c r="G120"/>
  <c r="F120"/>
  <c r="E120"/>
  <c r="D120"/>
  <c r="K113"/>
  <c r="J113"/>
  <c r="I113"/>
  <c r="H113"/>
  <c r="G113"/>
  <c r="F113"/>
  <c r="E113"/>
  <c r="D113"/>
  <c r="K97"/>
  <c r="J97"/>
  <c r="I97"/>
  <c r="H97"/>
  <c r="G97"/>
  <c r="F97"/>
  <c r="E97"/>
  <c r="D97"/>
  <c r="K92"/>
  <c r="J92"/>
  <c r="I92"/>
  <c r="H92"/>
  <c r="G92"/>
  <c r="F92"/>
  <c r="E92"/>
  <c r="D92"/>
  <c r="L86"/>
  <c r="K86"/>
  <c r="J86"/>
  <c r="I86"/>
  <c r="H86"/>
  <c r="G86"/>
  <c r="F86"/>
  <c r="E86"/>
  <c r="D86"/>
  <c r="L82"/>
  <c r="K82"/>
  <c r="J82"/>
  <c r="I82"/>
  <c r="H82"/>
  <c r="G82"/>
  <c r="F82"/>
  <c r="E82"/>
  <c r="D82"/>
  <c r="L77"/>
  <c r="K77"/>
  <c r="J77"/>
  <c r="I77"/>
  <c r="H77"/>
  <c r="G77"/>
  <c r="F77"/>
  <c r="E77"/>
  <c r="D77"/>
  <c r="K73"/>
  <c r="J73"/>
  <c r="I73"/>
  <c r="H73"/>
  <c r="G73"/>
  <c r="F73"/>
  <c r="E73"/>
  <c r="D73"/>
  <c r="K67"/>
  <c r="J67"/>
  <c r="I67"/>
  <c r="H67"/>
  <c r="G67"/>
  <c r="F67"/>
  <c r="E67"/>
  <c r="D67"/>
  <c r="K62"/>
  <c r="J62"/>
  <c r="I62"/>
  <c r="H62"/>
  <c r="G62"/>
  <c r="F62"/>
  <c r="E62"/>
  <c r="D62"/>
  <c r="L53"/>
  <c r="K53"/>
  <c r="I53"/>
  <c r="H53"/>
  <c r="G53"/>
  <c r="F53"/>
  <c r="E53"/>
  <c r="D53"/>
  <c r="K48"/>
  <c r="J48"/>
  <c r="I48"/>
  <c r="H48"/>
  <c r="G48"/>
  <c r="F48"/>
  <c r="E48"/>
  <c r="D48"/>
  <c r="K35"/>
  <c r="L35" s="1"/>
  <c r="I35"/>
  <c r="G35"/>
  <c r="E35"/>
  <c r="K29"/>
  <c r="J29"/>
  <c r="I29"/>
  <c r="H29"/>
  <c r="G29"/>
  <c r="F29"/>
  <c r="E29"/>
  <c r="D29"/>
  <c r="L23"/>
  <c r="K23"/>
  <c r="J23"/>
  <c r="I23"/>
  <c r="H23"/>
  <c r="G23"/>
  <c r="F23"/>
  <c r="E23"/>
  <c r="D23"/>
  <c r="K15"/>
  <c r="J15"/>
  <c r="I15"/>
  <c r="H15"/>
  <c r="G15"/>
  <c r="F15"/>
  <c r="E15"/>
  <c r="L29" l="1"/>
  <c r="L62"/>
  <c r="L67"/>
  <c r="L73"/>
  <c r="L130"/>
  <c r="L135"/>
  <c r="L141"/>
  <c r="L146"/>
  <c r="L15"/>
  <c r="F30"/>
  <c r="F54" s="1"/>
  <c r="J30"/>
  <c r="E30"/>
  <c r="E54" s="1"/>
  <c r="E164" s="1"/>
  <c r="I30"/>
  <c r="I54" s="1"/>
  <c r="F98"/>
  <c r="J98"/>
  <c r="L97"/>
  <c r="L113"/>
  <c r="L120"/>
  <c r="E98"/>
  <c r="I98"/>
  <c r="D160"/>
  <c r="H160"/>
  <c r="G160"/>
  <c r="K160"/>
  <c r="D30"/>
  <c r="H30"/>
  <c r="G30"/>
  <c r="K30"/>
  <c r="K54" s="1"/>
  <c r="D98"/>
  <c r="H98"/>
  <c r="G98"/>
  <c r="K98"/>
  <c r="F160"/>
  <c r="J160"/>
  <c r="E160"/>
  <c r="I160"/>
  <c r="D54"/>
  <c r="D164" s="1"/>
  <c r="H54"/>
  <c r="H164" s="1"/>
  <c r="G54"/>
  <c r="G164" s="1"/>
  <c r="J54"/>
  <c r="J164" s="1"/>
  <c r="L48"/>
  <c r="L92"/>
  <c r="L98" s="1"/>
  <c r="L160" l="1"/>
  <c r="F164"/>
  <c r="I164"/>
  <c r="K164"/>
  <c r="L30"/>
  <c r="L54"/>
  <c r="L164" l="1"/>
</calcChain>
</file>

<file path=xl/sharedStrings.xml><?xml version="1.0" encoding="utf-8"?>
<sst xmlns="http://schemas.openxmlformats.org/spreadsheetml/2006/main" count="245" uniqueCount="138">
  <si>
    <t xml:space="preserve"> (In Thousands of Rupees)</t>
  </si>
  <si>
    <t>A</t>
  </si>
  <si>
    <t>(a)</t>
  </si>
  <si>
    <t>Total</t>
  </si>
  <si>
    <t>(b)</t>
  </si>
  <si>
    <t>Land Revenue</t>
  </si>
  <si>
    <t>(c)</t>
  </si>
  <si>
    <t>State Excise</t>
  </si>
  <si>
    <t>Taxes on Sales, Trade etc.</t>
  </si>
  <si>
    <t>Taxes on Vehicles</t>
  </si>
  <si>
    <t>B</t>
  </si>
  <si>
    <t>Public Service Commission</t>
  </si>
  <si>
    <t>Police</t>
  </si>
  <si>
    <t>Jails</t>
  </si>
  <si>
    <t>Stationery and Printing</t>
  </si>
  <si>
    <t>Public Works</t>
  </si>
  <si>
    <t>Other Administrative Services</t>
  </si>
  <si>
    <t>(ii)</t>
  </si>
  <si>
    <t>Medical and Public Health</t>
  </si>
  <si>
    <t>Housing</t>
  </si>
  <si>
    <t>Urban Development</t>
  </si>
  <si>
    <t>Information and Publicity</t>
  </si>
  <si>
    <t>Social Security &amp; Welfare</t>
  </si>
  <si>
    <t>Other Social Services</t>
  </si>
  <si>
    <t>(iii)</t>
  </si>
  <si>
    <t>Crop Husbandry</t>
  </si>
  <si>
    <t>Animal Husbandry</t>
  </si>
  <si>
    <t>Dairy Development</t>
  </si>
  <si>
    <t>Fisheries</t>
  </si>
  <si>
    <t>Co-operation</t>
  </si>
  <si>
    <t>Minor Irrigation</t>
  </si>
  <si>
    <t>Power</t>
  </si>
  <si>
    <t>Village and Small Industries</t>
  </si>
  <si>
    <t>Industries</t>
  </si>
  <si>
    <t>Roads and Bridges</t>
  </si>
  <si>
    <t>-</t>
  </si>
  <si>
    <t>Road Transport</t>
  </si>
  <si>
    <t>Tourism</t>
  </si>
  <si>
    <t>C</t>
  </si>
  <si>
    <t>Administration of Justice</t>
  </si>
  <si>
    <t>Plantations</t>
  </si>
  <si>
    <t>STATEMENT I - CONSOLIDATED FUND OF SIKKIM - REVENUE  ACCOUNT - DISBURSEMENTS</t>
  </si>
  <si>
    <t>Actual</t>
  </si>
  <si>
    <t>Budget Estimate</t>
  </si>
  <si>
    <t>Revised Estimate</t>
  </si>
  <si>
    <t>Heads of Accounts</t>
  </si>
  <si>
    <t>2013-14</t>
  </si>
  <si>
    <t>2014-15</t>
  </si>
  <si>
    <t>Plan</t>
  </si>
  <si>
    <t>Non-Plan</t>
  </si>
  <si>
    <t>GENERAL SERVICES</t>
  </si>
  <si>
    <t>Organs of State</t>
  </si>
  <si>
    <t>Parliament/State/Union Territory Legislature</t>
  </si>
  <si>
    <t>President, Vice President/Governor, Administrator of Union Territories</t>
  </si>
  <si>
    <t>Council of Ministers</t>
  </si>
  <si>
    <t>Elections</t>
  </si>
  <si>
    <t>Fiscal Services</t>
  </si>
  <si>
    <t>(i)</t>
  </si>
  <si>
    <t>Collection of Taxes on Income &amp; Expenditure</t>
  </si>
  <si>
    <t>Collection of Taxes on Property and Capital 
Transactions</t>
  </si>
  <si>
    <t>Stamps and Registration</t>
  </si>
  <si>
    <t>Collection of Taxes on Property &amp; Capital 
Transactions</t>
  </si>
  <si>
    <t>Collection of Taxes on Commodities &amp; Services</t>
  </si>
  <si>
    <t>Other Taxes &amp; Duties on Commodities &amp; 
Services</t>
  </si>
  <si>
    <t>Interest Payment &amp; Servicing of Debt</t>
  </si>
  <si>
    <t>Appropriation for reduction or avoidance of debt</t>
  </si>
  <si>
    <t>Interest Payments</t>
  </si>
  <si>
    <t>Interest Payment and Servicing of Debt</t>
  </si>
  <si>
    <t>(d)</t>
  </si>
  <si>
    <t>Administrative Services</t>
  </si>
  <si>
    <t>Secretariat - General Services</t>
  </si>
  <si>
    <t>District Administration</t>
  </si>
  <si>
    <t>Treasury and Accounts Administration.</t>
  </si>
  <si>
    <t>(e)</t>
  </si>
  <si>
    <t>Pension and Miscellaneous General 
Services</t>
  </si>
  <si>
    <t>Pensions and Other  Retirement Benefits</t>
  </si>
  <si>
    <t>Miscellaneous General  Services</t>
  </si>
  <si>
    <t>SOCIAL SERVICES</t>
  </si>
  <si>
    <t>Education, Sports, Art and   Culture</t>
  </si>
  <si>
    <t>General Education</t>
  </si>
  <si>
    <t>Technical Education</t>
  </si>
  <si>
    <t>Sports and Youth Services</t>
  </si>
  <si>
    <t>Art and Culture</t>
  </si>
  <si>
    <t>Health and Family Welfare</t>
  </si>
  <si>
    <t>Family Welfare</t>
  </si>
  <si>
    <t>Water Supply, Sanitation, Housing &amp; Urban 
Development</t>
  </si>
  <si>
    <t>Water Supply &amp; Sanitation</t>
  </si>
  <si>
    <t>Information &amp; Broadcasting</t>
  </si>
  <si>
    <t>Welfare of Scheduled Castes, Scheduled Tribes &amp; Other Backward Classes</t>
  </si>
  <si>
    <t>Welfare of Scheduled Castes,  Scheduled Tribes</t>
  </si>
  <si>
    <t>and Other  Backward Classes</t>
  </si>
  <si>
    <t>(f)</t>
  </si>
  <si>
    <t>Labour and Labour Welfare</t>
  </si>
  <si>
    <t>Labour &amp; Employment</t>
  </si>
  <si>
    <t>(g)</t>
  </si>
  <si>
    <t>Social Welfare &amp; Nutrition</t>
  </si>
  <si>
    <t>Nutrition</t>
  </si>
  <si>
    <t>Relief on Account of Natural Calamities</t>
  </si>
  <si>
    <t>(h)</t>
  </si>
  <si>
    <t>Others</t>
  </si>
  <si>
    <t>Secretariat- Social Services</t>
  </si>
  <si>
    <t>ECONOMIC SERVICES</t>
  </si>
  <si>
    <t>Agriculture and Allied Activities</t>
  </si>
  <si>
    <t>Soil &amp; Water Conservation</t>
  </si>
  <si>
    <t>Forestry &amp; Wild Life</t>
  </si>
  <si>
    <t>Food, Storage &amp; Warehousing</t>
  </si>
  <si>
    <t>Agricultural Research and  Education</t>
  </si>
  <si>
    <t>Other Agricultural Programmes</t>
  </si>
  <si>
    <t>Rural Development</t>
  </si>
  <si>
    <t>Special Programmes for  Rural Development</t>
  </si>
  <si>
    <t>Rural Employment</t>
  </si>
  <si>
    <t>Land Reforms</t>
  </si>
  <si>
    <t>Other Rural Development  Programmes</t>
  </si>
  <si>
    <t>Special Areas Programme</t>
  </si>
  <si>
    <t>Other Special Area Programmes</t>
  </si>
  <si>
    <t>Irrigation and Flood Control</t>
  </si>
  <si>
    <t>Command Area Development</t>
  </si>
  <si>
    <t>Flood Control &amp; Drainage</t>
  </si>
  <si>
    <t>Energy</t>
  </si>
  <si>
    <t>Non-Conventional Sources of  Energy</t>
  </si>
  <si>
    <t>Industry and Minerals</t>
  </si>
  <si>
    <t>Non-ferrous Mining &amp; Metallurgical Industries</t>
  </si>
  <si>
    <t>Transport</t>
  </si>
  <si>
    <t>Science, Technology and  Environment</t>
  </si>
  <si>
    <t>Other Scientific Research</t>
  </si>
  <si>
    <t>Ecology and Environment</t>
  </si>
  <si>
    <t>(j)</t>
  </si>
  <si>
    <t>General Economic Services</t>
  </si>
  <si>
    <t>Secretariat-Economic  Services</t>
  </si>
  <si>
    <t>Census Surveys &amp; Statistics</t>
  </si>
  <si>
    <t>Civil Supplies</t>
  </si>
  <si>
    <t>Other General Economic  Services</t>
  </si>
  <si>
    <t>D</t>
  </si>
  <si>
    <t>Grants-In-Aid and Contributions</t>
  </si>
  <si>
    <t>Compensation and Assignments to Local Bodies and Panchayati Raj Institutions</t>
  </si>
  <si>
    <t>DISBURSEMENT ON  REVENUE  
ACCOUNT</t>
  </si>
  <si>
    <t>2015-16</t>
  </si>
  <si>
    <t>Vigilance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</si>
</sst>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-* #,##0.00\ _k_r_-;\-* #,##0.00\ _k_r_-;_-* &quot;-&quot;??\ _k_r_-;_-@_-"/>
  </numFmts>
  <fonts count="9"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 applyNumberFormat="1" applyFont="1" applyFill="1" applyAlignment="1" applyProtection="1">
      <alignment horizontal="right" wrapText="1"/>
    </xf>
    <xf numFmtId="165" fontId="2" fillId="0" borderId="0" xfId="1" applyFont="1" applyFill="1" applyBorder="1" applyAlignment="1" applyProtection="1">
      <alignment horizontal="right" wrapText="1"/>
    </xf>
    <xf numFmtId="165" fontId="2" fillId="0" borderId="0" xfId="1" applyFont="1" applyFill="1" applyAlignment="1" applyProtection="1">
      <alignment horizontal="right" wrapText="1"/>
    </xf>
    <xf numFmtId="0" fontId="2" fillId="0" borderId="2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wrapText="1"/>
    </xf>
    <xf numFmtId="0" fontId="2" fillId="0" borderId="3" xfId="1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horizontal="right" wrapText="1"/>
    </xf>
    <xf numFmtId="165" fontId="2" fillId="0" borderId="2" xfId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1" applyNumberFormat="1" applyFont="1" applyFill="1" applyBorder="1" applyAlignment="1" applyProtection="1"/>
    <xf numFmtId="165" fontId="2" fillId="0" borderId="1" xfId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165" fontId="2" fillId="0" borderId="1" xfId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1" applyNumberFormat="1" applyFont="1" applyFill="1" applyBorder="1" applyAlignment="1" applyProtection="1">
      <alignment horizontal="right"/>
    </xf>
    <xf numFmtId="165" fontId="2" fillId="0" borderId="0" xfId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Alignment="1" applyProtection="1">
      <alignment vertical="top"/>
    </xf>
    <xf numFmtId="0" fontId="5" fillId="0" borderId="0" xfId="0" applyNumberFormat="1" applyFont="1" applyFill="1" applyAlignment="1" applyProtection="1">
      <alignment horizontal="right" vertical="top"/>
    </xf>
    <xf numFmtId="0" fontId="7" fillId="0" borderId="0" xfId="0" applyNumberFormat="1" applyFont="1" applyFill="1" applyAlignment="1" applyProtection="1">
      <alignment horizontal="left" vertical="top" wrapText="1"/>
    </xf>
    <xf numFmtId="0" fontId="2" fillId="0" borderId="0" xfId="1" applyNumberFormat="1" applyFont="1" applyFill="1" applyAlignment="1" applyProtection="1">
      <alignment horizontal="center"/>
    </xf>
    <xf numFmtId="165" fontId="2" fillId="0" borderId="0" xfId="1" applyFon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horizontal="left" vertical="top" wrapText="1"/>
    </xf>
    <xf numFmtId="0" fontId="2" fillId="0" borderId="0" xfId="1" applyNumberFormat="1" applyFont="1" applyFill="1" applyAlignment="1" applyProtection="1">
      <alignment horizontal="center" wrapText="1"/>
    </xf>
    <xf numFmtId="165" fontId="2" fillId="0" borderId="0" xfId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horizontal="right" vertical="top"/>
    </xf>
    <xf numFmtId="0" fontId="2" fillId="0" borderId="0" xfId="1" applyNumberFormat="1" applyFont="1" applyFill="1" applyAlignment="1" applyProtection="1">
      <alignment wrapText="1"/>
    </xf>
    <xf numFmtId="165" fontId="2" fillId="0" borderId="3" xfId="1" applyFont="1" applyFill="1" applyBorder="1" applyAlignment="1" applyProtection="1">
      <alignment horizontal="right" wrapText="1"/>
    </xf>
    <xf numFmtId="0" fontId="2" fillId="0" borderId="3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quotePrefix="1" applyNumberFormat="1" applyFont="1" applyFill="1" applyBorder="1" applyAlignment="1" applyProtection="1">
      <alignment horizontal="right" vertical="top"/>
    </xf>
    <xf numFmtId="0" fontId="2" fillId="0" borderId="3" xfId="0" applyNumberFormat="1" applyFont="1" applyFill="1" applyBorder="1" applyAlignment="1" applyProtection="1">
      <alignment vertical="top"/>
    </xf>
    <xf numFmtId="0" fontId="5" fillId="0" borderId="3" xfId="0" applyNumberFormat="1" applyFont="1" applyFill="1" applyBorder="1" applyAlignment="1" applyProtection="1">
      <alignment horizontal="right" vertical="top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2" fillId="0" borderId="4" xfId="1" applyNumberFormat="1" applyFont="1" applyFill="1" applyBorder="1" applyAlignment="1" applyProtection="1">
      <alignment horizontal="right" wrapText="1"/>
    </xf>
    <xf numFmtId="0" fontId="2" fillId="0" borderId="4" xfId="0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Alignment="1" applyProtection="1"/>
    <xf numFmtId="0" fontId="2" fillId="0" borderId="0" xfId="0" applyNumberFormat="1" applyFont="1" applyFill="1" applyAlignment="1" applyProtection="1">
      <alignment horizontal="center" vertical="center"/>
    </xf>
    <xf numFmtId="0" fontId="5" fillId="0" borderId="0" xfId="2" applyFont="1" applyFill="1" applyAlignment="1">
      <alignment horizontal="right"/>
    </xf>
    <xf numFmtId="0" fontId="2" fillId="0" borderId="0" xfId="2" applyFont="1" applyFill="1" applyBorder="1" applyAlignment="1" applyProtection="1">
      <alignment horizontal="left"/>
    </xf>
    <xf numFmtId="0" fontId="2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6">
    <cellStyle name="Comma" xfId="1" builtinId="3"/>
    <cellStyle name="Comma 2" xfId="5"/>
    <cellStyle name="Normal" xfId="0" builtinId="0"/>
    <cellStyle name="Normal 2" xfId="3"/>
    <cellStyle name="Normal 3" xfId="4"/>
    <cellStyle name="Normal_budget 2004-05_2.6.0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server/$Budget%20documents$/$Budgets%202002%20onward$/$Bud2015$/BUDGET_SUMMAR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tal1"/>
      <sheetName val="SUMMARY-Pre"/>
      <sheetName val="EXP Memo"/>
      <sheetName val="BudgetAtGlance"/>
      <sheetName val="AFS_details"/>
      <sheetName val="SUMMARY"/>
      <sheetName val="Contents"/>
      <sheetName val="RECEIPT"/>
      <sheetName val="Salary_Cal"/>
      <sheetName val="AFS-DIS"/>
      <sheetName val="AFS-RCT"/>
      <sheetName val="total (2)"/>
      <sheetName val="salaries"/>
      <sheetName val="wages"/>
      <sheetName val="BUDGET_SUMMARY"/>
    </sheetNames>
    <definedNames>
      <definedName name="AFSUptoDat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0">
          <cell r="F120">
            <v>286681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64"/>
  <dimension ref="A2:L168"/>
  <sheetViews>
    <sheetView tabSelected="1" view="pageBreakPreview" zoomScale="98" zoomScaleNormal="130" zoomScaleSheetLayoutView="98" workbookViewId="0">
      <selection activeCell="N11" sqref="N11"/>
    </sheetView>
  </sheetViews>
  <sheetFormatPr defaultColWidth="8.875" defaultRowHeight="12.75"/>
  <cols>
    <col min="1" max="1" width="5.125" style="31" customWidth="1"/>
    <col min="2" max="2" width="5.125" style="45" customWidth="1"/>
    <col min="3" max="3" width="35.625" style="31" customWidth="1"/>
    <col min="4" max="4" width="8.625" style="59" customWidth="1"/>
    <col min="5" max="5" width="8.625" style="35" customWidth="1"/>
    <col min="6" max="12" width="8.625" style="37" customWidth="1"/>
    <col min="13" max="16384" width="8.875" style="11"/>
  </cols>
  <sheetData>
    <row r="2" spans="1:12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4.25" thickBot="1">
      <c r="A3" s="12"/>
      <c r="B3" s="13"/>
      <c r="C3" s="12"/>
      <c r="D3" s="14"/>
      <c r="E3" s="15"/>
      <c r="F3" s="16"/>
      <c r="G3" s="16"/>
      <c r="H3" s="16"/>
      <c r="I3" s="16"/>
      <c r="J3" s="17"/>
      <c r="K3" s="16"/>
      <c r="L3" s="18" t="s">
        <v>0</v>
      </c>
    </row>
    <row r="4" spans="1:12" ht="13.5" thickTop="1">
      <c r="A4" s="19"/>
      <c r="B4" s="20"/>
      <c r="C4" s="11"/>
      <c r="D4" s="65" t="s">
        <v>42</v>
      </c>
      <c r="E4" s="65"/>
      <c r="F4" s="65" t="s">
        <v>43</v>
      </c>
      <c r="G4" s="65"/>
      <c r="H4" s="63" t="s">
        <v>44</v>
      </c>
      <c r="I4" s="63"/>
      <c r="J4" s="65" t="s">
        <v>43</v>
      </c>
      <c r="K4" s="65"/>
      <c r="L4" s="65"/>
    </row>
    <row r="5" spans="1:12">
      <c r="A5" s="19"/>
      <c r="B5" s="20"/>
      <c r="C5" s="60" t="s">
        <v>45</v>
      </c>
      <c r="D5" s="63" t="s">
        <v>46</v>
      </c>
      <c r="E5" s="63"/>
      <c r="F5" s="63" t="s">
        <v>47</v>
      </c>
      <c r="G5" s="63"/>
      <c r="H5" s="63" t="s">
        <v>47</v>
      </c>
      <c r="I5" s="63"/>
      <c r="J5" s="63" t="s">
        <v>136</v>
      </c>
      <c r="K5" s="63"/>
      <c r="L5" s="63"/>
    </row>
    <row r="6" spans="1:12" ht="13.5" thickBot="1">
      <c r="A6" s="21"/>
      <c r="B6" s="22"/>
      <c r="C6" s="21"/>
      <c r="D6" s="23" t="s">
        <v>48</v>
      </c>
      <c r="E6" s="24" t="s">
        <v>49</v>
      </c>
      <c r="F6" s="25" t="s">
        <v>48</v>
      </c>
      <c r="G6" s="25" t="s">
        <v>49</v>
      </c>
      <c r="H6" s="25" t="s">
        <v>48</v>
      </c>
      <c r="I6" s="25" t="s">
        <v>49</v>
      </c>
      <c r="J6" s="25" t="s">
        <v>48</v>
      </c>
      <c r="K6" s="25" t="s">
        <v>49</v>
      </c>
      <c r="L6" s="25" t="s">
        <v>3</v>
      </c>
    </row>
    <row r="7" spans="1:12" ht="9" customHeight="1" thickTop="1">
      <c r="A7" s="26"/>
      <c r="B7" s="27"/>
      <c r="C7" s="26"/>
      <c r="D7" s="28"/>
      <c r="E7" s="29"/>
      <c r="F7" s="30"/>
      <c r="G7" s="30"/>
      <c r="H7" s="30"/>
      <c r="I7" s="30"/>
      <c r="J7" s="30"/>
      <c r="K7" s="30"/>
      <c r="L7" s="30"/>
    </row>
    <row r="8" spans="1:12">
      <c r="B8" s="32" t="s">
        <v>1</v>
      </c>
      <c r="C8" s="33" t="s">
        <v>50</v>
      </c>
      <c r="D8" s="34"/>
      <c r="F8" s="36"/>
      <c r="H8" s="36"/>
      <c r="J8" s="36"/>
    </row>
    <row r="9" spans="1:12">
      <c r="B9" s="32" t="s">
        <v>2</v>
      </c>
      <c r="C9" s="38" t="s">
        <v>51</v>
      </c>
      <c r="D9" s="39"/>
      <c r="E9" s="40"/>
      <c r="F9" s="41"/>
      <c r="G9" s="42"/>
      <c r="H9" s="41"/>
      <c r="I9" s="42"/>
      <c r="J9" s="41"/>
      <c r="K9" s="42"/>
      <c r="L9" s="42"/>
    </row>
    <row r="10" spans="1:12">
      <c r="B10" s="32">
        <v>2011</v>
      </c>
      <c r="C10" s="43" t="s">
        <v>52</v>
      </c>
      <c r="D10" s="2">
        <v>0</v>
      </c>
      <c r="E10" s="5">
        <v>133874</v>
      </c>
      <c r="F10" s="2">
        <v>0</v>
      </c>
      <c r="G10" s="7">
        <v>158636</v>
      </c>
      <c r="H10" s="2">
        <v>0</v>
      </c>
      <c r="I10" s="7">
        <v>162536</v>
      </c>
      <c r="J10" s="2">
        <v>0</v>
      </c>
      <c r="K10" s="7">
        <v>163551</v>
      </c>
      <c r="L10" s="7">
        <v>163551</v>
      </c>
    </row>
    <row r="11" spans="1:12" ht="27.95" customHeight="1">
      <c r="B11" s="32">
        <v>2012</v>
      </c>
      <c r="C11" s="43" t="s">
        <v>53</v>
      </c>
      <c r="D11" s="3">
        <v>0</v>
      </c>
      <c r="E11" s="1">
        <v>54724</v>
      </c>
      <c r="F11" s="3">
        <v>0</v>
      </c>
      <c r="G11" s="8">
        <v>57890</v>
      </c>
      <c r="H11" s="3">
        <v>0</v>
      </c>
      <c r="I11" s="8">
        <v>57890</v>
      </c>
      <c r="J11" s="3">
        <v>0</v>
      </c>
      <c r="K11" s="8">
        <v>61127</v>
      </c>
      <c r="L11" s="8">
        <v>61127</v>
      </c>
    </row>
    <row r="12" spans="1:12">
      <c r="B12" s="32">
        <v>2013</v>
      </c>
      <c r="C12" s="43" t="s">
        <v>54</v>
      </c>
      <c r="D12" s="3">
        <v>0</v>
      </c>
      <c r="E12" s="1">
        <v>101543</v>
      </c>
      <c r="F12" s="3">
        <v>0</v>
      </c>
      <c r="G12" s="8">
        <v>141613</v>
      </c>
      <c r="H12" s="3">
        <v>0</v>
      </c>
      <c r="I12" s="8">
        <v>141613</v>
      </c>
      <c r="J12" s="3">
        <v>0</v>
      </c>
      <c r="K12" s="8">
        <v>140661</v>
      </c>
      <c r="L12" s="8">
        <v>140661</v>
      </c>
    </row>
    <row r="13" spans="1:12">
      <c r="B13" s="32">
        <v>2014</v>
      </c>
      <c r="C13" s="43" t="s">
        <v>39</v>
      </c>
      <c r="D13" s="3">
        <v>0</v>
      </c>
      <c r="E13" s="1">
        <v>238719</v>
      </c>
      <c r="F13" s="1">
        <v>16900</v>
      </c>
      <c r="G13" s="8">
        <v>428888</v>
      </c>
      <c r="H13" s="1">
        <v>16900</v>
      </c>
      <c r="I13" s="8">
        <v>437382</v>
      </c>
      <c r="J13" s="3">
        <v>0</v>
      </c>
      <c r="K13" s="8">
        <v>357801</v>
      </c>
      <c r="L13" s="8">
        <v>357801</v>
      </c>
    </row>
    <row r="14" spans="1:12">
      <c r="B14" s="32">
        <v>2015</v>
      </c>
      <c r="C14" s="43" t="s">
        <v>55</v>
      </c>
      <c r="D14" s="3">
        <v>0</v>
      </c>
      <c r="E14" s="1">
        <v>64668</v>
      </c>
      <c r="F14" s="3">
        <v>0</v>
      </c>
      <c r="G14" s="1">
        <v>187465</v>
      </c>
      <c r="H14" s="3">
        <v>0</v>
      </c>
      <c r="I14" s="1">
        <v>187465</v>
      </c>
      <c r="J14" s="3">
        <v>0</v>
      </c>
      <c r="K14" s="1">
        <v>61701</v>
      </c>
      <c r="L14" s="1">
        <v>61701</v>
      </c>
    </row>
    <row r="15" spans="1:12">
      <c r="A15" s="31" t="s">
        <v>3</v>
      </c>
      <c r="B15" s="32" t="s">
        <v>2</v>
      </c>
      <c r="C15" s="38" t="s">
        <v>51</v>
      </c>
      <c r="D15" s="4" t="s">
        <v>35</v>
      </c>
      <c r="E15" s="4">
        <f t="shared" ref="E15:K15" si="0">SUM(E10:E14)</f>
        <v>593528</v>
      </c>
      <c r="F15" s="4">
        <f t="shared" si="0"/>
        <v>16900</v>
      </c>
      <c r="G15" s="44">
        <f t="shared" si="0"/>
        <v>974492</v>
      </c>
      <c r="H15" s="4">
        <f t="shared" si="0"/>
        <v>16900</v>
      </c>
      <c r="I15" s="4">
        <f t="shared" si="0"/>
        <v>986886</v>
      </c>
      <c r="J15" s="9">
        <f t="shared" si="0"/>
        <v>0</v>
      </c>
      <c r="K15" s="44">
        <f t="shared" si="0"/>
        <v>784841</v>
      </c>
      <c r="L15" s="44">
        <f>SUM(J15:K15)</f>
        <v>784841</v>
      </c>
    </row>
    <row r="16" spans="1:12" ht="9" customHeight="1">
      <c r="C16" s="38"/>
      <c r="D16" s="5"/>
      <c r="E16" s="5"/>
      <c r="F16" s="2"/>
      <c r="G16" s="7"/>
      <c r="H16" s="2"/>
      <c r="I16" s="7"/>
      <c r="J16" s="2"/>
      <c r="K16" s="7"/>
      <c r="L16" s="7"/>
    </row>
    <row r="17" spans="1:12">
      <c r="B17" s="32" t="s">
        <v>4</v>
      </c>
      <c r="C17" s="38" t="s">
        <v>56</v>
      </c>
      <c r="D17" s="46"/>
      <c r="E17" s="46"/>
      <c r="F17" s="40"/>
      <c r="G17" s="42"/>
      <c r="H17" s="40"/>
      <c r="I17" s="42"/>
      <c r="J17" s="40"/>
      <c r="K17" s="42"/>
      <c r="L17" s="42"/>
    </row>
    <row r="18" spans="1:12">
      <c r="B18" s="45" t="s">
        <v>57</v>
      </c>
      <c r="C18" s="43" t="s">
        <v>58</v>
      </c>
      <c r="D18" s="46"/>
      <c r="E18" s="46"/>
      <c r="F18" s="40"/>
      <c r="G18" s="42"/>
      <c r="H18" s="40"/>
      <c r="I18" s="42"/>
      <c r="J18" s="40"/>
      <c r="K18" s="42"/>
      <c r="L18" s="42"/>
    </row>
    <row r="19" spans="1:12">
      <c r="B19" s="32">
        <v>2020</v>
      </c>
      <c r="C19" s="43" t="s">
        <v>58</v>
      </c>
      <c r="D19" s="2">
        <v>0</v>
      </c>
      <c r="E19" s="5">
        <v>10957</v>
      </c>
      <c r="F19" s="2">
        <v>0</v>
      </c>
      <c r="G19" s="7">
        <v>11392</v>
      </c>
      <c r="H19" s="2">
        <v>0</v>
      </c>
      <c r="I19" s="7">
        <v>11392</v>
      </c>
      <c r="J19" s="2">
        <v>0</v>
      </c>
      <c r="K19" s="7">
        <v>13324</v>
      </c>
      <c r="L19" s="7">
        <v>13324</v>
      </c>
    </row>
    <row r="20" spans="1:12" ht="27.95" customHeight="1">
      <c r="B20" s="45" t="s">
        <v>17</v>
      </c>
      <c r="C20" s="43" t="s">
        <v>59</v>
      </c>
      <c r="D20" s="5"/>
      <c r="E20" s="5"/>
      <c r="F20" s="7"/>
      <c r="G20" s="7"/>
      <c r="H20" s="7"/>
      <c r="I20" s="7"/>
      <c r="J20" s="7"/>
      <c r="K20" s="7"/>
      <c r="L20" s="7"/>
    </row>
    <row r="21" spans="1:12">
      <c r="B21" s="32">
        <v>2029</v>
      </c>
      <c r="C21" s="43" t="s">
        <v>5</v>
      </c>
      <c r="D21" s="1">
        <v>7899</v>
      </c>
      <c r="E21" s="1">
        <v>133545</v>
      </c>
      <c r="F21" s="1">
        <v>7900</v>
      </c>
      <c r="G21" s="8">
        <v>134555</v>
      </c>
      <c r="H21" s="8">
        <v>7900</v>
      </c>
      <c r="I21" s="8">
        <v>134555</v>
      </c>
      <c r="J21" s="3">
        <v>0</v>
      </c>
      <c r="K21" s="8">
        <v>123924</v>
      </c>
      <c r="L21" s="8">
        <v>123924</v>
      </c>
    </row>
    <row r="22" spans="1:12">
      <c r="B22" s="32">
        <v>2030</v>
      </c>
      <c r="C22" s="43" t="s">
        <v>60</v>
      </c>
      <c r="D22" s="47">
        <v>0</v>
      </c>
      <c r="E22" s="6">
        <v>2367</v>
      </c>
      <c r="F22" s="47">
        <v>0</v>
      </c>
      <c r="G22" s="48">
        <v>2000</v>
      </c>
      <c r="H22" s="47">
        <v>0</v>
      </c>
      <c r="I22" s="48">
        <v>2000</v>
      </c>
      <c r="J22" s="47">
        <v>0</v>
      </c>
      <c r="K22" s="48">
        <v>2000</v>
      </c>
      <c r="L22" s="48">
        <v>2000</v>
      </c>
    </row>
    <row r="23" spans="1:12" ht="27.95" customHeight="1">
      <c r="A23" s="31" t="s">
        <v>3</v>
      </c>
      <c r="B23" s="45" t="s">
        <v>17</v>
      </c>
      <c r="C23" s="43" t="s">
        <v>61</v>
      </c>
      <c r="D23" s="6">
        <f>SUM(D21:D22)</f>
        <v>7899</v>
      </c>
      <c r="E23" s="6">
        <f t="shared" ref="E23:L23" si="1">SUM(E21:E22)</f>
        <v>135912</v>
      </c>
      <c r="F23" s="6">
        <f t="shared" si="1"/>
        <v>7900</v>
      </c>
      <c r="G23" s="48">
        <f t="shared" si="1"/>
        <v>136555</v>
      </c>
      <c r="H23" s="48">
        <f t="shared" si="1"/>
        <v>7900</v>
      </c>
      <c r="I23" s="48">
        <f t="shared" si="1"/>
        <v>136555</v>
      </c>
      <c r="J23" s="47">
        <f t="shared" si="1"/>
        <v>0</v>
      </c>
      <c r="K23" s="48">
        <f t="shared" si="1"/>
        <v>125924</v>
      </c>
      <c r="L23" s="48">
        <f t="shared" si="1"/>
        <v>125924</v>
      </c>
    </row>
    <row r="24" spans="1:12">
      <c r="B24" s="45" t="s">
        <v>24</v>
      </c>
      <c r="C24" s="43" t="s">
        <v>62</v>
      </c>
      <c r="D24" s="1"/>
      <c r="E24" s="1"/>
      <c r="F24" s="8"/>
      <c r="G24" s="8"/>
      <c r="H24" s="8"/>
      <c r="I24" s="8"/>
      <c r="J24" s="8"/>
      <c r="K24" s="8"/>
      <c r="L24" s="8"/>
    </row>
    <row r="25" spans="1:12">
      <c r="B25" s="32">
        <v>2039</v>
      </c>
      <c r="C25" s="43" t="s">
        <v>7</v>
      </c>
      <c r="D25" s="3">
        <v>0</v>
      </c>
      <c r="E25" s="1">
        <v>48585</v>
      </c>
      <c r="F25" s="3">
        <v>0</v>
      </c>
      <c r="G25" s="8">
        <v>54050</v>
      </c>
      <c r="H25" s="3">
        <v>0</v>
      </c>
      <c r="I25" s="8">
        <v>54050</v>
      </c>
      <c r="J25" s="3">
        <v>0</v>
      </c>
      <c r="K25" s="8">
        <v>57495</v>
      </c>
      <c r="L25" s="8">
        <v>57495</v>
      </c>
    </row>
    <row r="26" spans="1:12">
      <c r="B26" s="32">
        <v>2040</v>
      </c>
      <c r="C26" s="43" t="s">
        <v>8</v>
      </c>
      <c r="D26" s="1">
        <v>40300</v>
      </c>
      <c r="E26" s="1">
        <v>45488</v>
      </c>
      <c r="F26" s="8">
        <v>14800</v>
      </c>
      <c r="G26" s="8">
        <v>51376</v>
      </c>
      <c r="H26" s="1">
        <v>14800</v>
      </c>
      <c r="I26" s="8">
        <v>51376</v>
      </c>
      <c r="J26" s="3">
        <v>0</v>
      </c>
      <c r="K26" s="8">
        <v>48211</v>
      </c>
      <c r="L26" s="8">
        <v>48211</v>
      </c>
    </row>
    <row r="27" spans="1:12">
      <c r="B27" s="32">
        <v>2041</v>
      </c>
      <c r="C27" s="43" t="s">
        <v>9</v>
      </c>
      <c r="D27" s="3">
        <v>0</v>
      </c>
      <c r="E27" s="1">
        <v>18176</v>
      </c>
      <c r="F27" s="3">
        <v>0</v>
      </c>
      <c r="G27" s="8">
        <v>19650</v>
      </c>
      <c r="H27" s="3">
        <v>0</v>
      </c>
      <c r="I27" s="8">
        <v>19650</v>
      </c>
      <c r="J27" s="3">
        <v>0</v>
      </c>
      <c r="K27" s="8">
        <v>24673</v>
      </c>
      <c r="L27" s="8">
        <v>24673</v>
      </c>
    </row>
    <row r="28" spans="1:12" ht="25.5">
      <c r="B28" s="32">
        <v>2045</v>
      </c>
      <c r="C28" s="43" t="s">
        <v>63</v>
      </c>
      <c r="D28" s="47">
        <v>0</v>
      </c>
      <c r="E28" s="6">
        <v>582530</v>
      </c>
      <c r="F28" s="47">
        <v>0</v>
      </c>
      <c r="G28" s="6">
        <v>691847</v>
      </c>
      <c r="H28" s="47">
        <v>0</v>
      </c>
      <c r="I28" s="6">
        <v>1277826</v>
      </c>
      <c r="J28" s="47">
        <v>0</v>
      </c>
      <c r="K28" s="6">
        <v>744485</v>
      </c>
      <c r="L28" s="6">
        <v>744485</v>
      </c>
    </row>
    <row r="29" spans="1:12">
      <c r="A29" s="31" t="s">
        <v>3</v>
      </c>
      <c r="B29" s="45" t="s">
        <v>24</v>
      </c>
      <c r="C29" s="43" t="s">
        <v>62</v>
      </c>
      <c r="D29" s="6">
        <f t="shared" ref="D29:K29" si="2">SUM(D25:D28)</f>
        <v>40300</v>
      </c>
      <c r="E29" s="6">
        <f t="shared" si="2"/>
        <v>694779</v>
      </c>
      <c r="F29" s="48">
        <f t="shared" si="2"/>
        <v>14800</v>
      </c>
      <c r="G29" s="48">
        <f t="shared" si="2"/>
        <v>816923</v>
      </c>
      <c r="H29" s="6">
        <f t="shared" si="2"/>
        <v>14800</v>
      </c>
      <c r="I29" s="48">
        <f t="shared" si="2"/>
        <v>1402902</v>
      </c>
      <c r="J29" s="47">
        <f t="shared" si="2"/>
        <v>0</v>
      </c>
      <c r="K29" s="48">
        <f t="shared" si="2"/>
        <v>874864</v>
      </c>
      <c r="L29" s="48">
        <f>SUM(J29:K29)</f>
        <v>874864</v>
      </c>
    </row>
    <row r="30" spans="1:12">
      <c r="A30" s="31" t="s">
        <v>3</v>
      </c>
      <c r="B30" s="49" t="s">
        <v>4</v>
      </c>
      <c r="C30" s="50" t="s">
        <v>56</v>
      </c>
      <c r="D30" s="4">
        <f t="shared" ref="D30:K30" si="3">D29+D23+D19</f>
        <v>48199</v>
      </c>
      <c r="E30" s="4">
        <f t="shared" si="3"/>
        <v>841648</v>
      </c>
      <c r="F30" s="44">
        <f t="shared" si="3"/>
        <v>22700</v>
      </c>
      <c r="G30" s="44">
        <f t="shared" si="3"/>
        <v>964870</v>
      </c>
      <c r="H30" s="44">
        <f t="shared" si="3"/>
        <v>22700</v>
      </c>
      <c r="I30" s="44">
        <f t="shared" si="3"/>
        <v>1550849</v>
      </c>
      <c r="J30" s="9">
        <f t="shared" si="3"/>
        <v>0</v>
      </c>
      <c r="K30" s="44">
        <f t="shared" si="3"/>
        <v>1014112</v>
      </c>
      <c r="L30" s="44">
        <f>SUM(J30:K30)</f>
        <v>1014112</v>
      </c>
    </row>
    <row r="31" spans="1:12" ht="9" customHeight="1">
      <c r="A31" s="26"/>
      <c r="B31" s="27"/>
      <c r="C31" s="10"/>
      <c r="D31" s="5"/>
      <c r="E31" s="5"/>
      <c r="F31" s="7"/>
      <c r="G31" s="7"/>
      <c r="H31" s="7"/>
      <c r="I31" s="7"/>
      <c r="J31" s="7"/>
      <c r="K31" s="7"/>
      <c r="L31" s="7"/>
    </row>
    <row r="32" spans="1:12">
      <c r="A32" s="26"/>
      <c r="B32" s="51" t="s">
        <v>6</v>
      </c>
      <c r="C32" s="50" t="s">
        <v>64</v>
      </c>
      <c r="D32" s="5"/>
      <c r="E32" s="5"/>
      <c r="F32" s="7"/>
      <c r="G32" s="7"/>
      <c r="H32" s="7"/>
      <c r="I32" s="7"/>
      <c r="J32" s="7"/>
      <c r="K32" s="7"/>
      <c r="L32" s="7"/>
    </row>
    <row r="33" spans="1:12">
      <c r="A33" s="52"/>
      <c r="B33" s="53">
        <v>2048</v>
      </c>
      <c r="C33" s="54" t="s">
        <v>65</v>
      </c>
      <c r="D33" s="47">
        <v>0</v>
      </c>
      <c r="E33" s="6">
        <v>120000</v>
      </c>
      <c r="F33" s="47">
        <v>0</v>
      </c>
      <c r="G33" s="48">
        <v>120000</v>
      </c>
      <c r="H33" s="47">
        <v>0</v>
      </c>
      <c r="I33" s="48">
        <v>120000</v>
      </c>
      <c r="J33" s="47">
        <v>0</v>
      </c>
      <c r="K33" s="48">
        <v>120000</v>
      </c>
      <c r="L33" s="48">
        <v>120000</v>
      </c>
    </row>
    <row r="34" spans="1:12" ht="15.6" customHeight="1">
      <c r="A34" s="26"/>
      <c r="B34" s="49">
        <v>2049</v>
      </c>
      <c r="C34" s="10" t="s">
        <v>66</v>
      </c>
      <c r="D34" s="47">
        <v>0</v>
      </c>
      <c r="E34" s="6">
        <v>2091609</v>
      </c>
      <c r="F34" s="47">
        <v>0</v>
      </c>
      <c r="G34" s="48">
        <v>2399027</v>
      </c>
      <c r="H34" s="47">
        <v>0</v>
      </c>
      <c r="I34" s="48">
        <v>2399027</v>
      </c>
      <c r="J34" s="47">
        <v>0</v>
      </c>
      <c r="K34" s="48">
        <v>2732665</v>
      </c>
      <c r="L34" s="48">
        <v>2732665</v>
      </c>
    </row>
    <row r="35" spans="1:12" ht="15.6" customHeight="1">
      <c r="A35" s="26" t="s">
        <v>3</v>
      </c>
      <c r="B35" s="51" t="s">
        <v>6</v>
      </c>
      <c r="C35" s="50" t="s">
        <v>67</v>
      </c>
      <c r="D35" s="6" t="s">
        <v>35</v>
      </c>
      <c r="E35" s="6">
        <f>SUM(E33:E34)</f>
        <v>2211609</v>
      </c>
      <c r="F35" s="47" t="s">
        <v>35</v>
      </c>
      <c r="G35" s="48">
        <f>SUM(G33:G34)</f>
        <v>2519027</v>
      </c>
      <c r="H35" s="47" t="s">
        <v>35</v>
      </c>
      <c r="I35" s="48">
        <f>SUM(I33:I34)</f>
        <v>2519027</v>
      </c>
      <c r="J35" s="47" t="s">
        <v>35</v>
      </c>
      <c r="K35" s="48">
        <f>SUM(K33:K34)</f>
        <v>2852665</v>
      </c>
      <c r="L35" s="48">
        <f>SUM(J35:K35)</f>
        <v>2852665</v>
      </c>
    </row>
    <row r="36" spans="1:12" ht="12" customHeight="1">
      <c r="A36" s="26"/>
      <c r="B36" s="27"/>
      <c r="C36" s="10"/>
      <c r="D36" s="5"/>
      <c r="E36" s="5"/>
      <c r="F36" s="2"/>
      <c r="G36" s="7"/>
      <c r="H36" s="2"/>
      <c r="I36" s="7"/>
      <c r="J36" s="2"/>
      <c r="K36" s="7"/>
      <c r="L36" s="7"/>
    </row>
    <row r="37" spans="1:12" ht="15.6" customHeight="1">
      <c r="A37" s="26"/>
      <c r="B37" s="49" t="s">
        <v>68</v>
      </c>
      <c r="C37" s="50" t="s">
        <v>69</v>
      </c>
      <c r="D37" s="1"/>
      <c r="E37" s="1"/>
      <c r="F37" s="3"/>
      <c r="G37" s="8"/>
      <c r="H37" s="3"/>
      <c r="I37" s="8"/>
      <c r="J37" s="3"/>
      <c r="K37" s="8"/>
      <c r="L37" s="8"/>
    </row>
    <row r="38" spans="1:12" ht="15.6" customHeight="1">
      <c r="A38" s="26"/>
      <c r="B38" s="49">
        <v>2051</v>
      </c>
      <c r="C38" s="10" t="s">
        <v>11</v>
      </c>
      <c r="D38" s="2">
        <v>0</v>
      </c>
      <c r="E38" s="5">
        <v>26095</v>
      </c>
      <c r="F38" s="2">
        <v>0</v>
      </c>
      <c r="G38" s="7">
        <v>30584</v>
      </c>
      <c r="H38" s="2">
        <v>0</v>
      </c>
      <c r="I38" s="7">
        <v>33884</v>
      </c>
      <c r="J38" s="2">
        <v>0</v>
      </c>
      <c r="K38" s="7">
        <v>31945</v>
      </c>
      <c r="L38" s="7">
        <v>31945</v>
      </c>
    </row>
    <row r="39" spans="1:12" ht="15.6" customHeight="1">
      <c r="B39" s="32">
        <v>2052</v>
      </c>
      <c r="C39" s="43" t="s">
        <v>70</v>
      </c>
      <c r="D39" s="1">
        <v>10000</v>
      </c>
      <c r="E39" s="1">
        <v>338785</v>
      </c>
      <c r="F39" s="1">
        <v>16800</v>
      </c>
      <c r="G39" s="8">
        <v>364717</v>
      </c>
      <c r="H39" s="1">
        <v>16800</v>
      </c>
      <c r="I39" s="8">
        <v>372406</v>
      </c>
      <c r="J39" s="3">
        <v>0</v>
      </c>
      <c r="K39" s="8">
        <v>377735</v>
      </c>
      <c r="L39" s="8">
        <v>377735</v>
      </c>
    </row>
    <row r="40" spans="1:12" ht="15.6" customHeight="1">
      <c r="B40" s="32">
        <v>2053</v>
      </c>
      <c r="C40" s="43" t="s">
        <v>71</v>
      </c>
      <c r="D40" s="1">
        <v>2838</v>
      </c>
      <c r="E40" s="1">
        <v>95220</v>
      </c>
      <c r="F40" s="1">
        <v>7007</v>
      </c>
      <c r="G40" s="8">
        <v>121055</v>
      </c>
      <c r="H40" s="1">
        <v>7007</v>
      </c>
      <c r="I40" s="8">
        <v>121055</v>
      </c>
      <c r="J40" s="1">
        <v>5600</v>
      </c>
      <c r="K40" s="8">
        <v>157884</v>
      </c>
      <c r="L40" s="8">
        <v>163484</v>
      </c>
    </row>
    <row r="41" spans="1:12" ht="15.6" customHeight="1">
      <c r="B41" s="32">
        <v>2054</v>
      </c>
      <c r="C41" s="43" t="s">
        <v>72</v>
      </c>
      <c r="D41" s="3">
        <v>0</v>
      </c>
      <c r="E41" s="1">
        <v>130628</v>
      </c>
      <c r="F41" s="1">
        <v>20000</v>
      </c>
      <c r="G41" s="8">
        <v>154454</v>
      </c>
      <c r="H41" s="1">
        <v>20000</v>
      </c>
      <c r="I41" s="8">
        <v>154454</v>
      </c>
      <c r="J41" s="1">
        <v>10840</v>
      </c>
      <c r="K41" s="8">
        <v>152625</v>
      </c>
      <c r="L41" s="8">
        <v>163465</v>
      </c>
    </row>
    <row r="42" spans="1:12" ht="15.6" customHeight="1">
      <c r="B42" s="32">
        <v>2055</v>
      </c>
      <c r="C42" s="43" t="s">
        <v>12</v>
      </c>
      <c r="D42" s="1">
        <v>25851</v>
      </c>
      <c r="E42" s="1">
        <v>2193161</v>
      </c>
      <c r="F42" s="1">
        <v>118300</v>
      </c>
      <c r="G42" s="8">
        <v>2618442</v>
      </c>
      <c r="H42" s="1">
        <v>118300</v>
      </c>
      <c r="I42" s="8">
        <v>2619042</v>
      </c>
      <c r="J42" s="1">
        <v>43084</v>
      </c>
      <c r="K42" s="8">
        <v>2628989</v>
      </c>
      <c r="L42" s="8">
        <v>2672073</v>
      </c>
    </row>
    <row r="43" spans="1:12" ht="15.6" customHeight="1">
      <c r="B43" s="32">
        <v>2056</v>
      </c>
      <c r="C43" s="43" t="s">
        <v>13</v>
      </c>
      <c r="D43" s="3">
        <v>0</v>
      </c>
      <c r="E43" s="1">
        <v>51996</v>
      </c>
      <c r="F43" s="3">
        <v>0</v>
      </c>
      <c r="G43" s="8">
        <v>55388</v>
      </c>
      <c r="H43" s="3">
        <v>0</v>
      </c>
      <c r="I43" s="8">
        <v>56888</v>
      </c>
      <c r="J43" s="3">
        <v>0</v>
      </c>
      <c r="K43" s="8">
        <v>62974</v>
      </c>
      <c r="L43" s="8">
        <v>62974</v>
      </c>
    </row>
    <row r="44" spans="1:12" ht="15.6" customHeight="1">
      <c r="B44" s="32">
        <v>2058</v>
      </c>
      <c r="C44" s="43" t="s">
        <v>14</v>
      </c>
      <c r="D44" s="1">
        <v>19797</v>
      </c>
      <c r="E44" s="1">
        <v>50382</v>
      </c>
      <c r="F44" s="8">
        <v>25000</v>
      </c>
      <c r="G44" s="8">
        <v>55045</v>
      </c>
      <c r="H44" s="8">
        <v>25000</v>
      </c>
      <c r="I44" s="8">
        <v>55045</v>
      </c>
      <c r="J44" s="8">
        <v>18200</v>
      </c>
      <c r="K44" s="8">
        <v>58049</v>
      </c>
      <c r="L44" s="8">
        <v>76249</v>
      </c>
    </row>
    <row r="45" spans="1:12" ht="15.6" customHeight="1">
      <c r="B45" s="32">
        <v>2059</v>
      </c>
      <c r="C45" s="43" t="s">
        <v>15</v>
      </c>
      <c r="D45" s="1">
        <v>267778</v>
      </c>
      <c r="E45" s="1">
        <v>147955</v>
      </c>
      <c r="F45" s="8">
        <v>99473</v>
      </c>
      <c r="G45" s="8">
        <v>153222</v>
      </c>
      <c r="H45" s="8">
        <v>99473</v>
      </c>
      <c r="I45" s="8">
        <v>156172</v>
      </c>
      <c r="J45" s="8">
        <v>45300</v>
      </c>
      <c r="K45" s="8">
        <v>208675</v>
      </c>
      <c r="L45" s="8">
        <v>253975</v>
      </c>
    </row>
    <row r="46" spans="1:12" ht="15.6" customHeight="1">
      <c r="B46" s="61">
        <v>2062</v>
      </c>
      <c r="C46" s="62" t="s">
        <v>137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8">
        <v>94160</v>
      </c>
      <c r="L46" s="8">
        <v>94160</v>
      </c>
    </row>
    <row r="47" spans="1:12" ht="15.6" customHeight="1">
      <c r="B47" s="32">
        <v>2070</v>
      </c>
      <c r="C47" s="43" t="s">
        <v>16</v>
      </c>
      <c r="D47" s="1">
        <v>376399</v>
      </c>
      <c r="E47" s="1">
        <v>228035</v>
      </c>
      <c r="F47" s="8">
        <v>176133</v>
      </c>
      <c r="G47" s="8">
        <v>283755</v>
      </c>
      <c r="H47" s="8">
        <v>132000</v>
      </c>
      <c r="I47" s="8">
        <v>283755</v>
      </c>
      <c r="J47" s="8">
        <v>175825</v>
      </c>
      <c r="K47" s="8">
        <v>217477</v>
      </c>
      <c r="L47" s="8">
        <v>393302</v>
      </c>
    </row>
    <row r="48" spans="1:12" ht="15.6" customHeight="1">
      <c r="A48" s="31" t="s">
        <v>3</v>
      </c>
      <c r="B48" s="32" t="s">
        <v>68</v>
      </c>
      <c r="C48" s="38" t="s">
        <v>69</v>
      </c>
      <c r="D48" s="4">
        <f t="shared" ref="D48:I48" si="4">SUM(D38:D47)</f>
        <v>702663</v>
      </c>
      <c r="E48" s="4">
        <f t="shared" si="4"/>
        <v>3262257</v>
      </c>
      <c r="F48" s="44">
        <f t="shared" si="4"/>
        <v>462713</v>
      </c>
      <c r="G48" s="44">
        <f t="shared" si="4"/>
        <v>3836662</v>
      </c>
      <c r="H48" s="44">
        <f t="shared" si="4"/>
        <v>418580</v>
      </c>
      <c r="I48" s="44">
        <f t="shared" si="4"/>
        <v>3852701</v>
      </c>
      <c r="J48" s="44">
        <f>SUM(J38:J47)</f>
        <v>298849</v>
      </c>
      <c r="K48" s="44">
        <f>SUM(K38:K47)</f>
        <v>3990513</v>
      </c>
      <c r="L48" s="44">
        <f>SUM(J48:K48)</f>
        <v>4289362</v>
      </c>
    </row>
    <row r="49" spans="1:12" ht="12" customHeight="1">
      <c r="C49" s="38"/>
      <c r="D49" s="1"/>
      <c r="E49" s="1"/>
      <c r="F49" s="7"/>
      <c r="G49" s="7"/>
      <c r="H49" s="8"/>
      <c r="I49" s="7"/>
      <c r="J49" s="7"/>
      <c r="K49" s="7"/>
      <c r="L49" s="7"/>
    </row>
    <row r="50" spans="1:12" ht="27.95" customHeight="1">
      <c r="B50" s="32" t="s">
        <v>73</v>
      </c>
      <c r="C50" s="38" t="s">
        <v>74</v>
      </c>
      <c r="D50" s="1"/>
      <c r="E50" s="1"/>
      <c r="F50" s="8"/>
      <c r="G50" s="8"/>
      <c r="H50" s="8"/>
      <c r="I50" s="8"/>
      <c r="J50" s="8"/>
      <c r="K50" s="8"/>
      <c r="L50" s="8"/>
    </row>
    <row r="51" spans="1:12" ht="15.6" customHeight="1">
      <c r="B51" s="32">
        <v>2071</v>
      </c>
      <c r="C51" s="43" t="s">
        <v>75</v>
      </c>
      <c r="D51" s="3">
        <v>0</v>
      </c>
      <c r="E51" s="1">
        <v>2606329</v>
      </c>
      <c r="F51" s="3">
        <v>0</v>
      </c>
      <c r="G51" s="8">
        <v>3308655</v>
      </c>
      <c r="H51" s="3">
        <v>0</v>
      </c>
      <c r="I51" s="8">
        <v>3310155</v>
      </c>
      <c r="J51" s="3">
        <v>0</v>
      </c>
      <c r="K51" s="8">
        <v>4180403</v>
      </c>
      <c r="L51" s="8">
        <v>4180403</v>
      </c>
    </row>
    <row r="52" spans="1:12" ht="15.6" customHeight="1">
      <c r="B52" s="32">
        <v>2075</v>
      </c>
      <c r="C52" s="43" t="s">
        <v>76</v>
      </c>
      <c r="D52" s="3">
        <v>0</v>
      </c>
      <c r="E52" s="1">
        <v>4413816</v>
      </c>
      <c r="F52" s="3">
        <v>0</v>
      </c>
      <c r="G52" s="1">
        <v>7633857</v>
      </c>
      <c r="H52" s="3">
        <v>0</v>
      </c>
      <c r="I52" s="1">
        <v>7633857</v>
      </c>
      <c r="J52" s="3">
        <v>0</v>
      </c>
      <c r="K52" s="1">
        <v>155608</v>
      </c>
      <c r="L52" s="1">
        <v>155608</v>
      </c>
    </row>
    <row r="53" spans="1:12" ht="27.95" customHeight="1">
      <c r="A53" s="31" t="s">
        <v>3</v>
      </c>
      <c r="B53" s="32" t="s">
        <v>73</v>
      </c>
      <c r="C53" s="38" t="s">
        <v>74</v>
      </c>
      <c r="D53" s="9">
        <f t="shared" ref="D53:L53" si="5">SUM(D51:D52)</f>
        <v>0</v>
      </c>
      <c r="E53" s="4">
        <f t="shared" si="5"/>
        <v>7020145</v>
      </c>
      <c r="F53" s="9">
        <f t="shared" si="5"/>
        <v>0</v>
      </c>
      <c r="G53" s="44">
        <f>SUM(G51:G52)</f>
        <v>10942512</v>
      </c>
      <c r="H53" s="9">
        <f t="shared" si="5"/>
        <v>0</v>
      </c>
      <c r="I53" s="44">
        <f>SUM(I51:I52)</f>
        <v>10944012</v>
      </c>
      <c r="J53" s="44" t="s">
        <v>35</v>
      </c>
      <c r="K53" s="44">
        <f t="shared" si="5"/>
        <v>4336011</v>
      </c>
      <c r="L53" s="44">
        <f t="shared" si="5"/>
        <v>4336011</v>
      </c>
    </row>
    <row r="54" spans="1:12" ht="15.6" customHeight="1">
      <c r="A54" s="31" t="s">
        <v>3</v>
      </c>
      <c r="B54" s="32" t="s">
        <v>1</v>
      </c>
      <c r="C54" s="38" t="s">
        <v>50</v>
      </c>
      <c r="D54" s="4">
        <f t="shared" ref="D54:K54" si="6">D53+D48+D35+D30+D15</f>
        <v>750862</v>
      </c>
      <c r="E54" s="4">
        <f t="shared" si="6"/>
        <v>13929187</v>
      </c>
      <c r="F54" s="44">
        <f t="shared" si="6"/>
        <v>502313</v>
      </c>
      <c r="G54" s="44">
        <f t="shared" si="6"/>
        <v>19237563</v>
      </c>
      <c r="H54" s="44">
        <f t="shared" si="6"/>
        <v>458180</v>
      </c>
      <c r="I54" s="44">
        <f t="shared" si="6"/>
        <v>19853475</v>
      </c>
      <c r="J54" s="44">
        <f t="shared" si="6"/>
        <v>298849</v>
      </c>
      <c r="K54" s="44">
        <f t="shared" si="6"/>
        <v>12978142</v>
      </c>
      <c r="L54" s="44">
        <f>SUM(J54:K54)</f>
        <v>13276991</v>
      </c>
    </row>
    <row r="55" spans="1:12" ht="12" customHeight="1">
      <c r="C55" s="43"/>
      <c r="D55" s="1"/>
      <c r="E55" s="1"/>
      <c r="F55" s="8"/>
      <c r="G55" s="8"/>
      <c r="H55" s="8"/>
      <c r="I55" s="8"/>
      <c r="J55" s="8"/>
      <c r="K55" s="8"/>
      <c r="L55" s="8"/>
    </row>
    <row r="56" spans="1:12" ht="15.6" customHeight="1">
      <c r="B56" s="32" t="s">
        <v>10</v>
      </c>
      <c r="C56" s="38" t="s">
        <v>77</v>
      </c>
      <c r="D56" s="1"/>
      <c r="E56" s="1"/>
      <c r="F56" s="8"/>
      <c r="G56" s="8"/>
      <c r="H56" s="8"/>
      <c r="I56" s="8"/>
      <c r="J56" s="8"/>
      <c r="K56" s="8"/>
      <c r="L56" s="8"/>
    </row>
    <row r="57" spans="1:12" ht="15.6" customHeight="1">
      <c r="B57" s="32" t="s">
        <v>2</v>
      </c>
      <c r="C57" s="38" t="s">
        <v>78</v>
      </c>
      <c r="D57" s="1"/>
      <c r="E57" s="1"/>
      <c r="F57" s="8"/>
      <c r="G57" s="8"/>
      <c r="H57" s="8"/>
      <c r="I57" s="8"/>
      <c r="J57" s="8"/>
      <c r="K57" s="8"/>
      <c r="L57" s="8"/>
    </row>
    <row r="58" spans="1:12" ht="15.6" customHeight="1">
      <c r="B58" s="32">
        <v>2202</v>
      </c>
      <c r="C58" s="43" t="s">
        <v>79</v>
      </c>
      <c r="D58" s="1">
        <v>2365103</v>
      </c>
      <c r="E58" s="1">
        <v>3936505</v>
      </c>
      <c r="F58" s="8">
        <v>3108279</v>
      </c>
      <c r="G58" s="8">
        <v>4565431</v>
      </c>
      <c r="H58" s="8">
        <v>3111718</v>
      </c>
      <c r="I58" s="8">
        <v>4565431</v>
      </c>
      <c r="J58" s="8">
        <v>3012629</v>
      </c>
      <c r="K58" s="8">
        <v>5079515</v>
      </c>
      <c r="L58" s="8">
        <v>8092144</v>
      </c>
    </row>
    <row r="59" spans="1:12" ht="15.6" customHeight="1">
      <c r="B59" s="32">
        <v>2203</v>
      </c>
      <c r="C59" s="43" t="s">
        <v>80</v>
      </c>
      <c r="D59" s="1">
        <v>4953</v>
      </c>
      <c r="E59" s="3">
        <v>0</v>
      </c>
      <c r="F59" s="8">
        <v>4700</v>
      </c>
      <c r="G59" s="3">
        <v>0</v>
      </c>
      <c r="H59" s="8">
        <v>4700</v>
      </c>
      <c r="I59" s="3">
        <v>0</v>
      </c>
      <c r="J59" s="8">
        <v>5500</v>
      </c>
      <c r="K59" s="3">
        <v>0</v>
      </c>
      <c r="L59" s="8">
        <v>5500</v>
      </c>
    </row>
    <row r="60" spans="1:12" ht="15.6" customHeight="1">
      <c r="A60" s="26"/>
      <c r="B60" s="49">
        <v>2204</v>
      </c>
      <c r="C60" s="10" t="s">
        <v>81</v>
      </c>
      <c r="D60" s="5">
        <v>40432</v>
      </c>
      <c r="E60" s="5">
        <v>20873</v>
      </c>
      <c r="F60" s="7">
        <v>66100</v>
      </c>
      <c r="G60" s="7">
        <v>33603</v>
      </c>
      <c r="H60" s="7">
        <v>74920</v>
      </c>
      <c r="I60" s="7">
        <v>33603</v>
      </c>
      <c r="J60" s="7">
        <v>67970</v>
      </c>
      <c r="K60" s="7">
        <v>36526</v>
      </c>
      <c r="L60" s="7">
        <v>104496</v>
      </c>
    </row>
    <row r="61" spans="1:12" ht="15.6" customHeight="1">
      <c r="A61" s="26"/>
      <c r="B61" s="49">
        <v>2205</v>
      </c>
      <c r="C61" s="10" t="s">
        <v>82</v>
      </c>
      <c r="D61" s="5">
        <v>53997</v>
      </c>
      <c r="E61" s="5">
        <v>38551</v>
      </c>
      <c r="F61" s="7">
        <v>43087</v>
      </c>
      <c r="G61" s="7">
        <v>42237</v>
      </c>
      <c r="H61" s="7">
        <v>43087</v>
      </c>
      <c r="I61" s="7">
        <v>42237</v>
      </c>
      <c r="J61" s="7">
        <v>52950</v>
      </c>
      <c r="K61" s="7">
        <v>40186</v>
      </c>
      <c r="L61" s="7">
        <v>93136</v>
      </c>
    </row>
    <row r="62" spans="1:12" ht="15.6" customHeight="1">
      <c r="A62" s="52" t="s">
        <v>3</v>
      </c>
      <c r="B62" s="53" t="s">
        <v>2</v>
      </c>
      <c r="C62" s="55" t="s">
        <v>78</v>
      </c>
      <c r="D62" s="4">
        <f t="shared" ref="D62:I62" si="7">SUM(D58:D61)</f>
        <v>2464485</v>
      </c>
      <c r="E62" s="4">
        <f t="shared" si="7"/>
        <v>3995929</v>
      </c>
      <c r="F62" s="44">
        <f t="shared" si="7"/>
        <v>3222166</v>
      </c>
      <c r="G62" s="44">
        <f t="shared" si="7"/>
        <v>4641271</v>
      </c>
      <c r="H62" s="44">
        <f t="shared" si="7"/>
        <v>3234425</v>
      </c>
      <c r="I62" s="44">
        <f t="shared" si="7"/>
        <v>4641271</v>
      </c>
      <c r="J62" s="44">
        <f>SUM(J58:J61)</f>
        <v>3139049</v>
      </c>
      <c r="K62" s="44">
        <f>SUM(K58:K61)</f>
        <v>5156227</v>
      </c>
      <c r="L62" s="44">
        <f>SUM(J62:K62)</f>
        <v>8295276</v>
      </c>
    </row>
    <row r="63" spans="1:12" ht="3" customHeight="1">
      <c r="B63" s="32"/>
      <c r="C63" s="38"/>
      <c r="D63" s="5"/>
      <c r="E63" s="5"/>
      <c r="F63" s="7"/>
      <c r="G63" s="7"/>
      <c r="H63" s="7"/>
      <c r="I63" s="7"/>
      <c r="J63" s="7"/>
      <c r="K63" s="7"/>
      <c r="L63" s="7"/>
    </row>
    <row r="64" spans="1:12">
      <c r="B64" s="32" t="s">
        <v>4</v>
      </c>
      <c r="C64" s="38" t="s">
        <v>83</v>
      </c>
      <c r="D64" s="1"/>
      <c r="E64" s="1"/>
      <c r="F64" s="8"/>
      <c r="G64" s="8"/>
      <c r="H64" s="8"/>
      <c r="I64" s="8"/>
      <c r="J64" s="8"/>
      <c r="K64" s="8"/>
      <c r="L64" s="8"/>
    </row>
    <row r="65" spans="1:12">
      <c r="B65" s="32">
        <v>2210</v>
      </c>
      <c r="C65" s="43" t="s">
        <v>18</v>
      </c>
      <c r="D65" s="1">
        <v>573733</v>
      </c>
      <c r="E65" s="1">
        <v>872045</v>
      </c>
      <c r="F65" s="8">
        <v>1606174</v>
      </c>
      <c r="G65" s="8">
        <v>976732</v>
      </c>
      <c r="H65" s="8">
        <v>1606174</v>
      </c>
      <c r="I65" s="8">
        <v>981732</v>
      </c>
      <c r="J65" s="8">
        <v>901083</v>
      </c>
      <c r="K65" s="8">
        <v>1075996</v>
      </c>
      <c r="L65" s="8">
        <v>1977079</v>
      </c>
    </row>
    <row r="66" spans="1:12">
      <c r="A66" s="26"/>
      <c r="B66" s="49">
        <v>2211</v>
      </c>
      <c r="C66" s="10" t="s">
        <v>84</v>
      </c>
      <c r="D66" s="5">
        <v>167988</v>
      </c>
      <c r="E66" s="2">
        <v>0</v>
      </c>
      <c r="F66" s="7">
        <v>171400</v>
      </c>
      <c r="G66" s="2">
        <v>0</v>
      </c>
      <c r="H66" s="7">
        <v>171400</v>
      </c>
      <c r="I66" s="2">
        <v>0</v>
      </c>
      <c r="J66" s="7">
        <v>231524</v>
      </c>
      <c r="K66" s="2">
        <v>0</v>
      </c>
      <c r="L66" s="7">
        <v>231524</v>
      </c>
    </row>
    <row r="67" spans="1:12">
      <c r="A67" s="26" t="s">
        <v>3</v>
      </c>
      <c r="B67" s="49" t="s">
        <v>4</v>
      </c>
      <c r="C67" s="50" t="s">
        <v>83</v>
      </c>
      <c r="D67" s="4">
        <f t="shared" ref="D67:I67" si="8">SUM(D65:D66)</f>
        <v>741721</v>
      </c>
      <c r="E67" s="4">
        <f t="shared" si="8"/>
        <v>872045</v>
      </c>
      <c r="F67" s="44">
        <f t="shared" si="8"/>
        <v>1777574</v>
      </c>
      <c r="G67" s="44">
        <f t="shared" si="8"/>
        <v>976732</v>
      </c>
      <c r="H67" s="44">
        <f t="shared" si="8"/>
        <v>1777574</v>
      </c>
      <c r="I67" s="44">
        <f t="shared" si="8"/>
        <v>981732</v>
      </c>
      <c r="J67" s="44">
        <f>SUM(J65:J66)</f>
        <v>1132607</v>
      </c>
      <c r="K67" s="44">
        <f>SUM(K65:K66)</f>
        <v>1075996</v>
      </c>
      <c r="L67" s="44">
        <f>SUM(J67:K67)</f>
        <v>2208603</v>
      </c>
    </row>
    <row r="68" spans="1:12">
      <c r="A68" s="26"/>
      <c r="B68" s="27"/>
      <c r="C68" s="50"/>
      <c r="D68" s="5"/>
      <c r="E68" s="5"/>
      <c r="F68" s="7"/>
      <c r="G68" s="7"/>
      <c r="H68" s="7"/>
      <c r="I68" s="7"/>
      <c r="J68" s="7"/>
      <c r="K68" s="7"/>
      <c r="L68" s="7"/>
    </row>
    <row r="69" spans="1:12" ht="27.95" customHeight="1">
      <c r="A69" s="26"/>
      <c r="B69" s="49" t="s">
        <v>6</v>
      </c>
      <c r="C69" s="50" t="s">
        <v>85</v>
      </c>
      <c r="D69" s="1"/>
      <c r="E69" s="1"/>
      <c r="F69" s="8"/>
      <c r="G69" s="8"/>
      <c r="H69" s="8"/>
      <c r="I69" s="8"/>
      <c r="J69" s="8"/>
      <c r="K69" s="8"/>
      <c r="L69" s="8"/>
    </row>
    <row r="70" spans="1:12">
      <c r="B70" s="32">
        <v>2215</v>
      </c>
      <c r="C70" s="43" t="s">
        <v>86</v>
      </c>
      <c r="D70" s="1">
        <v>96461</v>
      </c>
      <c r="E70" s="1">
        <v>125443</v>
      </c>
      <c r="F70" s="8">
        <v>211960</v>
      </c>
      <c r="G70" s="8">
        <v>139732</v>
      </c>
      <c r="H70" s="8">
        <v>211960</v>
      </c>
      <c r="I70" s="8">
        <v>141834</v>
      </c>
      <c r="J70" s="8">
        <v>216626</v>
      </c>
      <c r="K70" s="8">
        <v>191726</v>
      </c>
      <c r="L70" s="8">
        <v>408352</v>
      </c>
    </row>
    <row r="71" spans="1:12">
      <c r="B71" s="32">
        <v>2216</v>
      </c>
      <c r="C71" s="43" t="s">
        <v>19</v>
      </c>
      <c r="D71" s="1">
        <v>1643204</v>
      </c>
      <c r="E71" s="1">
        <v>57178</v>
      </c>
      <c r="F71" s="8">
        <v>1902926</v>
      </c>
      <c r="G71" s="8">
        <v>52389</v>
      </c>
      <c r="H71" s="8">
        <v>1822926</v>
      </c>
      <c r="I71" s="8">
        <v>52389</v>
      </c>
      <c r="J71" s="8">
        <v>572000</v>
      </c>
      <c r="K71" s="8">
        <v>53091</v>
      </c>
      <c r="L71" s="8">
        <v>625091</v>
      </c>
    </row>
    <row r="72" spans="1:12">
      <c r="B72" s="32">
        <v>2217</v>
      </c>
      <c r="C72" s="43" t="s">
        <v>20</v>
      </c>
      <c r="D72" s="1">
        <v>343672</v>
      </c>
      <c r="E72" s="1">
        <v>59192</v>
      </c>
      <c r="F72" s="8">
        <v>333673</v>
      </c>
      <c r="G72" s="8">
        <v>79158</v>
      </c>
      <c r="H72" s="8">
        <v>333673</v>
      </c>
      <c r="I72" s="8">
        <v>79158</v>
      </c>
      <c r="J72" s="8">
        <v>275930</v>
      </c>
      <c r="K72" s="8">
        <v>82250</v>
      </c>
      <c r="L72" s="8">
        <v>358180</v>
      </c>
    </row>
    <row r="73" spans="1:12" ht="27.95" customHeight="1">
      <c r="A73" s="31" t="s">
        <v>3</v>
      </c>
      <c r="B73" s="32" t="s">
        <v>6</v>
      </c>
      <c r="C73" s="38" t="s">
        <v>85</v>
      </c>
      <c r="D73" s="4">
        <f t="shared" ref="D73:I73" si="9">SUM(D70:D72)</f>
        <v>2083337</v>
      </c>
      <c r="E73" s="4">
        <f t="shared" si="9"/>
        <v>241813</v>
      </c>
      <c r="F73" s="44">
        <f t="shared" si="9"/>
        <v>2448559</v>
      </c>
      <c r="G73" s="44">
        <f t="shared" si="9"/>
        <v>271279</v>
      </c>
      <c r="H73" s="44">
        <f t="shared" si="9"/>
        <v>2368559</v>
      </c>
      <c r="I73" s="44">
        <f t="shared" si="9"/>
        <v>273381</v>
      </c>
      <c r="J73" s="44">
        <f>SUM(J70:J72)</f>
        <v>1064556</v>
      </c>
      <c r="K73" s="44">
        <f>SUM(K70:K72)</f>
        <v>327067</v>
      </c>
      <c r="L73" s="44">
        <f>SUM(J73:K73)</f>
        <v>1391623</v>
      </c>
    </row>
    <row r="74" spans="1:12">
      <c r="C74" s="38"/>
      <c r="D74" s="5"/>
      <c r="E74" s="5"/>
      <c r="F74" s="7"/>
      <c r="G74" s="7"/>
      <c r="H74" s="7"/>
      <c r="I74" s="7"/>
      <c r="J74" s="7"/>
      <c r="K74" s="7"/>
      <c r="L74" s="7"/>
    </row>
    <row r="75" spans="1:12">
      <c r="B75" s="32" t="s">
        <v>68</v>
      </c>
      <c r="C75" s="38" t="s">
        <v>87</v>
      </c>
      <c r="D75" s="1"/>
      <c r="E75" s="1"/>
      <c r="F75" s="8"/>
      <c r="G75" s="8"/>
      <c r="H75" s="8"/>
      <c r="I75" s="8"/>
      <c r="J75" s="8"/>
      <c r="K75" s="8"/>
      <c r="L75" s="8"/>
    </row>
    <row r="76" spans="1:12">
      <c r="B76" s="32">
        <v>2220</v>
      </c>
      <c r="C76" s="43" t="s">
        <v>21</v>
      </c>
      <c r="D76" s="6">
        <v>103323</v>
      </c>
      <c r="E76" s="6">
        <v>35540</v>
      </c>
      <c r="F76" s="48">
        <v>65700</v>
      </c>
      <c r="G76" s="48">
        <v>40597</v>
      </c>
      <c r="H76" s="48">
        <v>65700</v>
      </c>
      <c r="I76" s="48">
        <v>40597</v>
      </c>
      <c r="J76" s="48">
        <v>15200</v>
      </c>
      <c r="K76" s="48">
        <v>42464</v>
      </c>
      <c r="L76" s="48">
        <v>57664</v>
      </c>
    </row>
    <row r="77" spans="1:12">
      <c r="A77" s="31" t="s">
        <v>3</v>
      </c>
      <c r="B77" s="32" t="s">
        <v>68</v>
      </c>
      <c r="C77" s="38" t="s">
        <v>87</v>
      </c>
      <c r="D77" s="4">
        <f t="shared" ref="D77:L77" si="10">D76</f>
        <v>103323</v>
      </c>
      <c r="E77" s="4">
        <f t="shared" si="10"/>
        <v>35540</v>
      </c>
      <c r="F77" s="44">
        <f t="shared" si="10"/>
        <v>65700</v>
      </c>
      <c r="G77" s="44">
        <f t="shared" si="10"/>
        <v>40597</v>
      </c>
      <c r="H77" s="44">
        <f t="shared" si="10"/>
        <v>65700</v>
      </c>
      <c r="I77" s="44">
        <f t="shared" si="10"/>
        <v>40597</v>
      </c>
      <c r="J77" s="44">
        <f t="shared" si="10"/>
        <v>15200</v>
      </c>
      <c r="K77" s="44">
        <f t="shared" si="10"/>
        <v>42464</v>
      </c>
      <c r="L77" s="44">
        <f t="shared" si="10"/>
        <v>57664</v>
      </c>
    </row>
    <row r="78" spans="1:12">
      <c r="C78" s="43"/>
      <c r="D78" s="5"/>
      <c r="E78" s="5"/>
      <c r="F78" s="7"/>
      <c r="G78" s="7"/>
      <c r="H78" s="7"/>
      <c r="I78" s="7"/>
      <c r="J78" s="7"/>
      <c r="K78" s="7"/>
      <c r="L78" s="7"/>
    </row>
    <row r="79" spans="1:12" ht="27.95" customHeight="1">
      <c r="B79" s="32" t="s">
        <v>73</v>
      </c>
      <c r="C79" s="38" t="s">
        <v>88</v>
      </c>
      <c r="D79" s="1"/>
      <c r="E79" s="1"/>
      <c r="F79" s="8"/>
      <c r="G79" s="8"/>
      <c r="H79" s="8"/>
      <c r="I79" s="8"/>
      <c r="J79" s="8"/>
      <c r="K79" s="8"/>
      <c r="L79" s="8"/>
    </row>
    <row r="80" spans="1:12">
      <c r="B80" s="32">
        <v>2225</v>
      </c>
      <c r="C80" s="43" t="s">
        <v>89</v>
      </c>
      <c r="D80" s="1">
        <v>214989</v>
      </c>
      <c r="E80" s="1">
        <v>44925</v>
      </c>
      <c r="F80" s="8">
        <v>353150</v>
      </c>
      <c r="G80" s="8">
        <v>42504</v>
      </c>
      <c r="H80" s="8">
        <v>420972</v>
      </c>
      <c r="I80" s="8">
        <v>42595</v>
      </c>
      <c r="J80" s="8">
        <v>471735</v>
      </c>
      <c r="K80" s="8">
        <v>47423</v>
      </c>
      <c r="L80" s="8">
        <v>519158</v>
      </c>
    </row>
    <row r="81" spans="1:12">
      <c r="C81" s="43" t="s">
        <v>90</v>
      </c>
      <c r="D81" s="6"/>
      <c r="E81" s="6"/>
      <c r="F81" s="48"/>
      <c r="G81" s="48"/>
      <c r="H81" s="48"/>
      <c r="I81" s="48"/>
      <c r="J81" s="48"/>
      <c r="K81" s="48"/>
      <c r="L81" s="48"/>
    </row>
    <row r="82" spans="1:12" ht="27.95" customHeight="1">
      <c r="A82" s="31" t="s">
        <v>3</v>
      </c>
      <c r="B82" s="32" t="s">
        <v>73</v>
      </c>
      <c r="C82" s="38" t="s">
        <v>88</v>
      </c>
      <c r="D82" s="4">
        <f>D80</f>
        <v>214989</v>
      </c>
      <c r="E82" s="4">
        <f t="shared" ref="E82:L82" si="11">E80</f>
        <v>44925</v>
      </c>
      <c r="F82" s="44">
        <f t="shared" si="11"/>
        <v>353150</v>
      </c>
      <c r="G82" s="44">
        <f t="shared" si="11"/>
        <v>42504</v>
      </c>
      <c r="H82" s="44">
        <f t="shared" si="11"/>
        <v>420972</v>
      </c>
      <c r="I82" s="44">
        <f t="shared" si="11"/>
        <v>42595</v>
      </c>
      <c r="J82" s="44">
        <f t="shared" si="11"/>
        <v>471735</v>
      </c>
      <c r="K82" s="44">
        <f t="shared" si="11"/>
        <v>47423</v>
      </c>
      <c r="L82" s="44">
        <f t="shared" si="11"/>
        <v>519158</v>
      </c>
    </row>
    <row r="83" spans="1:12">
      <c r="C83" s="43"/>
      <c r="D83" s="5"/>
      <c r="E83" s="5"/>
      <c r="F83" s="7"/>
      <c r="G83" s="7"/>
      <c r="H83" s="7"/>
      <c r="I83" s="7"/>
      <c r="J83" s="7"/>
      <c r="K83" s="7"/>
      <c r="L83" s="7"/>
    </row>
    <row r="84" spans="1:12">
      <c r="B84" s="32" t="s">
        <v>91</v>
      </c>
      <c r="C84" s="38" t="s">
        <v>92</v>
      </c>
      <c r="D84" s="1"/>
      <c r="E84" s="1"/>
      <c r="F84" s="8"/>
      <c r="G84" s="8"/>
      <c r="H84" s="8"/>
      <c r="I84" s="8"/>
      <c r="J84" s="8"/>
      <c r="K84" s="8"/>
      <c r="L84" s="8"/>
    </row>
    <row r="85" spans="1:12">
      <c r="B85" s="32">
        <v>2230</v>
      </c>
      <c r="C85" s="43" t="s">
        <v>93</v>
      </c>
      <c r="D85" s="6">
        <v>36315</v>
      </c>
      <c r="E85" s="6">
        <v>22171</v>
      </c>
      <c r="F85" s="48">
        <v>44100</v>
      </c>
      <c r="G85" s="48">
        <v>25645</v>
      </c>
      <c r="H85" s="48">
        <v>44100</v>
      </c>
      <c r="I85" s="48">
        <v>27045</v>
      </c>
      <c r="J85" s="48">
        <v>41590</v>
      </c>
      <c r="K85" s="48">
        <v>27776</v>
      </c>
      <c r="L85" s="48">
        <v>69366</v>
      </c>
    </row>
    <row r="86" spans="1:12">
      <c r="A86" s="26" t="s">
        <v>3</v>
      </c>
      <c r="B86" s="49" t="s">
        <v>91</v>
      </c>
      <c r="C86" s="50" t="s">
        <v>92</v>
      </c>
      <c r="D86" s="4">
        <f t="shared" ref="D86:L86" si="12">D85</f>
        <v>36315</v>
      </c>
      <c r="E86" s="4">
        <f t="shared" si="12"/>
        <v>22171</v>
      </c>
      <c r="F86" s="44">
        <f t="shared" si="12"/>
        <v>44100</v>
      </c>
      <c r="G86" s="44">
        <f t="shared" si="12"/>
        <v>25645</v>
      </c>
      <c r="H86" s="44">
        <f t="shared" si="12"/>
        <v>44100</v>
      </c>
      <c r="I86" s="44">
        <f t="shared" si="12"/>
        <v>27045</v>
      </c>
      <c r="J86" s="44">
        <f t="shared" si="12"/>
        <v>41590</v>
      </c>
      <c r="K86" s="44">
        <f t="shared" si="12"/>
        <v>27776</v>
      </c>
      <c r="L86" s="44">
        <f t="shared" si="12"/>
        <v>69366</v>
      </c>
    </row>
    <row r="87" spans="1:12">
      <c r="A87" s="26"/>
      <c r="B87" s="27"/>
      <c r="C87" s="10"/>
      <c r="D87" s="5"/>
      <c r="E87" s="5"/>
      <c r="F87" s="7"/>
      <c r="G87" s="7"/>
      <c r="H87" s="7"/>
      <c r="I87" s="7"/>
      <c r="J87" s="7"/>
      <c r="K87" s="7"/>
      <c r="L87" s="7"/>
    </row>
    <row r="88" spans="1:12">
      <c r="A88" s="26"/>
      <c r="B88" s="49" t="s">
        <v>94</v>
      </c>
      <c r="C88" s="50" t="s">
        <v>95</v>
      </c>
      <c r="D88" s="5"/>
      <c r="E88" s="5"/>
      <c r="F88" s="7"/>
      <c r="G88" s="7"/>
      <c r="H88" s="7"/>
      <c r="I88" s="7"/>
      <c r="J88" s="7"/>
      <c r="K88" s="7"/>
      <c r="L88" s="7"/>
    </row>
    <row r="89" spans="1:12">
      <c r="A89" s="26"/>
      <c r="B89" s="49">
        <v>2235</v>
      </c>
      <c r="C89" s="10" t="s">
        <v>22</v>
      </c>
      <c r="D89" s="5">
        <v>367303</v>
      </c>
      <c r="E89" s="5">
        <v>73145</v>
      </c>
      <c r="F89" s="7">
        <v>512201</v>
      </c>
      <c r="G89" s="7">
        <v>97028</v>
      </c>
      <c r="H89" s="7">
        <v>512201</v>
      </c>
      <c r="I89" s="7">
        <v>97028</v>
      </c>
      <c r="J89" s="7">
        <v>998886</v>
      </c>
      <c r="K89" s="7">
        <v>91568</v>
      </c>
      <c r="L89" s="7">
        <v>1090454</v>
      </c>
    </row>
    <row r="90" spans="1:12">
      <c r="A90" s="52"/>
      <c r="B90" s="53">
        <v>2236</v>
      </c>
      <c r="C90" s="54" t="s">
        <v>96</v>
      </c>
      <c r="D90" s="6">
        <v>76861</v>
      </c>
      <c r="E90" s="6">
        <v>11067</v>
      </c>
      <c r="F90" s="48">
        <v>101968</v>
      </c>
      <c r="G90" s="48">
        <v>12337</v>
      </c>
      <c r="H90" s="48">
        <v>120986</v>
      </c>
      <c r="I90" s="48">
        <v>12337</v>
      </c>
      <c r="J90" s="48">
        <v>137018</v>
      </c>
      <c r="K90" s="48">
        <v>13344</v>
      </c>
      <c r="L90" s="48">
        <v>150362</v>
      </c>
    </row>
    <row r="91" spans="1:12">
      <c r="B91" s="32">
        <v>2245</v>
      </c>
      <c r="C91" s="43" t="s">
        <v>97</v>
      </c>
      <c r="D91" s="1">
        <v>1407</v>
      </c>
      <c r="E91" s="1">
        <v>1030751</v>
      </c>
      <c r="F91" s="3">
        <v>0</v>
      </c>
      <c r="G91" s="8">
        <v>312513</v>
      </c>
      <c r="H91" s="3">
        <v>0</v>
      </c>
      <c r="I91" s="8">
        <v>312513</v>
      </c>
      <c r="J91" s="3">
        <v>0</v>
      </c>
      <c r="K91" s="8">
        <v>321531</v>
      </c>
      <c r="L91" s="8">
        <v>321531</v>
      </c>
    </row>
    <row r="92" spans="1:12">
      <c r="A92" s="31" t="s">
        <v>3</v>
      </c>
      <c r="B92" s="32" t="s">
        <v>94</v>
      </c>
      <c r="C92" s="38" t="s">
        <v>95</v>
      </c>
      <c r="D92" s="4">
        <f t="shared" ref="D92:I92" si="13">SUM(D89:D91)</f>
        <v>445571</v>
      </c>
      <c r="E92" s="4">
        <f t="shared" si="13"/>
        <v>1114963</v>
      </c>
      <c r="F92" s="44">
        <f t="shared" si="13"/>
        <v>614169</v>
      </c>
      <c r="G92" s="44">
        <f t="shared" si="13"/>
        <v>421878</v>
      </c>
      <c r="H92" s="44">
        <f t="shared" si="13"/>
        <v>633187</v>
      </c>
      <c r="I92" s="44">
        <f t="shared" si="13"/>
        <v>421878</v>
      </c>
      <c r="J92" s="44">
        <f>SUM(J89:J91)</f>
        <v>1135904</v>
      </c>
      <c r="K92" s="44">
        <f>SUM(K89:K91)</f>
        <v>426443</v>
      </c>
      <c r="L92" s="44">
        <f>SUM(J92:K92)</f>
        <v>1562347</v>
      </c>
    </row>
    <row r="93" spans="1:12">
      <c r="C93" s="38"/>
      <c r="D93" s="5"/>
      <c r="E93" s="5"/>
      <c r="F93" s="7"/>
      <c r="G93" s="7"/>
      <c r="H93" s="7"/>
      <c r="I93" s="7"/>
      <c r="J93" s="7"/>
      <c r="K93" s="7"/>
      <c r="L93" s="7"/>
    </row>
    <row r="94" spans="1:12">
      <c r="B94" s="32" t="s">
        <v>98</v>
      </c>
      <c r="C94" s="38" t="s">
        <v>99</v>
      </c>
      <c r="D94" s="1"/>
      <c r="E94" s="1"/>
      <c r="F94" s="8"/>
      <c r="G94" s="8"/>
      <c r="H94" s="8"/>
      <c r="I94" s="8"/>
      <c r="J94" s="8"/>
      <c r="K94" s="8"/>
      <c r="L94" s="8"/>
    </row>
    <row r="95" spans="1:12">
      <c r="B95" s="32">
        <v>2250</v>
      </c>
      <c r="C95" s="43" t="s">
        <v>23</v>
      </c>
      <c r="D95" s="1">
        <v>160074</v>
      </c>
      <c r="E95" s="1">
        <v>182759</v>
      </c>
      <c r="F95" s="1">
        <v>10000</v>
      </c>
      <c r="G95" s="1">
        <v>76243</v>
      </c>
      <c r="H95" s="1">
        <v>10000</v>
      </c>
      <c r="I95" s="1">
        <v>76243</v>
      </c>
      <c r="J95" s="3">
        <v>0</v>
      </c>
      <c r="K95" s="1">
        <v>71777</v>
      </c>
      <c r="L95" s="1">
        <v>71777</v>
      </c>
    </row>
    <row r="96" spans="1:12">
      <c r="A96" s="26"/>
      <c r="B96" s="49">
        <v>2251</v>
      </c>
      <c r="C96" s="10" t="s">
        <v>100</v>
      </c>
      <c r="D96" s="2">
        <v>0</v>
      </c>
      <c r="E96" s="5">
        <v>3626</v>
      </c>
      <c r="F96" s="2">
        <v>0</v>
      </c>
      <c r="G96" s="5">
        <v>5349</v>
      </c>
      <c r="H96" s="2">
        <v>0</v>
      </c>
      <c r="I96" s="5">
        <v>5349</v>
      </c>
      <c r="J96" s="2">
        <v>0</v>
      </c>
      <c r="K96" s="5">
        <v>5449</v>
      </c>
      <c r="L96" s="5">
        <v>5449</v>
      </c>
    </row>
    <row r="97" spans="1:12">
      <c r="A97" s="26" t="s">
        <v>3</v>
      </c>
      <c r="B97" s="49" t="s">
        <v>98</v>
      </c>
      <c r="C97" s="50" t="s">
        <v>99</v>
      </c>
      <c r="D97" s="4">
        <f t="shared" ref="D97:K97" si="14">SUM(D95:D96)</f>
        <v>160074</v>
      </c>
      <c r="E97" s="4">
        <f t="shared" si="14"/>
        <v>186385</v>
      </c>
      <c r="F97" s="4">
        <f t="shared" si="14"/>
        <v>10000</v>
      </c>
      <c r="G97" s="4">
        <f t="shared" si="14"/>
        <v>81592</v>
      </c>
      <c r="H97" s="4">
        <f t="shared" si="14"/>
        <v>10000</v>
      </c>
      <c r="I97" s="4">
        <f t="shared" si="14"/>
        <v>81592</v>
      </c>
      <c r="J97" s="9">
        <f t="shared" si="14"/>
        <v>0</v>
      </c>
      <c r="K97" s="4">
        <f t="shared" si="14"/>
        <v>77226</v>
      </c>
      <c r="L97" s="4">
        <f>SUM(J97:K97)</f>
        <v>77226</v>
      </c>
    </row>
    <row r="98" spans="1:12">
      <c r="A98" s="26" t="s">
        <v>3</v>
      </c>
      <c r="B98" s="49" t="s">
        <v>10</v>
      </c>
      <c r="C98" s="50" t="s">
        <v>77</v>
      </c>
      <c r="D98" s="4">
        <f>D97+D92+D85+D82+D76+D73+D67+D62</f>
        <v>6249815</v>
      </c>
      <c r="E98" s="4">
        <f t="shared" ref="E98:K98" si="15">E97+E92+E85+E82+E76+E73+E67+E62</f>
        <v>6513771</v>
      </c>
      <c r="F98" s="4">
        <f t="shared" si="15"/>
        <v>8535418</v>
      </c>
      <c r="G98" s="4">
        <f t="shared" si="15"/>
        <v>6501498</v>
      </c>
      <c r="H98" s="4">
        <f t="shared" si="15"/>
        <v>8554517</v>
      </c>
      <c r="I98" s="4">
        <f t="shared" si="15"/>
        <v>6510091</v>
      </c>
      <c r="J98" s="4">
        <f t="shared" si="15"/>
        <v>7000641</v>
      </c>
      <c r="K98" s="4">
        <f t="shared" si="15"/>
        <v>7180622</v>
      </c>
      <c r="L98" s="4">
        <f>L97+L92+L85+L82+L76+L73+L67+L62</f>
        <v>14181263</v>
      </c>
    </row>
    <row r="99" spans="1:12">
      <c r="A99" s="26"/>
      <c r="B99" s="49"/>
      <c r="C99" s="50"/>
      <c r="D99" s="5"/>
      <c r="E99" s="5"/>
      <c r="F99" s="7"/>
      <c r="G99" s="7"/>
      <c r="H99" s="7"/>
      <c r="I99" s="7"/>
      <c r="J99" s="7"/>
      <c r="K99" s="7"/>
      <c r="L99" s="7"/>
    </row>
    <row r="100" spans="1:12">
      <c r="A100" s="26"/>
      <c r="B100" s="49" t="s">
        <v>38</v>
      </c>
      <c r="C100" s="50" t="s">
        <v>101</v>
      </c>
      <c r="D100" s="1"/>
      <c r="E100" s="1"/>
      <c r="F100" s="8"/>
      <c r="G100" s="8"/>
      <c r="H100" s="8"/>
      <c r="I100" s="8"/>
      <c r="J100" s="8"/>
      <c r="K100" s="8"/>
      <c r="L100" s="8"/>
    </row>
    <row r="101" spans="1:12">
      <c r="B101" s="32" t="s">
        <v>2</v>
      </c>
      <c r="C101" s="38" t="s">
        <v>102</v>
      </c>
      <c r="D101" s="1"/>
      <c r="E101" s="1"/>
      <c r="F101" s="8"/>
      <c r="G101" s="8"/>
      <c r="H101" s="8"/>
      <c r="I101" s="8"/>
      <c r="J101" s="8"/>
      <c r="K101" s="8"/>
      <c r="L101" s="8"/>
    </row>
    <row r="102" spans="1:12">
      <c r="B102" s="32">
        <v>2401</v>
      </c>
      <c r="C102" s="43" t="s">
        <v>25</v>
      </c>
      <c r="D102" s="1">
        <v>261576</v>
      </c>
      <c r="E102" s="1">
        <v>293340</v>
      </c>
      <c r="F102" s="8">
        <v>968881</v>
      </c>
      <c r="G102" s="8">
        <v>357915</v>
      </c>
      <c r="H102" s="8">
        <v>1018581</v>
      </c>
      <c r="I102" s="8">
        <v>358715</v>
      </c>
      <c r="J102" s="8">
        <v>1129579</v>
      </c>
      <c r="K102" s="8">
        <v>435894</v>
      </c>
      <c r="L102" s="8">
        <v>1565473</v>
      </c>
    </row>
    <row r="103" spans="1:12">
      <c r="B103" s="32">
        <v>2402</v>
      </c>
      <c r="C103" s="43" t="s">
        <v>103</v>
      </c>
      <c r="D103" s="1">
        <v>8425</v>
      </c>
      <c r="E103" s="1">
        <v>61926</v>
      </c>
      <c r="F103" s="8">
        <v>229200</v>
      </c>
      <c r="G103" s="8">
        <v>66292</v>
      </c>
      <c r="H103" s="8">
        <v>229200</v>
      </c>
      <c r="I103" s="8">
        <v>66292</v>
      </c>
      <c r="J103" s="8">
        <v>39573</v>
      </c>
      <c r="K103" s="8">
        <v>79674</v>
      </c>
      <c r="L103" s="8">
        <v>119247</v>
      </c>
    </row>
    <row r="104" spans="1:12">
      <c r="B104" s="32">
        <v>2403</v>
      </c>
      <c r="C104" s="43" t="s">
        <v>26</v>
      </c>
      <c r="D104" s="1">
        <v>118731</v>
      </c>
      <c r="E104" s="1">
        <v>212936</v>
      </c>
      <c r="F104" s="8">
        <v>127270</v>
      </c>
      <c r="G104" s="8">
        <v>224338</v>
      </c>
      <c r="H104" s="8">
        <v>127270</v>
      </c>
      <c r="I104" s="8">
        <v>224338</v>
      </c>
      <c r="J104" s="8">
        <v>154354</v>
      </c>
      <c r="K104" s="8">
        <v>269272</v>
      </c>
      <c r="L104" s="8">
        <v>423626</v>
      </c>
    </row>
    <row r="105" spans="1:12">
      <c r="B105" s="32">
        <v>2404</v>
      </c>
      <c r="C105" s="43" t="s">
        <v>27</v>
      </c>
      <c r="D105" s="1">
        <v>11903</v>
      </c>
      <c r="E105" s="1">
        <v>5503</v>
      </c>
      <c r="F105" s="8">
        <v>14200</v>
      </c>
      <c r="G105" s="8">
        <v>6350</v>
      </c>
      <c r="H105" s="8">
        <v>34143</v>
      </c>
      <c r="I105" s="8">
        <v>6350</v>
      </c>
      <c r="J105" s="8">
        <v>100000</v>
      </c>
      <c r="K105" s="8">
        <v>4325</v>
      </c>
      <c r="L105" s="8">
        <v>104325</v>
      </c>
    </row>
    <row r="106" spans="1:12">
      <c r="B106" s="32">
        <v>2405</v>
      </c>
      <c r="C106" s="43" t="s">
        <v>28</v>
      </c>
      <c r="D106" s="1">
        <v>5176</v>
      </c>
      <c r="E106" s="1">
        <v>39961</v>
      </c>
      <c r="F106" s="8">
        <v>6844</v>
      </c>
      <c r="G106" s="8">
        <v>45746</v>
      </c>
      <c r="H106" s="8">
        <v>6844</v>
      </c>
      <c r="I106" s="8">
        <v>45746</v>
      </c>
      <c r="J106" s="8">
        <v>3590</v>
      </c>
      <c r="K106" s="8">
        <v>47721</v>
      </c>
      <c r="L106" s="8">
        <v>51311</v>
      </c>
    </row>
    <row r="107" spans="1:12">
      <c r="B107" s="32">
        <v>2406</v>
      </c>
      <c r="C107" s="43" t="s">
        <v>104</v>
      </c>
      <c r="D107" s="1">
        <v>467082</v>
      </c>
      <c r="E107" s="1">
        <v>310721</v>
      </c>
      <c r="F107" s="8">
        <v>1161405</v>
      </c>
      <c r="G107" s="8">
        <v>338590</v>
      </c>
      <c r="H107" s="8">
        <v>1161405</v>
      </c>
      <c r="I107" s="8">
        <v>338590</v>
      </c>
      <c r="J107" s="8">
        <v>628635</v>
      </c>
      <c r="K107" s="8">
        <v>372948</v>
      </c>
      <c r="L107" s="8">
        <v>1001583</v>
      </c>
    </row>
    <row r="108" spans="1:12">
      <c r="B108" s="32">
        <v>2407</v>
      </c>
      <c r="C108" s="43" t="s">
        <v>40</v>
      </c>
      <c r="D108" s="1">
        <v>4000</v>
      </c>
      <c r="E108" s="1">
        <v>43014</v>
      </c>
      <c r="F108" s="1">
        <v>4000</v>
      </c>
      <c r="G108" s="1">
        <v>42550</v>
      </c>
      <c r="H108" s="1">
        <v>4000</v>
      </c>
      <c r="I108" s="1">
        <v>42550</v>
      </c>
      <c r="J108" s="1">
        <v>7000</v>
      </c>
      <c r="K108" s="1">
        <v>64660</v>
      </c>
      <c r="L108" s="1">
        <v>71660</v>
      </c>
    </row>
    <row r="109" spans="1:12">
      <c r="B109" s="32">
        <v>2408</v>
      </c>
      <c r="C109" s="43" t="s">
        <v>105</v>
      </c>
      <c r="D109" s="1">
        <v>71332</v>
      </c>
      <c r="E109" s="1">
        <v>178624</v>
      </c>
      <c r="F109" s="8">
        <v>87828</v>
      </c>
      <c r="G109" s="8">
        <v>188041</v>
      </c>
      <c r="H109" s="8">
        <v>93829</v>
      </c>
      <c r="I109" s="8">
        <v>188041</v>
      </c>
      <c r="J109" s="8">
        <v>36952</v>
      </c>
      <c r="K109" s="8">
        <v>185813</v>
      </c>
      <c r="L109" s="8">
        <v>222765</v>
      </c>
    </row>
    <row r="110" spans="1:12">
      <c r="B110" s="32">
        <v>2415</v>
      </c>
      <c r="C110" s="43" t="s">
        <v>106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</row>
    <row r="111" spans="1:12">
      <c r="B111" s="32">
        <v>2425</v>
      </c>
      <c r="C111" s="43" t="s">
        <v>29</v>
      </c>
      <c r="D111" s="1">
        <v>23111</v>
      </c>
      <c r="E111" s="1">
        <v>86509</v>
      </c>
      <c r="F111" s="8">
        <v>13200</v>
      </c>
      <c r="G111" s="8">
        <v>97020</v>
      </c>
      <c r="H111" s="8">
        <v>13200</v>
      </c>
      <c r="I111" s="8">
        <v>97020</v>
      </c>
      <c r="J111" s="8">
        <v>19450</v>
      </c>
      <c r="K111" s="8">
        <v>99699</v>
      </c>
      <c r="L111" s="8">
        <v>119149</v>
      </c>
    </row>
    <row r="112" spans="1:12">
      <c r="B112" s="32">
        <v>2435</v>
      </c>
      <c r="C112" s="43" t="s">
        <v>107</v>
      </c>
      <c r="D112" s="1">
        <v>152177</v>
      </c>
      <c r="E112" s="3">
        <v>0</v>
      </c>
      <c r="F112" s="1">
        <v>231800</v>
      </c>
      <c r="G112" s="3">
        <v>0</v>
      </c>
      <c r="H112" s="1">
        <v>231800</v>
      </c>
      <c r="I112" s="3">
        <v>0</v>
      </c>
      <c r="J112" s="1">
        <v>219801</v>
      </c>
      <c r="K112" s="3">
        <v>0</v>
      </c>
      <c r="L112" s="1">
        <v>219801</v>
      </c>
    </row>
    <row r="113" spans="1:12">
      <c r="A113" s="31" t="s">
        <v>3</v>
      </c>
      <c r="B113" s="32" t="s">
        <v>2</v>
      </c>
      <c r="C113" s="38" t="s">
        <v>102</v>
      </c>
      <c r="D113" s="4">
        <f t="shared" ref="D113:I113" si="16">SUM(D102:D112)</f>
        <v>1123513</v>
      </c>
      <c r="E113" s="4">
        <f t="shared" si="16"/>
        <v>1232534</v>
      </c>
      <c r="F113" s="44">
        <f t="shared" si="16"/>
        <v>2844628</v>
      </c>
      <c r="G113" s="44">
        <f t="shared" si="16"/>
        <v>1366842</v>
      </c>
      <c r="H113" s="44">
        <f t="shared" si="16"/>
        <v>2920272</v>
      </c>
      <c r="I113" s="44">
        <f t="shared" si="16"/>
        <v>1367642</v>
      </c>
      <c r="J113" s="44">
        <f>SUM(J102:J112)</f>
        <v>2338934</v>
      </c>
      <c r="K113" s="44">
        <f>SUM(K102:K112)</f>
        <v>1560006</v>
      </c>
      <c r="L113" s="44">
        <f>SUM(J113:K113)</f>
        <v>3898940</v>
      </c>
    </row>
    <row r="114" spans="1:12">
      <c r="C114" s="38"/>
      <c r="D114" s="5"/>
      <c r="E114" s="5"/>
      <c r="F114" s="7"/>
      <c r="G114" s="7"/>
      <c r="H114" s="7"/>
      <c r="I114" s="7"/>
      <c r="J114" s="7"/>
      <c r="K114" s="7"/>
      <c r="L114" s="7"/>
    </row>
    <row r="115" spans="1:12">
      <c r="B115" s="32" t="s">
        <v>4</v>
      </c>
      <c r="C115" s="38" t="s">
        <v>108</v>
      </c>
      <c r="D115" s="1"/>
      <c r="E115" s="1"/>
      <c r="F115" s="8"/>
      <c r="G115" s="8"/>
      <c r="H115" s="8"/>
      <c r="I115" s="8"/>
      <c r="J115" s="8"/>
      <c r="K115" s="8"/>
      <c r="L115" s="8"/>
    </row>
    <row r="116" spans="1:12">
      <c r="B116" s="32">
        <v>2501</v>
      </c>
      <c r="C116" s="43" t="s">
        <v>109</v>
      </c>
      <c r="D116" s="1">
        <v>240639</v>
      </c>
      <c r="E116" s="3">
        <v>0</v>
      </c>
      <c r="F116" s="8">
        <v>242040</v>
      </c>
      <c r="G116" s="3">
        <v>0</v>
      </c>
      <c r="H116" s="8">
        <v>254280</v>
      </c>
      <c r="I116" s="3">
        <v>0</v>
      </c>
      <c r="J116" s="8">
        <v>359392</v>
      </c>
      <c r="K116" s="3">
        <v>0</v>
      </c>
      <c r="L116" s="8">
        <v>359392</v>
      </c>
    </row>
    <row r="117" spans="1:12">
      <c r="B117" s="32">
        <v>2505</v>
      </c>
      <c r="C117" s="43" t="s">
        <v>110</v>
      </c>
      <c r="D117" s="1">
        <v>61500</v>
      </c>
      <c r="E117" s="3">
        <v>0</v>
      </c>
      <c r="F117" s="8">
        <v>1419500</v>
      </c>
      <c r="G117" s="3">
        <v>0</v>
      </c>
      <c r="H117" s="8">
        <v>1419500</v>
      </c>
      <c r="I117" s="3">
        <v>0</v>
      </c>
      <c r="J117" s="8">
        <v>1047800</v>
      </c>
      <c r="K117" s="3">
        <v>0</v>
      </c>
      <c r="L117" s="8">
        <v>1047800</v>
      </c>
    </row>
    <row r="118" spans="1:12">
      <c r="A118" s="26"/>
      <c r="B118" s="49">
        <v>2506</v>
      </c>
      <c r="C118" s="10" t="s">
        <v>111</v>
      </c>
      <c r="D118" s="5">
        <v>20000</v>
      </c>
      <c r="E118" s="2">
        <v>0</v>
      </c>
      <c r="F118" s="5">
        <v>61812</v>
      </c>
      <c r="G118" s="2">
        <v>0</v>
      </c>
      <c r="H118" s="5">
        <v>81812</v>
      </c>
      <c r="I118" s="2">
        <v>0</v>
      </c>
      <c r="J118" s="5">
        <v>20212</v>
      </c>
      <c r="K118" s="2">
        <v>0</v>
      </c>
      <c r="L118" s="5">
        <v>20212</v>
      </c>
    </row>
    <row r="119" spans="1:12">
      <c r="A119" s="26"/>
      <c r="B119" s="49">
        <v>2515</v>
      </c>
      <c r="C119" s="10" t="s">
        <v>112</v>
      </c>
      <c r="D119" s="5">
        <v>588405</v>
      </c>
      <c r="E119" s="5">
        <v>21315</v>
      </c>
      <c r="F119" s="7">
        <v>743451</v>
      </c>
      <c r="G119" s="7">
        <v>28925</v>
      </c>
      <c r="H119" s="7">
        <v>565598</v>
      </c>
      <c r="I119" s="7">
        <v>28925</v>
      </c>
      <c r="J119" s="7">
        <v>318566</v>
      </c>
      <c r="K119" s="7">
        <v>32915</v>
      </c>
      <c r="L119" s="7">
        <v>351481</v>
      </c>
    </row>
    <row r="120" spans="1:12">
      <c r="A120" s="52" t="s">
        <v>3</v>
      </c>
      <c r="B120" s="53" t="s">
        <v>4</v>
      </c>
      <c r="C120" s="55" t="s">
        <v>108</v>
      </c>
      <c r="D120" s="4">
        <f t="shared" ref="D120:I120" si="17">SUM(D116:D119)</f>
        <v>910544</v>
      </c>
      <c r="E120" s="4">
        <f t="shared" si="17"/>
        <v>21315</v>
      </c>
      <c r="F120" s="44">
        <f t="shared" si="17"/>
        <v>2466803</v>
      </c>
      <c r="G120" s="44">
        <f t="shared" si="17"/>
        <v>28925</v>
      </c>
      <c r="H120" s="44">
        <f t="shared" si="17"/>
        <v>2321190</v>
      </c>
      <c r="I120" s="44">
        <f t="shared" si="17"/>
        <v>28925</v>
      </c>
      <c r="J120" s="44">
        <f>SUM(J116:J119)</f>
        <v>1745970</v>
      </c>
      <c r="K120" s="44">
        <f>SUM(K116:K119)</f>
        <v>32915</v>
      </c>
      <c r="L120" s="44">
        <f>SUM(J120:K120)</f>
        <v>1778885</v>
      </c>
    </row>
    <row r="121" spans="1:12">
      <c r="C121" s="38"/>
      <c r="D121" s="5"/>
      <c r="E121" s="5"/>
      <c r="F121" s="7"/>
      <c r="G121" s="7"/>
      <c r="H121" s="7"/>
      <c r="I121" s="7"/>
      <c r="J121" s="7"/>
      <c r="K121" s="7"/>
      <c r="L121" s="7"/>
    </row>
    <row r="122" spans="1:12">
      <c r="B122" s="32" t="s">
        <v>6</v>
      </c>
      <c r="C122" s="38" t="s">
        <v>113</v>
      </c>
      <c r="D122" s="5"/>
      <c r="E122" s="5"/>
      <c r="F122" s="7"/>
      <c r="G122" s="7"/>
      <c r="H122" s="7"/>
      <c r="I122" s="7"/>
      <c r="J122" s="7"/>
      <c r="K122" s="7"/>
      <c r="L122" s="7"/>
    </row>
    <row r="123" spans="1:12">
      <c r="B123" s="32">
        <v>2575</v>
      </c>
      <c r="C123" s="38" t="s">
        <v>114</v>
      </c>
      <c r="D123" s="6">
        <v>9881</v>
      </c>
      <c r="E123" s="47">
        <v>0</v>
      </c>
      <c r="F123" s="48">
        <v>20000</v>
      </c>
      <c r="G123" s="47">
        <v>0</v>
      </c>
      <c r="H123" s="48">
        <v>20000</v>
      </c>
      <c r="I123" s="47">
        <v>0</v>
      </c>
      <c r="J123" s="48">
        <v>20000</v>
      </c>
      <c r="K123" s="47">
        <v>0</v>
      </c>
      <c r="L123" s="48">
        <v>20000</v>
      </c>
    </row>
    <row r="124" spans="1:12">
      <c r="A124" s="31" t="s">
        <v>3</v>
      </c>
      <c r="B124" s="32" t="s">
        <v>6</v>
      </c>
      <c r="C124" s="38" t="s">
        <v>113</v>
      </c>
      <c r="D124" s="4">
        <f t="shared" ref="D124:L124" si="18">D123</f>
        <v>9881</v>
      </c>
      <c r="E124" s="9">
        <f t="shared" si="18"/>
        <v>0</v>
      </c>
      <c r="F124" s="44">
        <f t="shared" si="18"/>
        <v>20000</v>
      </c>
      <c r="G124" s="9">
        <f t="shared" si="18"/>
        <v>0</v>
      </c>
      <c r="H124" s="44">
        <f t="shared" si="18"/>
        <v>20000</v>
      </c>
      <c r="I124" s="9">
        <f t="shared" si="18"/>
        <v>0</v>
      </c>
      <c r="J124" s="44">
        <f t="shared" si="18"/>
        <v>20000</v>
      </c>
      <c r="K124" s="9">
        <f t="shared" si="18"/>
        <v>0</v>
      </c>
      <c r="L124" s="44">
        <f t="shared" si="18"/>
        <v>20000</v>
      </c>
    </row>
    <row r="125" spans="1:12">
      <c r="C125" s="38"/>
      <c r="D125" s="5"/>
      <c r="E125" s="5"/>
      <c r="F125" s="7"/>
      <c r="G125" s="7"/>
      <c r="H125" s="7"/>
      <c r="I125" s="7"/>
      <c r="J125" s="7"/>
      <c r="K125" s="7"/>
      <c r="L125" s="7"/>
    </row>
    <row r="126" spans="1:12">
      <c r="B126" s="32" t="s">
        <v>68</v>
      </c>
      <c r="C126" s="38" t="s">
        <v>115</v>
      </c>
      <c r="D126" s="1"/>
      <c r="E126" s="1"/>
      <c r="F126" s="8"/>
      <c r="G126" s="8"/>
      <c r="H126" s="8"/>
      <c r="I126" s="8"/>
      <c r="J126" s="8"/>
      <c r="K126" s="8"/>
      <c r="L126" s="8"/>
    </row>
    <row r="127" spans="1:12">
      <c r="A127" s="26"/>
      <c r="B127" s="49">
        <v>2702</v>
      </c>
      <c r="C127" s="10" t="s">
        <v>30</v>
      </c>
      <c r="D127" s="5">
        <v>354957</v>
      </c>
      <c r="E127" s="5">
        <v>21880</v>
      </c>
      <c r="F127" s="7">
        <v>1429291</v>
      </c>
      <c r="G127" s="7">
        <v>35340</v>
      </c>
      <c r="H127" s="7">
        <v>1429411</v>
      </c>
      <c r="I127" s="7">
        <v>35340</v>
      </c>
      <c r="J127" s="7">
        <v>908825</v>
      </c>
      <c r="K127" s="7">
        <v>28559</v>
      </c>
      <c r="L127" s="7">
        <v>937384</v>
      </c>
    </row>
    <row r="128" spans="1:12">
      <c r="A128" s="26"/>
      <c r="B128" s="49">
        <v>2705</v>
      </c>
      <c r="C128" s="10" t="s">
        <v>116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</row>
    <row r="129" spans="1:12">
      <c r="A129" s="26"/>
      <c r="B129" s="49">
        <v>2711</v>
      </c>
      <c r="C129" s="10" t="s">
        <v>117</v>
      </c>
      <c r="D129" s="5">
        <v>19995</v>
      </c>
      <c r="E129" s="5">
        <v>999</v>
      </c>
      <c r="F129" s="5">
        <v>20000</v>
      </c>
      <c r="G129" s="5">
        <v>1000</v>
      </c>
      <c r="H129" s="7">
        <v>20000</v>
      </c>
      <c r="I129" s="5">
        <v>1000</v>
      </c>
      <c r="J129" s="7">
        <v>100000</v>
      </c>
      <c r="K129" s="5">
        <v>1000</v>
      </c>
      <c r="L129" s="7">
        <v>101000</v>
      </c>
    </row>
    <row r="130" spans="1:12">
      <c r="A130" s="26" t="s">
        <v>3</v>
      </c>
      <c r="B130" s="49" t="s">
        <v>68</v>
      </c>
      <c r="C130" s="50" t="s">
        <v>115</v>
      </c>
      <c r="D130" s="4">
        <f t="shared" ref="D130:I130" si="19">SUM(D127:D129)</f>
        <v>374952</v>
      </c>
      <c r="E130" s="4">
        <f t="shared" si="19"/>
        <v>22879</v>
      </c>
      <c r="F130" s="44">
        <f t="shared" si="19"/>
        <v>1449291</v>
      </c>
      <c r="G130" s="44">
        <f t="shared" si="19"/>
        <v>36340</v>
      </c>
      <c r="H130" s="44">
        <f t="shared" si="19"/>
        <v>1449411</v>
      </c>
      <c r="I130" s="44">
        <f t="shared" si="19"/>
        <v>36340</v>
      </c>
      <c r="J130" s="44">
        <f>SUM(J127:J129)</f>
        <v>1008825</v>
      </c>
      <c r="K130" s="44">
        <f>SUM(K127:K129)</f>
        <v>29559</v>
      </c>
      <c r="L130" s="44">
        <f>SUM(J130:K130)</f>
        <v>1038384</v>
      </c>
    </row>
    <row r="131" spans="1:12">
      <c r="A131" s="26"/>
      <c r="B131" s="27"/>
      <c r="C131" s="50"/>
      <c r="D131" s="5"/>
      <c r="E131" s="5"/>
      <c r="F131" s="7"/>
      <c r="G131" s="7"/>
      <c r="H131" s="7"/>
      <c r="I131" s="7"/>
      <c r="J131" s="7"/>
      <c r="K131" s="7"/>
      <c r="L131" s="7"/>
    </row>
    <row r="132" spans="1:12">
      <c r="B132" s="32" t="s">
        <v>73</v>
      </c>
      <c r="C132" s="38" t="s">
        <v>118</v>
      </c>
      <c r="D132" s="1"/>
      <c r="E132" s="1"/>
      <c r="F132" s="8"/>
      <c r="G132" s="8"/>
      <c r="H132" s="8"/>
      <c r="I132" s="8"/>
      <c r="J132" s="8"/>
      <c r="K132" s="8"/>
      <c r="L132" s="8"/>
    </row>
    <row r="133" spans="1:12">
      <c r="B133" s="32">
        <v>2801</v>
      </c>
      <c r="C133" s="43" t="s">
        <v>31</v>
      </c>
      <c r="D133" s="1">
        <v>386221</v>
      </c>
      <c r="E133" s="1">
        <v>807408</v>
      </c>
      <c r="F133" s="8">
        <v>396100</v>
      </c>
      <c r="G133" s="8">
        <v>935453</v>
      </c>
      <c r="H133" s="8">
        <v>396100</v>
      </c>
      <c r="I133" s="8">
        <v>935453</v>
      </c>
      <c r="J133" s="8">
        <v>489755</v>
      </c>
      <c r="K133" s="8">
        <v>1733965</v>
      </c>
      <c r="L133" s="8">
        <v>2223720</v>
      </c>
    </row>
    <row r="134" spans="1:12">
      <c r="B134" s="32">
        <v>2810</v>
      </c>
      <c r="C134" s="43" t="s">
        <v>119</v>
      </c>
      <c r="D134" s="1">
        <v>10800</v>
      </c>
      <c r="E134" s="3">
        <v>0</v>
      </c>
      <c r="F134" s="8">
        <v>15000</v>
      </c>
      <c r="G134" s="3">
        <v>0</v>
      </c>
      <c r="H134" s="8">
        <v>16000</v>
      </c>
      <c r="I134" s="3">
        <v>0</v>
      </c>
      <c r="J134" s="8">
        <v>15000</v>
      </c>
      <c r="K134" s="3">
        <v>0</v>
      </c>
      <c r="L134" s="8">
        <v>15000</v>
      </c>
    </row>
    <row r="135" spans="1:12">
      <c r="A135" s="31" t="s">
        <v>3</v>
      </c>
      <c r="B135" s="32" t="s">
        <v>73</v>
      </c>
      <c r="C135" s="38" t="s">
        <v>118</v>
      </c>
      <c r="D135" s="4">
        <f t="shared" ref="D135:K135" si="20">SUM(D133:D134)</f>
        <v>397021</v>
      </c>
      <c r="E135" s="4">
        <f t="shared" si="20"/>
        <v>807408</v>
      </c>
      <c r="F135" s="44">
        <f t="shared" si="20"/>
        <v>411100</v>
      </c>
      <c r="G135" s="44">
        <f t="shared" si="20"/>
        <v>935453</v>
      </c>
      <c r="H135" s="44">
        <f t="shared" si="20"/>
        <v>412100</v>
      </c>
      <c r="I135" s="44">
        <f t="shared" si="20"/>
        <v>935453</v>
      </c>
      <c r="J135" s="44">
        <f t="shared" si="20"/>
        <v>504755</v>
      </c>
      <c r="K135" s="44">
        <f t="shared" si="20"/>
        <v>1733965</v>
      </c>
      <c r="L135" s="44">
        <f>SUM(J135:K135)</f>
        <v>2238720</v>
      </c>
    </row>
    <row r="136" spans="1:12">
      <c r="B136" s="32"/>
      <c r="C136" s="38"/>
      <c r="D136" s="5"/>
      <c r="E136" s="5"/>
      <c r="F136" s="7"/>
      <c r="G136" s="7"/>
      <c r="H136" s="7"/>
      <c r="I136" s="7"/>
      <c r="J136" s="7"/>
      <c r="K136" s="7"/>
      <c r="L136" s="7"/>
    </row>
    <row r="137" spans="1:12">
      <c r="B137" s="32" t="s">
        <v>91</v>
      </c>
      <c r="C137" s="38" t="s">
        <v>120</v>
      </c>
      <c r="D137" s="1"/>
      <c r="E137" s="1"/>
      <c r="F137" s="8"/>
      <c r="G137" s="8"/>
      <c r="H137" s="8"/>
      <c r="I137" s="8"/>
      <c r="J137" s="8"/>
      <c r="K137" s="8"/>
      <c r="L137" s="8"/>
    </row>
    <row r="138" spans="1:12">
      <c r="B138" s="32">
        <v>2851</v>
      </c>
      <c r="C138" s="43" t="s">
        <v>32</v>
      </c>
      <c r="D138" s="1">
        <v>118502</v>
      </c>
      <c r="E138" s="1">
        <v>75058</v>
      </c>
      <c r="F138" s="8">
        <v>221523</v>
      </c>
      <c r="G138" s="8">
        <v>85212</v>
      </c>
      <c r="H138" s="8">
        <v>221523</v>
      </c>
      <c r="I138" s="8">
        <v>85762</v>
      </c>
      <c r="J138" s="8">
        <v>165028</v>
      </c>
      <c r="K138" s="8">
        <v>92250</v>
      </c>
      <c r="L138" s="8">
        <v>257278</v>
      </c>
    </row>
    <row r="139" spans="1:12">
      <c r="B139" s="32">
        <v>2852</v>
      </c>
      <c r="C139" s="43" t="s">
        <v>33</v>
      </c>
      <c r="D139" s="1">
        <v>65683</v>
      </c>
      <c r="E139" s="1">
        <v>4000</v>
      </c>
      <c r="F139" s="1">
        <v>298800</v>
      </c>
      <c r="G139" s="1">
        <v>4000</v>
      </c>
      <c r="H139" s="1">
        <v>325100</v>
      </c>
      <c r="I139" s="1">
        <v>4000</v>
      </c>
      <c r="J139" s="1">
        <v>72648</v>
      </c>
      <c r="K139" s="1">
        <v>5500</v>
      </c>
      <c r="L139" s="1">
        <v>78148</v>
      </c>
    </row>
    <row r="140" spans="1:12">
      <c r="B140" s="32">
        <v>2853</v>
      </c>
      <c r="C140" s="43" t="s">
        <v>121</v>
      </c>
      <c r="D140" s="1">
        <v>15340</v>
      </c>
      <c r="E140" s="1">
        <v>20478</v>
      </c>
      <c r="F140" s="8">
        <v>17160</v>
      </c>
      <c r="G140" s="8">
        <v>25107</v>
      </c>
      <c r="H140" s="8">
        <v>17160</v>
      </c>
      <c r="I140" s="8">
        <v>25107</v>
      </c>
      <c r="J140" s="8">
        <v>12860</v>
      </c>
      <c r="K140" s="8">
        <v>24624</v>
      </c>
      <c r="L140" s="8">
        <v>37484</v>
      </c>
    </row>
    <row r="141" spans="1:12">
      <c r="A141" s="31" t="s">
        <v>3</v>
      </c>
      <c r="B141" s="32" t="s">
        <v>91</v>
      </c>
      <c r="C141" s="38" t="s">
        <v>120</v>
      </c>
      <c r="D141" s="4">
        <f t="shared" ref="D141:I141" si="21">SUM(D138:D140)</f>
        <v>199525</v>
      </c>
      <c r="E141" s="4">
        <f t="shared" si="21"/>
        <v>99536</v>
      </c>
      <c r="F141" s="44">
        <f t="shared" si="21"/>
        <v>537483</v>
      </c>
      <c r="G141" s="44">
        <f t="shared" si="21"/>
        <v>114319</v>
      </c>
      <c r="H141" s="44">
        <f t="shared" si="21"/>
        <v>563783</v>
      </c>
      <c r="I141" s="44">
        <f t="shared" si="21"/>
        <v>114869</v>
      </c>
      <c r="J141" s="44">
        <f>SUM(J138:J140)</f>
        <v>250536</v>
      </c>
      <c r="K141" s="44">
        <f>SUM(K138:K140)</f>
        <v>122374</v>
      </c>
      <c r="L141" s="44">
        <f>SUM(J141:K141)</f>
        <v>372910</v>
      </c>
    </row>
    <row r="142" spans="1:12">
      <c r="C142" s="38"/>
      <c r="D142" s="5"/>
      <c r="E142" s="5"/>
      <c r="F142" s="7"/>
      <c r="G142" s="7"/>
      <c r="H142" s="7"/>
      <c r="I142" s="7"/>
      <c r="J142" s="7"/>
      <c r="K142" s="7"/>
      <c r="L142" s="7"/>
    </row>
    <row r="143" spans="1:12">
      <c r="B143" s="32" t="s">
        <v>94</v>
      </c>
      <c r="C143" s="38" t="s">
        <v>122</v>
      </c>
      <c r="D143" s="1"/>
      <c r="E143" s="1"/>
      <c r="F143" s="8"/>
      <c r="G143" s="8"/>
      <c r="H143" s="8"/>
      <c r="I143" s="8"/>
      <c r="J143" s="8"/>
      <c r="K143" s="8"/>
      <c r="L143" s="8"/>
    </row>
    <row r="144" spans="1:12">
      <c r="B144" s="32">
        <v>3054</v>
      </c>
      <c r="C144" s="43" t="s">
        <v>34</v>
      </c>
      <c r="D144" s="1">
        <v>256444</v>
      </c>
      <c r="E144" s="1">
        <v>624497</v>
      </c>
      <c r="F144" s="8">
        <v>256683</v>
      </c>
      <c r="G144" s="8">
        <v>735352</v>
      </c>
      <c r="H144" s="8">
        <v>256683</v>
      </c>
      <c r="I144" s="8">
        <v>737952</v>
      </c>
      <c r="J144" s="8">
        <v>331033</v>
      </c>
      <c r="K144" s="8">
        <v>549377</v>
      </c>
      <c r="L144" s="8">
        <v>880410</v>
      </c>
    </row>
    <row r="145" spans="1:12">
      <c r="B145" s="32">
        <v>3055</v>
      </c>
      <c r="C145" s="43" t="s">
        <v>36</v>
      </c>
      <c r="D145" s="1">
        <v>43241</v>
      </c>
      <c r="E145" s="1">
        <v>353254</v>
      </c>
      <c r="F145" s="8">
        <v>84200</v>
      </c>
      <c r="G145" s="8">
        <v>413748</v>
      </c>
      <c r="H145" s="8">
        <v>84200</v>
      </c>
      <c r="I145" s="8">
        <v>416248</v>
      </c>
      <c r="J145" s="8">
        <v>44520</v>
      </c>
      <c r="K145" s="8">
        <v>413194</v>
      </c>
      <c r="L145" s="8">
        <v>457714</v>
      </c>
    </row>
    <row r="146" spans="1:12">
      <c r="A146" s="31" t="s">
        <v>3</v>
      </c>
      <c r="B146" s="32" t="s">
        <v>94</v>
      </c>
      <c r="C146" s="38" t="s">
        <v>122</v>
      </c>
      <c r="D146" s="4">
        <f t="shared" ref="D146:I146" si="22">SUM(D144:D145)</f>
        <v>299685</v>
      </c>
      <c r="E146" s="4">
        <f t="shared" si="22"/>
        <v>977751</v>
      </c>
      <c r="F146" s="44">
        <f t="shared" si="22"/>
        <v>340883</v>
      </c>
      <c r="G146" s="44">
        <f t="shared" si="22"/>
        <v>1149100</v>
      </c>
      <c r="H146" s="44">
        <f t="shared" si="22"/>
        <v>340883</v>
      </c>
      <c r="I146" s="44">
        <f t="shared" si="22"/>
        <v>1154200</v>
      </c>
      <c r="J146" s="44">
        <f>SUM(J144:J145)</f>
        <v>375553</v>
      </c>
      <c r="K146" s="44">
        <f>SUM(K144:K145)</f>
        <v>962571</v>
      </c>
      <c r="L146" s="44">
        <f>SUM(J146:K146)</f>
        <v>1338124</v>
      </c>
    </row>
    <row r="147" spans="1:12">
      <c r="C147" s="38"/>
      <c r="D147" s="5"/>
      <c r="E147" s="5"/>
      <c r="F147" s="7"/>
      <c r="G147" s="7"/>
      <c r="H147" s="7"/>
      <c r="I147" s="7"/>
      <c r="J147" s="7"/>
      <c r="K147" s="7"/>
      <c r="L147" s="7"/>
    </row>
    <row r="148" spans="1:12">
      <c r="B148" s="32" t="s">
        <v>57</v>
      </c>
      <c r="C148" s="38" t="s">
        <v>123</v>
      </c>
      <c r="D148" s="1"/>
      <c r="E148" s="1"/>
      <c r="F148" s="8"/>
      <c r="G148" s="8"/>
      <c r="H148" s="8"/>
      <c r="I148" s="8"/>
      <c r="J148" s="8"/>
      <c r="K148" s="8"/>
      <c r="L148" s="8"/>
    </row>
    <row r="149" spans="1:12">
      <c r="A149" s="26"/>
      <c r="B149" s="49">
        <v>3425</v>
      </c>
      <c r="C149" s="10" t="s">
        <v>124</v>
      </c>
      <c r="D149" s="5">
        <v>17375</v>
      </c>
      <c r="E149" s="2">
        <v>0</v>
      </c>
      <c r="F149" s="7">
        <v>69700</v>
      </c>
      <c r="G149" s="2">
        <v>0</v>
      </c>
      <c r="H149" s="7">
        <v>69700</v>
      </c>
      <c r="I149" s="2">
        <v>0</v>
      </c>
      <c r="J149" s="7">
        <v>20375</v>
      </c>
      <c r="K149" s="2">
        <v>0</v>
      </c>
      <c r="L149" s="7">
        <v>20375</v>
      </c>
    </row>
    <row r="150" spans="1:12">
      <c r="A150" s="26"/>
      <c r="B150" s="49">
        <v>3435</v>
      </c>
      <c r="C150" s="10" t="s">
        <v>125</v>
      </c>
      <c r="D150" s="5">
        <v>5013</v>
      </c>
      <c r="E150" s="2">
        <v>0</v>
      </c>
      <c r="F150" s="5">
        <v>15600</v>
      </c>
      <c r="G150" s="2">
        <v>0</v>
      </c>
      <c r="H150" s="5">
        <v>15600</v>
      </c>
      <c r="I150" s="2">
        <v>0</v>
      </c>
      <c r="J150" s="5">
        <v>35949</v>
      </c>
      <c r="K150" s="2">
        <v>0</v>
      </c>
      <c r="L150" s="5">
        <v>35949</v>
      </c>
    </row>
    <row r="151" spans="1:12">
      <c r="A151" s="52" t="s">
        <v>3</v>
      </c>
      <c r="B151" s="53" t="s">
        <v>57</v>
      </c>
      <c r="C151" s="55" t="s">
        <v>123</v>
      </c>
      <c r="D151" s="4">
        <f>SUM(D149:D150)</f>
        <v>22388</v>
      </c>
      <c r="E151" s="9">
        <f>SUM(E149:E150)</f>
        <v>0</v>
      </c>
      <c r="F151" s="44">
        <f>SUM(F149:F150)</f>
        <v>85300</v>
      </c>
      <c r="G151" s="9">
        <f t="shared" ref="G151:L151" si="23">SUM(G149:G150)</f>
        <v>0</v>
      </c>
      <c r="H151" s="44">
        <f t="shared" si="23"/>
        <v>85300</v>
      </c>
      <c r="I151" s="9">
        <f t="shared" si="23"/>
        <v>0</v>
      </c>
      <c r="J151" s="44">
        <f t="shared" si="23"/>
        <v>56324</v>
      </c>
      <c r="K151" s="9">
        <f t="shared" si="23"/>
        <v>0</v>
      </c>
      <c r="L151" s="44">
        <f t="shared" si="23"/>
        <v>56324</v>
      </c>
    </row>
    <row r="152" spans="1:12">
      <c r="C152" s="38"/>
      <c r="D152" s="5"/>
      <c r="E152" s="5"/>
      <c r="F152" s="7"/>
      <c r="G152" s="7"/>
      <c r="H152" s="7"/>
      <c r="I152" s="7"/>
      <c r="J152" s="7"/>
      <c r="K152" s="7"/>
      <c r="L152" s="7"/>
    </row>
    <row r="153" spans="1:12">
      <c r="B153" s="32" t="s">
        <v>126</v>
      </c>
      <c r="C153" s="38" t="s">
        <v>127</v>
      </c>
      <c r="D153" s="1"/>
      <c r="E153" s="1"/>
      <c r="F153" s="8"/>
      <c r="G153" s="8"/>
      <c r="H153" s="8"/>
      <c r="I153" s="8"/>
      <c r="J153" s="8"/>
      <c r="K153" s="8"/>
      <c r="L153" s="8"/>
    </row>
    <row r="154" spans="1:12">
      <c r="B154" s="32">
        <v>3451</v>
      </c>
      <c r="C154" s="43" t="s">
        <v>128</v>
      </c>
      <c r="D154" s="1">
        <v>56935</v>
      </c>
      <c r="E154" s="1">
        <v>5359</v>
      </c>
      <c r="F154" s="8">
        <v>763475</v>
      </c>
      <c r="G154" s="8">
        <v>6470</v>
      </c>
      <c r="H154" s="8">
        <v>763475</v>
      </c>
      <c r="I154" s="8">
        <v>6470</v>
      </c>
      <c r="J154" s="8">
        <v>3593265</v>
      </c>
      <c r="K154" s="8">
        <v>7326</v>
      </c>
      <c r="L154" s="8">
        <v>3600591</v>
      </c>
    </row>
    <row r="155" spans="1:12">
      <c r="B155" s="32">
        <v>3452</v>
      </c>
      <c r="C155" s="43" t="s">
        <v>37</v>
      </c>
      <c r="D155" s="1">
        <v>69004</v>
      </c>
      <c r="E155" s="1">
        <v>50653</v>
      </c>
      <c r="F155" s="8">
        <v>162600</v>
      </c>
      <c r="G155" s="8">
        <v>55619</v>
      </c>
      <c r="H155" s="8">
        <v>162600</v>
      </c>
      <c r="I155" s="8">
        <v>55619</v>
      </c>
      <c r="J155" s="8">
        <v>154784</v>
      </c>
      <c r="K155" s="8">
        <v>69600</v>
      </c>
      <c r="L155" s="8">
        <v>224384</v>
      </c>
    </row>
    <row r="156" spans="1:12">
      <c r="B156" s="32">
        <v>3454</v>
      </c>
      <c r="C156" s="43" t="s">
        <v>129</v>
      </c>
      <c r="D156" s="1">
        <v>56381</v>
      </c>
      <c r="E156" s="1">
        <v>19714</v>
      </c>
      <c r="F156" s="8">
        <v>108867</v>
      </c>
      <c r="G156" s="8">
        <v>35434</v>
      </c>
      <c r="H156" s="8">
        <v>110298</v>
      </c>
      <c r="I156" s="8">
        <v>35434</v>
      </c>
      <c r="J156" s="8">
        <v>163794</v>
      </c>
      <c r="K156" s="8">
        <v>11958</v>
      </c>
      <c r="L156" s="8">
        <v>175752</v>
      </c>
    </row>
    <row r="157" spans="1:12">
      <c r="B157" s="32">
        <v>3456</v>
      </c>
      <c r="C157" s="43" t="s">
        <v>130</v>
      </c>
      <c r="D157" s="3">
        <v>0</v>
      </c>
      <c r="E157" s="1">
        <v>4947</v>
      </c>
      <c r="F157" s="3">
        <v>0</v>
      </c>
      <c r="G157" s="8">
        <v>6218</v>
      </c>
      <c r="H157" s="3">
        <v>0</v>
      </c>
      <c r="I157" s="8">
        <v>6218</v>
      </c>
      <c r="J157" s="3">
        <v>0</v>
      </c>
      <c r="K157" s="8">
        <v>7390</v>
      </c>
      <c r="L157" s="8">
        <v>7390</v>
      </c>
    </row>
    <row r="158" spans="1:12">
      <c r="B158" s="32">
        <v>3475</v>
      </c>
      <c r="C158" s="43" t="s">
        <v>131</v>
      </c>
      <c r="D158" s="1">
        <v>10816</v>
      </c>
      <c r="E158" s="1">
        <v>9118</v>
      </c>
      <c r="F158" s="8">
        <v>30140</v>
      </c>
      <c r="G158" s="8">
        <v>10238</v>
      </c>
      <c r="H158" s="8">
        <v>30140</v>
      </c>
      <c r="I158" s="8">
        <v>10238</v>
      </c>
      <c r="J158" s="8">
        <v>44348</v>
      </c>
      <c r="K158" s="8">
        <v>12284</v>
      </c>
      <c r="L158" s="8">
        <v>56632</v>
      </c>
    </row>
    <row r="159" spans="1:12">
      <c r="A159" s="26" t="s">
        <v>3</v>
      </c>
      <c r="B159" s="49" t="s">
        <v>126</v>
      </c>
      <c r="C159" s="50" t="s">
        <v>127</v>
      </c>
      <c r="D159" s="4">
        <f t="shared" ref="D159:L159" si="24">SUM(D154:D158)</f>
        <v>193136</v>
      </c>
      <c r="E159" s="4">
        <f t="shared" si="24"/>
        <v>89791</v>
      </c>
      <c r="F159" s="44">
        <f t="shared" si="24"/>
        <v>1065082</v>
      </c>
      <c r="G159" s="44">
        <f t="shared" si="24"/>
        <v>113979</v>
      </c>
      <c r="H159" s="44">
        <f t="shared" si="24"/>
        <v>1066513</v>
      </c>
      <c r="I159" s="44">
        <f t="shared" si="24"/>
        <v>113979</v>
      </c>
      <c r="J159" s="44">
        <f t="shared" si="24"/>
        <v>3956191</v>
      </c>
      <c r="K159" s="44">
        <f t="shared" si="24"/>
        <v>108558</v>
      </c>
      <c r="L159" s="44">
        <f t="shared" si="24"/>
        <v>4064749</v>
      </c>
    </row>
    <row r="160" spans="1:12">
      <c r="A160" s="26" t="s">
        <v>3</v>
      </c>
      <c r="B160" s="49" t="s">
        <v>38</v>
      </c>
      <c r="C160" s="50" t="s">
        <v>101</v>
      </c>
      <c r="D160" s="4">
        <f t="shared" ref="D160:L160" si="25">D159+D151+D146+D135+D130+D123+D120+D113+D141</f>
        <v>3530645</v>
      </c>
      <c r="E160" s="4">
        <f t="shared" si="25"/>
        <v>3251214</v>
      </c>
      <c r="F160" s="44">
        <f t="shared" si="25"/>
        <v>9220570</v>
      </c>
      <c r="G160" s="44">
        <f t="shared" si="25"/>
        <v>3744958</v>
      </c>
      <c r="H160" s="44">
        <f t="shared" si="25"/>
        <v>9179452</v>
      </c>
      <c r="I160" s="44">
        <f t="shared" si="25"/>
        <v>3751408</v>
      </c>
      <c r="J160" s="44">
        <f t="shared" si="25"/>
        <v>10257088</v>
      </c>
      <c r="K160" s="44">
        <f t="shared" si="25"/>
        <v>4549948</v>
      </c>
      <c r="L160" s="44">
        <f t="shared" si="25"/>
        <v>14807036</v>
      </c>
    </row>
    <row r="161" spans="1:12">
      <c r="A161" s="26"/>
      <c r="B161" s="49"/>
      <c r="C161" s="50"/>
      <c r="D161" s="5"/>
      <c r="E161" s="5"/>
      <c r="F161" s="7"/>
      <c r="G161" s="7"/>
      <c r="H161" s="7"/>
      <c r="I161" s="7"/>
      <c r="J161" s="7"/>
      <c r="K161" s="7"/>
      <c r="L161" s="7"/>
    </row>
    <row r="162" spans="1:12">
      <c r="A162" s="26"/>
      <c r="B162" s="49" t="s">
        <v>132</v>
      </c>
      <c r="C162" s="50" t="s">
        <v>133</v>
      </c>
      <c r="D162" s="5"/>
      <c r="E162" s="5"/>
      <c r="F162" s="7"/>
      <c r="G162" s="7"/>
      <c r="H162" s="7"/>
      <c r="I162" s="7"/>
      <c r="J162" s="7"/>
      <c r="K162" s="7"/>
      <c r="L162" s="7"/>
    </row>
    <row r="163" spans="1:12" ht="27.95" customHeight="1">
      <c r="A163" s="26"/>
      <c r="B163" s="49">
        <v>3604</v>
      </c>
      <c r="C163" s="10" t="s">
        <v>134</v>
      </c>
      <c r="D163" s="2">
        <v>0</v>
      </c>
      <c r="E163" s="5">
        <v>354073</v>
      </c>
      <c r="F163" s="2">
        <v>0</v>
      </c>
      <c r="G163" s="5">
        <v>647304</v>
      </c>
      <c r="H163" s="2">
        <v>0</v>
      </c>
      <c r="I163" s="5">
        <v>647304</v>
      </c>
      <c r="J163" s="2">
        <v>0</v>
      </c>
      <c r="K163" s="7">
        <v>319788</v>
      </c>
      <c r="L163" s="7">
        <v>319788</v>
      </c>
    </row>
    <row r="164" spans="1:12" ht="28.5" customHeight="1" thickBot="1">
      <c r="A164" s="12" t="s">
        <v>3</v>
      </c>
      <c r="B164" s="13"/>
      <c r="C164" s="56" t="s">
        <v>135</v>
      </c>
      <c r="D164" s="57">
        <f>+D160+D98+D54+D163</f>
        <v>10531322</v>
      </c>
      <c r="E164" s="57">
        <f t="shared" ref="E164:L164" si="26">+E160+E98+E54+E163</f>
        <v>24048245</v>
      </c>
      <c r="F164" s="58">
        <f t="shared" si="26"/>
        <v>18258301</v>
      </c>
      <c r="G164" s="58">
        <f t="shared" si="26"/>
        <v>30131323</v>
      </c>
      <c r="H164" s="58">
        <f t="shared" si="26"/>
        <v>18192149</v>
      </c>
      <c r="I164" s="58">
        <f t="shared" si="26"/>
        <v>30762278</v>
      </c>
      <c r="J164" s="58">
        <f t="shared" si="26"/>
        <v>17556578</v>
      </c>
      <c r="K164" s="58">
        <f t="shared" si="26"/>
        <v>25028500</v>
      </c>
      <c r="L164" s="58">
        <f t="shared" si="26"/>
        <v>42585078</v>
      </c>
    </row>
    <row r="165" spans="1:12" ht="13.5" thickTop="1">
      <c r="A165" s="26"/>
      <c r="B165" s="27"/>
      <c r="C165" s="50"/>
      <c r="D165" s="5"/>
      <c r="E165" s="5"/>
      <c r="F165" s="7"/>
      <c r="G165" s="7"/>
      <c r="H165" s="7"/>
      <c r="I165" s="7"/>
      <c r="J165" s="7"/>
      <c r="K165" s="7"/>
      <c r="L165" s="7"/>
    </row>
    <row r="166" spans="1:12">
      <c r="A166" s="26"/>
      <c r="B166" s="27"/>
      <c r="C166" s="50"/>
      <c r="D166" s="5"/>
      <c r="E166" s="2"/>
      <c r="F166" s="7"/>
      <c r="G166" s="7"/>
      <c r="H166" s="7"/>
      <c r="I166" s="7"/>
      <c r="J166" s="7"/>
      <c r="K166" s="7"/>
      <c r="L166" s="7"/>
    </row>
    <row r="167" spans="1:12">
      <c r="A167" s="26"/>
      <c r="B167" s="27"/>
      <c r="C167" s="50"/>
      <c r="D167" s="5"/>
      <c r="E167" s="2"/>
      <c r="F167" s="7"/>
      <c r="G167" s="7"/>
      <c r="H167" s="7"/>
      <c r="I167" s="7"/>
      <c r="J167" s="7"/>
      <c r="K167" s="7"/>
      <c r="L167" s="7"/>
    </row>
    <row r="168" spans="1:12">
      <c r="A168" s="26"/>
      <c r="B168" s="27"/>
      <c r="C168" s="50"/>
      <c r="D168" s="5"/>
      <c r="E168" s="2"/>
      <c r="F168" s="7"/>
      <c r="G168" s="7"/>
      <c r="H168" s="7"/>
      <c r="I168" s="7"/>
      <c r="J168" s="7"/>
      <c r="K168" s="7"/>
      <c r="L168" s="7"/>
    </row>
  </sheetData>
  <mergeCells count="9">
    <mergeCell ref="D5:E5"/>
    <mergeCell ref="F5:G5"/>
    <mergeCell ref="H5:I5"/>
    <mergeCell ref="J5:L5"/>
    <mergeCell ref="A2:L2"/>
    <mergeCell ref="D4:E4"/>
    <mergeCell ref="F4:G4"/>
    <mergeCell ref="H4:I4"/>
    <mergeCell ref="J4:L4"/>
  </mergeCells>
  <printOptions horizontalCentered="1"/>
  <pageMargins left="1" right="0.8" top="0.75" bottom="0.91" header="0.511811023622047" footer="0.59"/>
  <pageSetup paperSize="9" firstPageNumber="4" orientation="landscape" useFirstPageNumber="1" r:id="rId1"/>
  <headerFooter alignWithMargins="0">
    <oddFooter>&amp;C&amp;"Times New Roman,Bold"&amp;11&amp;P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Revenue Account Disbursements</vt:lpstr>
      <vt:lpstr>'Revenue Account Disbursements'!Print_Area</vt:lpstr>
      <vt:lpstr>'Revenue Account Disbursements'!Print_Area_MI</vt:lpstr>
      <vt:lpstr>'Revenue Account Disbursements'!Print_Titles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2015-07-27T10:32:34Z</cp:lastPrinted>
  <dcterms:created xsi:type="dcterms:W3CDTF">2014-06-16T10:42:33Z</dcterms:created>
  <dcterms:modified xsi:type="dcterms:W3CDTF">2015-07-28T08:08:48Z</dcterms:modified>
</cp:coreProperties>
</file>