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600" yWindow="-225" windowWidth="7515" windowHeight="7320"/>
  </bookViews>
  <sheets>
    <sheet name="dem14" sheetId="4" r:id="rId1"/>
  </sheets>
  <definedNames>
    <definedName name="__123Graph_D" hidden="1">#REF!</definedName>
    <definedName name="_xlnm._FilterDatabase" localSheetId="0" hidden="1">'dem14'!$A$19:$L$165</definedName>
    <definedName name="_Regression_Int" localSheetId="0" hidden="1">1</definedName>
    <definedName name="admJ" localSheetId="0">'dem14'!$D$83:$L$83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ail" localSheetId="0">'dem14'!$D$123:$L$123</definedName>
    <definedName name="jailrec" localSheetId="0">'dem14'!#REF!</definedName>
    <definedName name="mgs" localSheetId="0">'dem14'!$D$150:$L$150</definedName>
    <definedName name="minister" localSheetId="0">'dem14'!$D$70:$L$70</definedName>
    <definedName name="minrec" localSheetId="0">'dem14'!$D$165:$L$165</definedName>
    <definedName name="np" localSheetId="0">'dem14'!$K$163</definedName>
    <definedName name="_xlnm.Print_Area" localSheetId="0">'dem14'!$A$1:$L$165</definedName>
    <definedName name="_xlnm.Print_Titles" localSheetId="0">'dem14'!$16:$19</definedName>
    <definedName name="revise" localSheetId="0">'dem14'!#REF!</definedName>
    <definedName name="sgs" localSheetId="0">'dem14'!$D$100:$L$100</definedName>
    <definedName name="sgsrec" localSheetId="0">'dem14'!#REF!</definedName>
    <definedName name="SocialSecurity" localSheetId="0">'dem14'!$D$161:$L$161</definedName>
    <definedName name="summary" localSheetId="0">'dem14'!#REF!</definedName>
    <definedName name="voted" localSheetId="0">'dem14'!$E$14:$G$14</definedName>
    <definedName name="Z_239EE218_578E_4317_BEED_14D5D7089E27_.wvu.FilterData" localSheetId="0" hidden="1">'dem14'!$A$1:$L$165</definedName>
    <definedName name="Z_239EE218_578E_4317_BEED_14D5D7089E27_.wvu.PrintArea" localSheetId="0" hidden="1">'dem14'!$A$1:$L$163</definedName>
    <definedName name="Z_239EE218_578E_4317_BEED_14D5D7089E27_.wvu.PrintTitles" localSheetId="0" hidden="1">'dem14'!$16:$19</definedName>
    <definedName name="Z_302A3EA3_AE96_11D5_A646_0050BA3D7AFD_.wvu.FilterData" localSheetId="0" hidden="1">'dem14'!$A$1:$L$165</definedName>
    <definedName name="Z_302A3EA3_AE96_11D5_A646_0050BA3D7AFD_.wvu.PrintArea" localSheetId="0" hidden="1">'dem14'!$A$1:$L$163</definedName>
    <definedName name="Z_302A3EA3_AE96_11D5_A646_0050BA3D7AFD_.wvu.PrintTitles" localSheetId="0" hidden="1">'dem14'!$16:$19</definedName>
    <definedName name="Z_36DBA021_0ECB_11D4_8064_004005726899_.wvu.PrintArea" localSheetId="0" hidden="1">'dem14'!$A$1:$L$163</definedName>
    <definedName name="Z_36DBA021_0ECB_11D4_8064_004005726899_.wvu.PrintTitles" localSheetId="0" hidden="1">'dem14'!$16:$19</definedName>
    <definedName name="Z_93EBE921_AE91_11D5_8685_004005726899_.wvu.PrintArea" localSheetId="0" hidden="1">'dem14'!$A$1:$L$163</definedName>
    <definedName name="Z_93EBE921_AE91_11D5_8685_004005726899_.wvu.PrintTitles" localSheetId="0" hidden="1">'dem14'!$16:$19</definedName>
    <definedName name="Z_94DA79C1_0FDE_11D5_9579_000021DAEEA2_.wvu.PrintArea" localSheetId="0" hidden="1">'dem14'!$A$1:$L$163</definedName>
    <definedName name="Z_94DA79C1_0FDE_11D5_9579_000021DAEEA2_.wvu.PrintTitles" localSheetId="0" hidden="1">'dem14'!$16:$19</definedName>
    <definedName name="Z_C868F8C3_16D7_11D5_A68D_81D6213F5331_.wvu.PrintArea" localSheetId="0" hidden="1">'dem14'!$A$1:$L$163</definedName>
    <definedName name="Z_C868F8C3_16D7_11D5_A68D_81D6213F5331_.wvu.PrintTitles" localSheetId="0" hidden="1">'dem14'!$16:$19</definedName>
    <definedName name="Z_E5DF37BD_125C_11D5_8DC4_D0F5D88B3549_.wvu.PrintArea" localSheetId="0" hidden="1">'dem14'!$A$1:$L$163</definedName>
    <definedName name="Z_E5DF37BD_125C_11D5_8DC4_D0F5D88B3549_.wvu.PrintTitles" localSheetId="0" hidden="1">'dem14'!$16:$19</definedName>
    <definedName name="Z_F8ADACC1_164E_11D6_B603_000021DAEEA2_.wvu.PrintArea" localSheetId="0" hidden="1">'dem14'!$A$1:$L$163</definedName>
    <definedName name="Z_F8ADACC1_164E_11D6_B603_000021DAEEA2_.wvu.PrintTitles" localSheetId="0" hidden="1">'dem14'!$16:$19</definedName>
  </definedNames>
  <calcPr calcId="124519"/>
</workbook>
</file>

<file path=xl/calcChain.xml><?xml version="1.0" encoding="utf-8"?>
<calcChain xmlns="http://schemas.openxmlformats.org/spreadsheetml/2006/main">
  <c r="L157" i="4"/>
  <c r="L156"/>
  <c r="L148"/>
  <c r="L141"/>
  <c r="L140"/>
  <c r="L139"/>
  <c r="L138"/>
  <c r="L134"/>
  <c r="L133"/>
  <c r="L132"/>
  <c r="L131"/>
  <c r="L130"/>
  <c r="L129"/>
  <c r="L121"/>
  <c r="L115"/>
  <c r="L114"/>
  <c r="L113"/>
  <c r="L108"/>
  <c r="L107"/>
  <c r="L106"/>
  <c r="L97"/>
  <c r="L96"/>
  <c r="L95"/>
  <c r="L91"/>
  <c r="L90"/>
  <c r="L89"/>
  <c r="L88"/>
  <c r="L80"/>
  <c r="L76"/>
  <c r="L75"/>
  <c r="L68"/>
  <c r="L64"/>
  <c r="L61"/>
  <c r="L55"/>
  <c r="L54"/>
  <c r="L53"/>
  <c r="L48"/>
  <c r="L45"/>
  <c r="L40"/>
  <c r="L36"/>
  <c r="L33"/>
  <c r="L28"/>
  <c r="L25"/>
  <c r="K68"/>
  <c r="K138"/>
  <c r="K112" l="1"/>
  <c r="L112" s="1"/>
  <c r="K128"/>
  <c r="L128" s="1"/>
  <c r="K105" l="1"/>
  <c r="L105" s="1"/>
  <c r="I158"/>
  <c r="I159" s="1"/>
  <c r="I160" s="1"/>
  <c r="I161" s="1"/>
  <c r="H158"/>
  <c r="H159" s="1"/>
  <c r="H160" s="1"/>
  <c r="H161" s="1"/>
  <c r="G158"/>
  <c r="G159" s="1"/>
  <c r="G160" s="1"/>
  <c r="G161" s="1"/>
  <c r="F158"/>
  <c r="F159" s="1"/>
  <c r="F160" s="1"/>
  <c r="F161" s="1"/>
  <c r="E158"/>
  <c r="E159" s="1"/>
  <c r="E160" s="1"/>
  <c r="E161" s="1"/>
  <c r="D158"/>
  <c r="D159" s="1"/>
  <c r="D160" s="1"/>
  <c r="D161" s="1"/>
  <c r="I149"/>
  <c r="I150" s="1"/>
  <c r="H149"/>
  <c r="H150" s="1"/>
  <c r="G149"/>
  <c r="G150" s="1"/>
  <c r="F149"/>
  <c r="F150" s="1"/>
  <c r="E149"/>
  <c r="E150" s="1"/>
  <c r="D149"/>
  <c r="D150" s="1"/>
  <c r="I142"/>
  <c r="H142"/>
  <c r="G142"/>
  <c r="F142"/>
  <c r="E142"/>
  <c r="D142"/>
  <c r="I135"/>
  <c r="H135"/>
  <c r="G135"/>
  <c r="F135"/>
  <c r="E135"/>
  <c r="D135"/>
  <c r="I122"/>
  <c r="H122"/>
  <c r="G122"/>
  <c r="F122"/>
  <c r="E122"/>
  <c r="D122"/>
  <c r="I116"/>
  <c r="H116"/>
  <c r="G116"/>
  <c r="F116"/>
  <c r="E116"/>
  <c r="D116"/>
  <c r="I109"/>
  <c r="H109"/>
  <c r="G109"/>
  <c r="F109"/>
  <c r="D109"/>
  <c r="I98"/>
  <c r="H98"/>
  <c r="G98"/>
  <c r="F98"/>
  <c r="E98"/>
  <c r="D98"/>
  <c r="I92"/>
  <c r="H92"/>
  <c r="G92"/>
  <c r="F92"/>
  <c r="E92"/>
  <c r="D92"/>
  <c r="I81"/>
  <c r="H81"/>
  <c r="G81"/>
  <c r="F81"/>
  <c r="E81"/>
  <c r="D81"/>
  <c r="I77"/>
  <c r="H77"/>
  <c r="G77"/>
  <c r="G82" s="1"/>
  <c r="G83" s="1"/>
  <c r="F77"/>
  <c r="E77"/>
  <c r="D77"/>
  <c r="I69"/>
  <c r="H69"/>
  <c r="G69"/>
  <c r="F69"/>
  <c r="E69"/>
  <c r="D69"/>
  <c r="I65"/>
  <c r="H65"/>
  <c r="G65"/>
  <c r="F65"/>
  <c r="E65"/>
  <c r="D65"/>
  <c r="I56"/>
  <c r="I57" s="1"/>
  <c r="H56"/>
  <c r="H57" s="1"/>
  <c r="G56"/>
  <c r="G57" s="1"/>
  <c r="F56"/>
  <c r="F57" s="1"/>
  <c r="E56"/>
  <c r="E57" s="1"/>
  <c r="D56"/>
  <c r="D57" s="1"/>
  <c r="I49"/>
  <c r="H49"/>
  <c r="G49"/>
  <c r="F49"/>
  <c r="E49"/>
  <c r="D49"/>
  <c r="I41"/>
  <c r="H41"/>
  <c r="G41"/>
  <c r="F41"/>
  <c r="E41"/>
  <c r="D41"/>
  <c r="I37"/>
  <c r="H37"/>
  <c r="G37"/>
  <c r="F37"/>
  <c r="E37"/>
  <c r="D37"/>
  <c r="I29"/>
  <c r="H29"/>
  <c r="G29"/>
  <c r="F29"/>
  <c r="E29"/>
  <c r="D29"/>
  <c r="G117" l="1"/>
  <c r="G123" s="1"/>
  <c r="E143"/>
  <c r="E144" s="1"/>
  <c r="F117"/>
  <c r="F123" s="1"/>
  <c r="F82"/>
  <c r="F83" s="1"/>
  <c r="D82"/>
  <c r="D83" s="1"/>
  <c r="H82"/>
  <c r="H83" s="1"/>
  <c r="D117"/>
  <c r="D123" s="1"/>
  <c r="H117"/>
  <c r="H123" s="1"/>
  <c r="E82"/>
  <c r="E83" s="1"/>
  <c r="I82"/>
  <c r="I83" s="1"/>
  <c r="E99"/>
  <c r="E100" s="1"/>
  <c r="E117"/>
  <c r="E123" s="1"/>
  <c r="I117"/>
  <c r="I123" s="1"/>
  <c r="G99"/>
  <c r="G100" s="1"/>
  <c r="I99"/>
  <c r="I100" s="1"/>
  <c r="G143"/>
  <c r="G144" s="1"/>
  <c r="I143"/>
  <c r="I144" s="1"/>
  <c r="F99"/>
  <c r="F100" s="1"/>
  <c r="H99"/>
  <c r="H100" s="1"/>
  <c r="D143"/>
  <c r="D144" s="1"/>
  <c r="F143"/>
  <c r="F144" s="1"/>
  <c r="H143"/>
  <c r="H144" s="1"/>
  <c r="G70"/>
  <c r="I70"/>
  <c r="D70"/>
  <c r="F70"/>
  <c r="H70"/>
  <c r="D99"/>
  <c r="D100" s="1"/>
  <c r="E70"/>
  <c r="J158"/>
  <c r="K158"/>
  <c r="K159" s="1"/>
  <c r="K160" s="1"/>
  <c r="K161" s="1"/>
  <c r="J81"/>
  <c r="K81"/>
  <c r="L81"/>
  <c r="K149"/>
  <c r="K150" s="1"/>
  <c r="K142"/>
  <c r="K135"/>
  <c r="K122"/>
  <c r="K116"/>
  <c r="K109"/>
  <c r="K98"/>
  <c r="K92"/>
  <c r="K77"/>
  <c r="K69"/>
  <c r="K65"/>
  <c r="K56"/>
  <c r="K57" s="1"/>
  <c r="K49"/>
  <c r="K41"/>
  <c r="K37"/>
  <c r="K29"/>
  <c r="E162" l="1"/>
  <c r="E163" s="1"/>
  <c r="F162"/>
  <c r="F163" s="1"/>
  <c r="I162"/>
  <c r="I163" s="1"/>
  <c r="G162"/>
  <c r="G163" s="1"/>
  <c r="H162"/>
  <c r="H163" s="1"/>
  <c r="D162"/>
  <c r="D163" s="1"/>
  <c r="K82"/>
  <c r="K83" s="1"/>
  <c r="K117"/>
  <c r="K123" s="1"/>
  <c r="K143"/>
  <c r="K144" s="1"/>
  <c r="K99"/>
  <c r="K100" s="1"/>
  <c r="K70"/>
  <c r="J77"/>
  <c r="J82" l="1"/>
  <c r="J83" s="1"/>
  <c r="K162"/>
  <c r="K163" s="1"/>
  <c r="J49"/>
  <c r="J37"/>
  <c r="J29"/>
  <c r="J65"/>
  <c r="L149" l="1"/>
  <c r="L150" s="1"/>
  <c r="L122"/>
  <c r="L69"/>
  <c r="L41"/>
  <c r="J98"/>
  <c r="J92"/>
  <c r="J142"/>
  <c r="J135"/>
  <c r="J109"/>
  <c r="J116"/>
  <c r="J122"/>
  <c r="J69"/>
  <c r="J41"/>
  <c r="J56"/>
  <c r="J57" s="1"/>
  <c r="J159"/>
  <c r="J160" s="1"/>
  <c r="J161" s="1"/>
  <c r="J149"/>
  <c r="J150" s="1"/>
  <c r="L116" l="1"/>
  <c r="L109"/>
  <c r="L77"/>
  <c r="L49"/>
  <c r="L29"/>
  <c r="J70"/>
  <c r="L37"/>
  <c r="L142"/>
  <c r="L65"/>
  <c r="L56"/>
  <c r="L57" s="1"/>
  <c r="J117"/>
  <c r="J123" s="1"/>
  <c r="L98"/>
  <c r="J143"/>
  <c r="J144" s="1"/>
  <c r="J99"/>
  <c r="J100" s="1"/>
  <c r="L92"/>
  <c r="L135"/>
  <c r="L158" l="1"/>
  <c r="L159" s="1"/>
  <c r="L160" s="1"/>
  <c r="L161" s="1"/>
  <c r="L82"/>
  <c r="L83" s="1"/>
  <c r="L99"/>
  <c r="L100" s="1"/>
  <c r="L143"/>
  <c r="L144" s="1"/>
  <c r="J162"/>
  <c r="J163" s="1"/>
  <c r="L117"/>
  <c r="L123" s="1"/>
  <c r="L70"/>
  <c r="L162" l="1"/>
  <c r="L163" s="1"/>
  <c r="E14" s="1"/>
  <c r="G14" s="1"/>
</calcChain>
</file>

<file path=xl/sharedStrings.xml><?xml version="1.0" encoding="utf-8"?>
<sst xmlns="http://schemas.openxmlformats.org/spreadsheetml/2006/main" count="250" uniqueCount="116">
  <si>
    <t>2013</t>
  </si>
  <si>
    <t>Council of Ministers</t>
  </si>
  <si>
    <t>(d) Administrative Services</t>
  </si>
  <si>
    <t>Secretariat - General Services</t>
  </si>
  <si>
    <t>Jails</t>
  </si>
  <si>
    <t>Other Administrative Services</t>
  </si>
  <si>
    <t>Social Security &amp; Welfare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</si>
  <si>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</si>
  <si>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</si>
  <si>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</si>
  <si>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</si>
  <si>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</si>
  <si>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</si>
  <si>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</si>
  <si>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</si>
  <si>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</si>
  <si>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</si>
  <si>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</si>
  <si>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Salaries</t>
  </si>
  <si>
    <t>00.00.71</t>
  </si>
  <si>
    <t>00.00.50</t>
  </si>
  <si>
    <t>Other Charges</t>
  </si>
  <si>
    <t>Discretionary grant by Ministers</t>
  </si>
  <si>
    <t>Discretionary grant</t>
  </si>
  <si>
    <t>Cabinet Secretariat</t>
  </si>
  <si>
    <t>Establishment</t>
  </si>
  <si>
    <t>60.00.01</t>
  </si>
  <si>
    <t>60.00.11</t>
  </si>
  <si>
    <t>Travel Expenses</t>
  </si>
  <si>
    <t>60.00.13</t>
  </si>
  <si>
    <t>Office Expenses</t>
  </si>
  <si>
    <t>Tour Expenses</t>
  </si>
  <si>
    <t>Other Expenditure</t>
  </si>
  <si>
    <t>00.00.13</t>
  </si>
  <si>
    <t>Home Department</t>
  </si>
  <si>
    <t>15.00.01</t>
  </si>
  <si>
    <t>15.00.11</t>
  </si>
  <si>
    <t>15.00.13</t>
  </si>
  <si>
    <t>15.00.50</t>
  </si>
  <si>
    <t>Chief Minister's Secretariat</t>
  </si>
  <si>
    <t>44.00.01</t>
  </si>
  <si>
    <t>44.00.11</t>
  </si>
  <si>
    <t>Direction &amp; Administration</t>
  </si>
  <si>
    <t>State Jail, Rongnek</t>
  </si>
  <si>
    <t>61.00.01</t>
  </si>
  <si>
    <t>61.00.11</t>
  </si>
  <si>
    <t>61.00.13</t>
  </si>
  <si>
    <t>61.00.50</t>
  </si>
  <si>
    <t>Sikkim House, New Delhi</t>
  </si>
  <si>
    <t>60.00.27</t>
  </si>
  <si>
    <t>Minor Works</t>
  </si>
  <si>
    <t>60.00.50</t>
  </si>
  <si>
    <t>60.00.51</t>
  </si>
  <si>
    <t>Motor Vehicles</t>
  </si>
  <si>
    <t>Other Programmes</t>
  </si>
  <si>
    <t>15.00.31</t>
  </si>
  <si>
    <t>DEMAND NO. 14</t>
  </si>
  <si>
    <t>Miscellaneous General Services</t>
  </si>
  <si>
    <t>Pensions and Awards in Consideration of Distinguished Services</t>
  </si>
  <si>
    <t>Sub-Jail, Namchi</t>
  </si>
  <si>
    <t>63.00.01</t>
  </si>
  <si>
    <t>63.00.11</t>
  </si>
  <si>
    <t>63.00.13</t>
  </si>
  <si>
    <t>63.00.50</t>
  </si>
  <si>
    <t>61.00.71</t>
  </si>
  <si>
    <t>II. Details of the estimates and the heads under which this grant will be accounted for:</t>
  </si>
  <si>
    <t>61.00.21</t>
  </si>
  <si>
    <t>State Appreciation Grant for National 
Awardees</t>
  </si>
  <si>
    <t>A - General Services (a) Organs of State</t>
  </si>
  <si>
    <t>B - Social Services (g) Social Welfare and Nutrition</t>
  </si>
  <si>
    <t>Secretariat</t>
  </si>
  <si>
    <t>HOME</t>
  </si>
  <si>
    <t>Revenue</t>
  </si>
  <si>
    <t>Capital</t>
  </si>
  <si>
    <t>Supplies and Materials</t>
  </si>
  <si>
    <t>Grants in Aid to Sikkim Rajya Sainik Board</t>
  </si>
  <si>
    <t>Other Social Security &amp; Welfare 
Programmes</t>
  </si>
  <si>
    <t>Administration of Justice</t>
  </si>
  <si>
    <t>Improving Delivery of Justice</t>
  </si>
  <si>
    <t>41.00.50</t>
  </si>
  <si>
    <t>Other Charges (Grant under 13th Finance Commission)</t>
  </si>
  <si>
    <t>Sumptuary &amp; Other Allowances</t>
  </si>
  <si>
    <t>(In Thousands of Rupees)</t>
  </si>
  <si>
    <t>Jail Manufactures</t>
  </si>
  <si>
    <t>Sikkim Guest House, Guwahati</t>
  </si>
  <si>
    <t>Salaries of Chief Minister</t>
  </si>
  <si>
    <t>Salaries of  Ministers</t>
  </si>
  <si>
    <t>60.00.71</t>
  </si>
  <si>
    <t>Sumptuary &amp; Other Allowances of Chief Minister</t>
  </si>
  <si>
    <t>60.00.72</t>
  </si>
  <si>
    <t>61.00.72</t>
  </si>
  <si>
    <t>Discretionary grant  by Chief Minister</t>
  </si>
  <si>
    <t>Discretionary grant  by  Ministers</t>
  </si>
  <si>
    <t>44.00.13</t>
  </si>
  <si>
    <t>Tour  Expenses of Chief Minister</t>
  </si>
  <si>
    <t>Tour  Expenses of  Ministers</t>
  </si>
  <si>
    <t>Rec</t>
  </si>
  <si>
    <t>Advertising and Publicity</t>
  </si>
  <si>
    <t>60.00.26</t>
  </si>
  <si>
    <t>Guest Houses, Government Hostels etc.</t>
  </si>
  <si>
    <t>Salaries of Ministers &amp; Deputy Ministers</t>
  </si>
  <si>
    <t>Entertainment &amp; Hospitality Expenses</t>
  </si>
  <si>
    <t>2014-15</t>
  </si>
  <si>
    <t>41.00.81</t>
  </si>
  <si>
    <t>ADR Centre</t>
  </si>
  <si>
    <t>Sumptuary &amp; Other Allowances of 
Ministers</t>
  </si>
  <si>
    <t>2015-16</t>
  </si>
  <si>
    <t>Strengthening of Judicial system</t>
  </si>
  <si>
    <t>42.00.50</t>
  </si>
  <si>
    <t>15.00.32</t>
  </si>
  <si>
    <t>Ex-Gratia Grant to the Battle casualty Army Personnel from Sikkim</t>
  </si>
  <si>
    <t>Strengthening of Judicial System</t>
  </si>
  <si>
    <t>Other Charges (Recommended by 14th Finance Commission)</t>
  </si>
  <si>
    <t>2016-17</t>
  </si>
  <si>
    <t>I. Estimate of the amount required in the year ending 31st March, 2017 to defray the charges in respect of Home</t>
  </si>
  <si>
    <t>Secretariat-General Services, 00.911-Deduct Recoveries of Over Payments</t>
  </si>
</sst>
</file>

<file path=xl/styles.xml><?xml version="1.0" encoding="utf-8"?>
<styleSheet xmlns="http://schemas.openxmlformats.org/spreadsheetml/2006/main">
  <numFmts count="7">
    <numFmt numFmtId="164" formatCode="_ * #,##0.00_ ;_ * \-#,##0.00_ ;_ * &quot;-&quot;??_ ;_ @_ "/>
    <numFmt numFmtId="165" formatCode="##"/>
    <numFmt numFmtId="166" formatCode="00000#"/>
    <numFmt numFmtId="167" formatCode="00.00#"/>
    <numFmt numFmtId="168" formatCode="00.#00"/>
    <numFmt numFmtId="169" formatCode="00.000"/>
    <numFmt numFmtId="170" formatCode="00.#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3" fillId="2" borderId="0" xfId="3" applyNumberFormat="1" applyFont="1" applyFill="1"/>
    <xf numFmtId="0" fontId="3" fillId="2" borderId="0" xfId="3" applyNumberFormat="1" applyFont="1" applyFill="1" applyBorder="1" applyAlignment="1">
      <alignment horizontal="left" vertical="top" wrapText="1"/>
    </xf>
    <xf numFmtId="0" fontId="3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Border="1"/>
    <xf numFmtId="0" fontId="4" fillId="2" borderId="0" xfId="3" applyNumberFormat="1" applyFont="1" applyFill="1" applyBorder="1" applyAlignment="1">
      <alignment horizontal="center"/>
    </xf>
    <xf numFmtId="0" fontId="3" fillId="2" borderId="0" xfId="3" applyNumberFormat="1" applyFont="1" applyFill="1" applyAlignment="1">
      <alignment horizontal="left" vertical="top" wrapText="1"/>
    </xf>
    <xf numFmtId="0" fontId="3" fillId="2" borderId="0" xfId="3" applyNumberFormat="1" applyFont="1" applyFill="1" applyAlignment="1">
      <alignment horizontal="right" vertical="top" wrapText="1"/>
    </xf>
    <xf numFmtId="0" fontId="3" fillId="2" borderId="0" xfId="3" applyNumberFormat="1" applyFont="1" applyFill="1" applyAlignment="1" applyProtection="1">
      <alignment horizontal="right"/>
    </xf>
    <xf numFmtId="0" fontId="4" fillId="2" borderId="0" xfId="3" applyNumberFormat="1" applyFont="1" applyFill="1" applyAlignment="1">
      <alignment horizontal="center"/>
    </xf>
    <xf numFmtId="0" fontId="4" fillId="2" borderId="0" xfId="3" applyNumberFormat="1" applyFont="1" applyFill="1" applyAlignment="1" applyProtection="1">
      <alignment horizontal="center"/>
    </xf>
    <xf numFmtId="0" fontId="3" fillId="2" borderId="0" xfId="2" applyFont="1" applyFill="1"/>
    <xf numFmtId="0" fontId="3" fillId="2" borderId="0" xfId="2" applyFont="1" applyFill="1" applyAlignment="1">
      <alignment horizontal="right"/>
    </xf>
    <xf numFmtId="0" fontId="4" fillId="2" borderId="0" xfId="2" applyNumberFormat="1" applyFont="1" applyFill="1" applyAlignment="1">
      <alignment horizontal="center"/>
    </xf>
    <xf numFmtId="0" fontId="3" fillId="2" borderId="0" xfId="2" applyFont="1" applyFill="1" applyAlignment="1" applyProtection="1">
      <alignment horizontal="left"/>
    </xf>
    <xf numFmtId="0" fontId="3" fillId="2" borderId="0" xfId="3" applyNumberFormat="1" applyFont="1" applyFill="1" applyAlignment="1" applyProtection="1">
      <alignment horizontal="left"/>
    </xf>
    <xf numFmtId="0" fontId="4" fillId="2" borderId="0" xfId="3" applyNumberFormat="1" applyFont="1" applyFill="1" applyAlignment="1">
      <alignment horizontal="right" vertical="top" wrapText="1"/>
    </xf>
    <xf numFmtId="0" fontId="4" fillId="2" borderId="0" xfId="3" applyNumberFormat="1" applyFont="1" applyFill="1"/>
    <xf numFmtId="0" fontId="3" fillId="2" borderId="0" xfId="3" applyNumberFormat="1" applyFont="1" applyFill="1" applyAlignment="1">
      <alignment horizontal="right"/>
    </xf>
    <xf numFmtId="0" fontId="3" fillId="2" borderId="0" xfId="3" applyNumberFormat="1" applyFont="1" applyFill="1" applyProtection="1"/>
    <xf numFmtId="0" fontId="4" fillId="2" borderId="0" xfId="3" applyNumberFormat="1" applyFont="1" applyFill="1" applyBorder="1" applyProtection="1"/>
    <xf numFmtId="0" fontId="4" fillId="2" borderId="0" xfId="3" applyNumberFormat="1" applyFont="1" applyFill="1" applyBorder="1" applyAlignment="1" applyProtection="1">
      <alignment horizontal="center"/>
    </xf>
    <xf numFmtId="0" fontId="3" fillId="2" borderId="1" xfId="4" applyNumberFormat="1" applyFont="1" applyFill="1" applyBorder="1"/>
    <xf numFmtId="0" fontId="3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 applyAlignment="1" applyProtection="1">
      <alignment horizontal="left"/>
    </xf>
    <xf numFmtId="0" fontId="5" fillId="2" borderId="1" xfId="4" applyNumberFormat="1" applyFont="1" applyFill="1" applyBorder="1"/>
    <xf numFmtId="0" fontId="6" fillId="2" borderId="1" xfId="4" applyNumberFormat="1" applyFont="1" applyFill="1" applyBorder="1" applyAlignment="1" applyProtection="1">
      <alignment horizontal="right"/>
    </xf>
    <xf numFmtId="0" fontId="3" fillId="2" borderId="2" xfId="5" applyFont="1" applyFill="1" applyBorder="1" applyAlignment="1" applyProtection="1">
      <alignment horizontal="left" vertical="top" wrapText="1"/>
    </xf>
    <xf numFmtId="0" fontId="3" fillId="2" borderId="2" xfId="5" applyFont="1" applyFill="1" applyBorder="1" applyAlignment="1" applyProtection="1">
      <alignment horizontal="right" vertical="top" wrapText="1"/>
    </xf>
    <xf numFmtId="0" fontId="3" fillId="2" borderId="0" xfId="4" applyFont="1" applyFill="1" applyBorder="1" applyAlignment="1" applyProtection="1">
      <alignment horizontal="left"/>
    </xf>
    <xf numFmtId="0" fontId="3" fillId="2" borderId="0" xfId="5" applyFont="1" applyFill="1" applyProtection="1"/>
    <xf numFmtId="0" fontId="3" fillId="2" borderId="0" xfId="5" applyFont="1" applyFill="1" applyBorder="1" applyAlignment="1" applyProtection="1">
      <alignment horizontal="left" vertical="top" wrapText="1"/>
    </xf>
    <xf numFmtId="0" fontId="3" fillId="2" borderId="0" xfId="5" applyFont="1" applyFill="1" applyBorder="1" applyAlignment="1" applyProtection="1">
      <alignment horizontal="right" vertical="top" wrapText="1"/>
    </xf>
    <xf numFmtId="0" fontId="3" fillId="2" borderId="1" xfId="5" applyFont="1" applyFill="1" applyBorder="1" applyAlignment="1" applyProtection="1">
      <alignment horizontal="left" vertical="top" wrapText="1"/>
    </xf>
    <xf numFmtId="0" fontId="3" fillId="2" borderId="1" xfId="5" applyFont="1" applyFill="1" applyBorder="1" applyAlignment="1" applyProtection="1">
      <alignment horizontal="right" vertical="top" wrapText="1"/>
    </xf>
    <xf numFmtId="0" fontId="3" fillId="2" borderId="1" xfId="4" applyFont="1" applyFill="1" applyBorder="1" applyAlignment="1" applyProtection="1">
      <alignment horizontal="left"/>
    </xf>
    <xf numFmtId="0" fontId="3" fillId="2" borderId="1" xfId="4" applyNumberFormat="1" applyFont="1" applyFill="1" applyBorder="1" applyAlignment="1" applyProtection="1">
      <alignment horizontal="right"/>
    </xf>
    <xf numFmtId="0" fontId="3" fillId="2" borderId="0" xfId="4" applyFont="1" applyFill="1" applyBorder="1" applyProtection="1"/>
    <xf numFmtId="0" fontId="3" fillId="2" borderId="0" xfId="4" applyNumberFormat="1" applyFont="1" applyFill="1" applyBorder="1" applyAlignment="1" applyProtection="1">
      <alignment horizontal="right"/>
    </xf>
    <xf numFmtId="0" fontId="4" fillId="2" borderId="0" xfId="4" applyNumberFormat="1" applyFont="1" applyFill="1" applyBorder="1" applyAlignment="1">
      <alignment horizontal="left" vertical="top" wrapText="1"/>
    </xf>
    <xf numFmtId="0" fontId="4" fillId="2" borderId="0" xfId="3" applyNumberFormat="1" applyFont="1" applyFill="1" applyAlignment="1">
      <alignment vertical="top" wrapText="1"/>
    </xf>
    <xf numFmtId="9" fontId="3" fillId="2" borderId="0" xfId="7" applyFont="1" applyFill="1" applyProtection="1"/>
    <xf numFmtId="0" fontId="3" fillId="2" borderId="0" xfId="1" applyNumberFormat="1" applyFont="1" applyFill="1" applyAlignment="1" applyProtection="1">
      <alignment horizontal="left"/>
    </xf>
    <xf numFmtId="170" fontId="4" fillId="2" borderId="0" xfId="3" applyNumberFormat="1" applyFont="1" applyFill="1" applyAlignment="1">
      <alignment horizontal="right" vertical="top" wrapText="1"/>
    </xf>
    <xf numFmtId="0" fontId="3" fillId="2" borderId="0" xfId="3" applyNumberFormat="1" applyFont="1" applyFill="1" applyAlignment="1">
      <alignment vertical="top" wrapText="1"/>
    </xf>
    <xf numFmtId="164" fontId="3" fillId="2" borderId="0" xfId="1" applyFont="1" applyFill="1" applyAlignment="1" applyProtection="1">
      <alignment horizontal="right" wrapText="1"/>
    </xf>
    <xf numFmtId="0" fontId="3" fillId="2" borderId="0" xfId="3" applyNumberFormat="1" applyFont="1" applyFill="1" applyAlignment="1" applyProtection="1">
      <alignment horizontal="right" wrapText="1"/>
    </xf>
    <xf numFmtId="0" fontId="3" fillId="2" borderId="0" xfId="1" applyNumberFormat="1" applyFont="1" applyFill="1" applyAlignment="1" applyProtection="1">
      <alignment horizontal="right" wrapText="1"/>
    </xf>
    <xf numFmtId="166" fontId="3" fillId="2" borderId="0" xfId="3" applyNumberFormat="1" applyFont="1" applyFill="1" applyAlignment="1">
      <alignment horizontal="right" vertical="top" wrapText="1"/>
    </xf>
    <xf numFmtId="164" fontId="3" fillId="2" borderId="3" xfId="1" applyFont="1" applyFill="1" applyBorder="1" applyAlignment="1" applyProtection="1">
      <alignment horizontal="right" wrapText="1"/>
    </xf>
    <xf numFmtId="0" fontId="3" fillId="2" borderId="3" xfId="1" applyNumberFormat="1" applyFont="1" applyFill="1" applyBorder="1" applyAlignment="1" applyProtection="1">
      <alignment horizontal="right" wrapText="1"/>
    </xf>
    <xf numFmtId="166" fontId="3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Border="1" applyAlignment="1">
      <alignment vertical="top" wrapText="1"/>
    </xf>
    <xf numFmtId="0" fontId="3" fillId="2" borderId="0" xfId="3" applyNumberFormat="1" applyFont="1" applyFill="1" applyBorder="1" applyAlignment="1" applyProtection="1">
      <alignment horizontal="right"/>
    </xf>
    <xf numFmtId="164" fontId="3" fillId="2" borderId="0" xfId="1" applyFont="1" applyFill="1" applyBorder="1" applyAlignment="1" applyProtection="1">
      <alignment horizontal="right"/>
    </xf>
    <xf numFmtId="170" fontId="4" fillId="2" borderId="0" xfId="3" applyNumberFormat="1" applyFont="1" applyFill="1" applyBorder="1" applyAlignment="1">
      <alignment horizontal="right" vertical="top" wrapText="1"/>
    </xf>
    <xf numFmtId="0" fontId="4" fillId="2" borderId="0" xfId="3" applyNumberFormat="1" applyFont="1" applyFill="1" applyBorder="1" applyAlignment="1">
      <alignment vertical="top" wrapText="1"/>
    </xf>
    <xf numFmtId="164" fontId="3" fillId="2" borderId="0" xfId="1" applyFont="1" applyFill="1" applyBorder="1" applyAlignment="1" applyProtection="1">
      <alignment horizontal="right" wrapText="1"/>
    </xf>
    <xf numFmtId="0" fontId="3" fillId="2" borderId="0" xfId="3" applyNumberFormat="1" applyFont="1" applyFill="1" applyBorder="1" applyAlignment="1" applyProtection="1">
      <alignment horizontal="right" wrapText="1"/>
    </xf>
    <xf numFmtId="0" fontId="3" fillId="2" borderId="0" xfId="1" applyNumberFormat="1" applyFont="1" applyFill="1" applyBorder="1" applyAlignment="1" applyProtection="1">
      <alignment horizontal="right" wrapText="1"/>
    </xf>
    <xf numFmtId="164" fontId="3" fillId="2" borderId="1" xfId="1" applyFont="1" applyFill="1" applyBorder="1" applyAlignment="1" applyProtection="1">
      <alignment horizontal="right" wrapText="1"/>
    </xf>
    <xf numFmtId="0" fontId="3" fillId="2" borderId="1" xfId="3" applyNumberFormat="1" applyFont="1" applyFill="1" applyBorder="1" applyAlignment="1" applyProtection="1">
      <alignment horizontal="right"/>
    </xf>
    <xf numFmtId="0" fontId="3" fillId="2" borderId="1" xfId="3" applyNumberFormat="1" applyFont="1" applyFill="1" applyBorder="1" applyAlignment="1">
      <alignment horizontal="left" vertical="top" wrapText="1"/>
    </xf>
    <xf numFmtId="170" fontId="4" fillId="2" borderId="1" xfId="3" applyNumberFormat="1" applyFont="1" applyFill="1" applyBorder="1" applyAlignment="1">
      <alignment horizontal="right" vertical="top" wrapText="1"/>
    </xf>
    <xf numFmtId="0" fontId="4" fillId="2" borderId="1" xfId="3" applyNumberFormat="1" applyFont="1" applyFill="1" applyBorder="1" applyAlignment="1">
      <alignment vertical="top" wrapText="1"/>
    </xf>
    <xf numFmtId="0" fontId="3" fillId="2" borderId="1" xfId="1" applyNumberFormat="1" applyFont="1" applyFill="1" applyBorder="1" applyAlignment="1" applyProtection="1">
      <alignment horizontal="right" wrapText="1"/>
    </xf>
    <xf numFmtId="164" fontId="3" fillId="2" borderId="0" xfId="1" applyFont="1" applyFill="1" applyAlignment="1" applyProtection="1">
      <alignment horizontal="right"/>
    </xf>
    <xf numFmtId="0" fontId="3" fillId="2" borderId="3" xfId="3" applyNumberFormat="1" applyFont="1" applyFill="1" applyBorder="1" applyAlignment="1" applyProtection="1">
      <alignment horizontal="right" wrapText="1"/>
    </xf>
    <xf numFmtId="0" fontId="3" fillId="2" borderId="1" xfId="3" applyNumberFormat="1" applyFont="1" applyFill="1" applyBorder="1" applyAlignment="1" applyProtection="1">
      <alignment horizontal="right" wrapText="1"/>
    </xf>
    <xf numFmtId="0" fontId="4" fillId="2" borderId="0" xfId="3" applyNumberFormat="1" applyFont="1" applyFill="1" applyBorder="1" applyAlignment="1">
      <alignment horizontal="right" vertical="top" wrapText="1"/>
    </xf>
    <xf numFmtId="168" fontId="4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Border="1" applyAlignment="1">
      <alignment horizontal="right"/>
    </xf>
    <xf numFmtId="0" fontId="4" fillId="2" borderId="1" xfId="3" applyNumberFormat="1" applyFont="1" applyFill="1" applyBorder="1" applyAlignment="1">
      <alignment horizontal="right" vertical="top" wrapText="1"/>
    </xf>
    <xf numFmtId="0" fontId="3" fillId="2" borderId="0" xfId="1" applyNumberFormat="1" applyFont="1" applyFill="1" applyBorder="1" applyAlignment="1" applyProtection="1">
      <alignment horizontal="right"/>
    </xf>
    <xf numFmtId="0" fontId="3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horizontal="right" vertical="top" wrapText="1"/>
    </xf>
    <xf numFmtId="0" fontId="4" fillId="2" borderId="0" xfId="2" applyFont="1" applyFill="1" applyAlignment="1" applyProtection="1">
      <alignment horizontal="left" vertical="top" wrapText="1"/>
    </xf>
    <xf numFmtId="164" fontId="3" fillId="2" borderId="2" xfId="1" applyFont="1" applyFill="1" applyBorder="1" applyAlignment="1" applyProtection="1">
      <alignment horizontal="right" wrapText="1"/>
    </xf>
    <xf numFmtId="0" fontId="3" fillId="2" borderId="2" xfId="1" applyNumberFormat="1" applyFont="1" applyFill="1" applyBorder="1" applyAlignment="1" applyProtection="1">
      <alignment horizontal="right" wrapText="1"/>
    </xf>
    <xf numFmtId="0" fontId="3" fillId="2" borderId="0" xfId="0" applyFont="1" applyFill="1"/>
    <xf numFmtId="0" fontId="4" fillId="2" borderId="0" xfId="3" applyNumberFormat="1" applyFont="1" applyFill="1" applyBorder="1" applyAlignment="1" applyProtection="1">
      <alignment horizontal="left" vertical="top" wrapText="1"/>
    </xf>
    <xf numFmtId="169" fontId="4" fillId="2" borderId="0" xfId="3" applyNumberFormat="1" applyFont="1" applyFill="1" applyBorder="1" applyAlignment="1">
      <alignment horizontal="right" vertical="top" wrapText="1"/>
    </xf>
    <xf numFmtId="0" fontId="3" fillId="2" borderId="0" xfId="3" applyNumberFormat="1" applyFont="1" applyFill="1" applyBorder="1" applyAlignment="1" applyProtection="1">
      <alignment horizontal="left" vertical="top" wrapText="1"/>
    </xf>
    <xf numFmtId="164" fontId="3" fillId="2" borderId="0" xfId="1" applyFont="1" applyFill="1" applyBorder="1" applyAlignment="1">
      <alignment horizontal="right"/>
    </xf>
    <xf numFmtId="0" fontId="3" fillId="2" borderId="0" xfId="3" applyFont="1" applyFill="1" applyBorder="1" applyAlignment="1">
      <alignment horizontal="left" vertical="top" wrapText="1"/>
    </xf>
    <xf numFmtId="0" fontId="4" fillId="2" borderId="0" xfId="3" applyFont="1" applyFill="1" applyBorder="1" applyAlignment="1">
      <alignment horizontal="right" vertical="top" wrapText="1"/>
    </xf>
    <xf numFmtId="0" fontId="4" fillId="2" borderId="0" xfId="3" applyFont="1" applyFill="1" applyBorder="1" applyAlignment="1" applyProtection="1">
      <alignment horizontal="left" vertical="top" wrapText="1"/>
    </xf>
    <xf numFmtId="167" fontId="4" fillId="2" borderId="0" xfId="3" applyNumberFormat="1" applyFont="1" applyFill="1" applyBorder="1" applyAlignment="1">
      <alignment horizontal="right" vertical="top" wrapText="1"/>
    </xf>
    <xf numFmtId="165" fontId="3" fillId="2" borderId="0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vertical="top" wrapText="1"/>
    </xf>
    <xf numFmtId="0" fontId="3" fillId="2" borderId="2" xfId="3" applyNumberFormat="1" applyFont="1" applyFill="1" applyBorder="1" applyAlignment="1" applyProtection="1">
      <alignment horizontal="right"/>
    </xf>
    <xf numFmtId="164" fontId="3" fillId="2" borderId="2" xfId="1" applyFont="1" applyFill="1" applyBorder="1" applyAlignment="1" applyProtection="1">
      <alignment horizontal="right"/>
    </xf>
    <xf numFmtId="0" fontId="3" fillId="2" borderId="0" xfId="6" applyNumberFormat="1" applyFont="1" applyFill="1" applyBorder="1" applyAlignment="1" applyProtection="1">
      <alignment horizontal="right" vertical="top"/>
    </xf>
    <xf numFmtId="0" fontId="3" fillId="2" borderId="0" xfId="6" applyNumberFormat="1" applyFont="1" applyFill="1" applyBorder="1" applyAlignment="1" applyProtection="1">
      <alignment horizontal="left" vertical="top" wrapText="1"/>
    </xf>
    <xf numFmtId="0" fontId="3" fillId="2" borderId="1" xfId="3" applyNumberFormat="1" applyFont="1" applyFill="1" applyBorder="1" applyAlignment="1">
      <alignment horizontal="right" vertical="top" wrapText="1"/>
    </xf>
    <xf numFmtId="0" fontId="3" fillId="2" borderId="0" xfId="3" applyFont="1" applyFill="1" applyBorder="1" applyAlignment="1">
      <alignment horizontal="right" vertical="top" wrapText="1"/>
    </xf>
    <xf numFmtId="0" fontId="3" fillId="2" borderId="0" xfId="3" applyFont="1" applyFill="1" applyBorder="1" applyAlignment="1" applyProtection="1">
      <alignment horizontal="left" vertical="top"/>
    </xf>
    <xf numFmtId="0" fontId="3" fillId="2" borderId="0" xfId="3" applyFont="1" applyFill="1" applyAlignment="1">
      <alignment horizontal="left" vertical="top" wrapText="1"/>
    </xf>
    <xf numFmtId="0" fontId="4" fillId="2" borderId="0" xfId="3" applyFont="1" applyFill="1" applyAlignment="1">
      <alignment horizontal="right" vertical="top" wrapText="1"/>
    </xf>
    <xf numFmtId="0" fontId="4" fillId="2" borderId="0" xfId="3" applyFont="1" applyFill="1" applyAlignment="1" applyProtection="1">
      <alignment horizontal="left" vertical="top" wrapText="1"/>
    </xf>
    <xf numFmtId="0" fontId="3" fillId="2" borderId="3" xfId="3" applyNumberFormat="1" applyFont="1" applyFill="1" applyBorder="1" applyAlignment="1">
      <alignment horizontal="left" vertical="top" wrapText="1"/>
    </xf>
    <xf numFmtId="0" fontId="3" fillId="2" borderId="3" xfId="3" applyNumberFormat="1" applyFont="1" applyFill="1" applyBorder="1" applyAlignment="1">
      <alignment horizontal="right" vertical="top" wrapText="1"/>
    </xf>
    <xf numFmtId="0" fontId="4" fillId="2" borderId="3" xfId="3" applyNumberFormat="1" applyFont="1" applyFill="1" applyBorder="1" applyAlignment="1" applyProtection="1">
      <alignment horizontal="left" vertical="top" wrapText="1"/>
    </xf>
    <xf numFmtId="0" fontId="3" fillId="2" borderId="0" xfId="3" applyFont="1" applyFill="1"/>
    <xf numFmtId="0" fontId="4" fillId="2" borderId="1" xfId="3" applyNumberFormat="1" applyFont="1" applyFill="1" applyBorder="1" applyAlignment="1" applyProtection="1">
      <alignment horizontal="left" vertical="top" wrapText="1"/>
    </xf>
    <xf numFmtId="0" fontId="3" fillId="2" borderId="1" xfId="3" applyNumberFormat="1" applyFont="1" applyFill="1" applyBorder="1" applyAlignment="1" applyProtection="1">
      <alignment horizontal="left" vertical="top" wrapText="1"/>
    </xf>
    <xf numFmtId="164" fontId="3" fillId="2" borderId="0" xfId="1" applyFont="1" applyFill="1" applyBorder="1" applyAlignment="1">
      <alignment horizontal="right" wrapText="1"/>
    </xf>
    <xf numFmtId="0" fontId="3" fillId="2" borderId="0" xfId="1" applyNumberFormat="1" applyFont="1" applyFill="1" applyBorder="1" applyAlignment="1">
      <alignment horizontal="right" wrapText="1"/>
    </xf>
    <xf numFmtId="0" fontId="3" fillId="2" borderId="0" xfId="4" applyNumberFormat="1" applyFont="1" applyFill="1" applyBorder="1" applyAlignment="1" applyProtection="1">
      <alignment horizontal="center"/>
    </xf>
    <xf numFmtId="0" fontId="4" fillId="2" borderId="0" xfId="3" applyNumberFormat="1" applyFont="1" applyFill="1" applyBorder="1" applyAlignment="1">
      <alignment horizontal="center"/>
    </xf>
    <xf numFmtId="0" fontId="3" fillId="2" borderId="2" xfId="4" applyNumberFormat="1" applyFont="1" applyFill="1" applyBorder="1" applyAlignment="1" applyProtection="1">
      <alignment horizontal="center"/>
    </xf>
  </cellXfs>
  <cellStyles count="8">
    <cellStyle name="Comma" xfId="1" builtinId="3"/>
    <cellStyle name="Normal" xfId="0" builtinId="0"/>
    <cellStyle name="Normal_budget 2004-05_2.6.04" xfId="2"/>
    <cellStyle name="Normal_budget for 03-04" xfId="3"/>
    <cellStyle name="Normal_BUDGET-2000" xfId="4"/>
    <cellStyle name="Normal_budgetDocNIC02-03" xfId="5"/>
    <cellStyle name="Normal_DEMAND17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268941</xdr:colOff>
      <xdr:row>96</xdr:row>
      <xdr:rowOff>86734</xdr:rowOff>
    </xdr:from>
    <xdr:to>
      <xdr:col>9</xdr:col>
      <xdr:colOff>402291</xdr:colOff>
      <xdr:row>99</xdr:row>
      <xdr:rowOff>165623</xdr:rowOff>
    </xdr:to>
    <xdr:sp macro="" textlink="">
      <xdr:nvSpPr>
        <xdr:cNvPr id="1031" name="Text Box 7" hidden="1"/>
        <xdr:cNvSpPr txBox="1">
          <a:spLocks noChangeArrowheads="1"/>
        </xdr:cNvSpPr>
      </xdr:nvSpPr>
      <xdr:spPr bwMode="auto">
        <a:xfrm>
          <a:off x="6181725" y="16202025"/>
          <a:ext cx="1266825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257735</xdr:colOff>
      <xdr:row>42</xdr:row>
      <xdr:rowOff>109034</xdr:rowOff>
    </xdr:from>
    <xdr:to>
      <xdr:col>13</xdr:col>
      <xdr:colOff>479051</xdr:colOff>
      <xdr:row>45</xdr:row>
      <xdr:rowOff>135647</xdr:rowOff>
    </xdr:to>
    <xdr:sp macro="" textlink="">
      <xdr:nvSpPr>
        <xdr:cNvPr id="1040" name="Text Box 16" hidden="1"/>
        <xdr:cNvSpPr txBox="1">
          <a:spLocks noChangeArrowheads="1"/>
        </xdr:cNvSpPr>
      </xdr:nvSpPr>
      <xdr:spPr bwMode="auto">
        <a:xfrm>
          <a:off x="8486775" y="6743700"/>
          <a:ext cx="1514475" cy="533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11</xdr:col>
      <xdr:colOff>257735</xdr:colOff>
      <xdr:row>52</xdr:row>
      <xdr:rowOff>86621</xdr:rowOff>
    </xdr:from>
    <xdr:to>
      <xdr:col>13</xdr:col>
      <xdr:colOff>479051</xdr:colOff>
      <xdr:row>56</xdr:row>
      <xdr:rowOff>109874</xdr:rowOff>
    </xdr:to>
    <xdr:sp macro="" textlink="">
      <xdr:nvSpPr>
        <xdr:cNvPr id="1042" name="Text Box 18" hidden="1"/>
        <xdr:cNvSpPr txBox="1">
          <a:spLocks noChangeArrowheads="1"/>
        </xdr:cNvSpPr>
      </xdr:nvSpPr>
      <xdr:spPr bwMode="auto">
        <a:xfrm>
          <a:off x="8486775" y="8410575"/>
          <a:ext cx="15144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10</xdr:col>
      <xdr:colOff>388284</xdr:colOff>
      <xdr:row>71</xdr:row>
      <xdr:rowOff>41630</xdr:rowOff>
    </xdr:from>
    <xdr:to>
      <xdr:col>12</xdr:col>
      <xdr:colOff>621366</xdr:colOff>
      <xdr:row>74</xdr:row>
      <xdr:rowOff>245689</xdr:rowOff>
    </xdr:to>
    <xdr:sp macro="" textlink="">
      <xdr:nvSpPr>
        <xdr:cNvPr id="1049" name="Text Box 25" hidden="1"/>
        <xdr:cNvSpPr txBox="1">
          <a:spLocks noChangeArrowheads="1"/>
        </xdr:cNvSpPr>
      </xdr:nvSpPr>
      <xdr:spPr bwMode="auto">
        <a:xfrm>
          <a:off x="8010525" y="11468100"/>
          <a:ext cx="14001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21</xdr:row>
      <xdr:rowOff>13783</xdr:rowOff>
    </xdr:from>
    <xdr:to>
      <xdr:col>9</xdr:col>
      <xdr:colOff>59391</xdr:colOff>
      <xdr:row>25</xdr:row>
      <xdr:rowOff>80459</xdr:rowOff>
    </xdr:to>
    <xdr:sp macro="" textlink="">
      <xdr:nvSpPr>
        <xdr:cNvPr id="1051" name="Text Box 27" hidden="1"/>
        <xdr:cNvSpPr txBox="1">
          <a:spLocks noChangeArrowheads="1"/>
        </xdr:cNvSpPr>
      </xdr:nvSpPr>
      <xdr:spPr bwMode="auto">
        <a:xfrm>
          <a:off x="5629275" y="3162300"/>
          <a:ext cx="1476375" cy="7143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41</xdr:row>
      <xdr:rowOff>106512</xdr:rowOff>
    </xdr:from>
    <xdr:to>
      <xdr:col>9</xdr:col>
      <xdr:colOff>59391</xdr:colOff>
      <xdr:row>45</xdr:row>
      <xdr:rowOff>88022</xdr:rowOff>
    </xdr:to>
    <xdr:sp macro="" textlink="">
      <xdr:nvSpPr>
        <xdr:cNvPr id="1052" name="Text Box 28" hidden="1"/>
        <xdr:cNvSpPr txBox="1">
          <a:spLocks noChangeArrowheads="1"/>
        </xdr:cNvSpPr>
      </xdr:nvSpPr>
      <xdr:spPr bwMode="auto">
        <a:xfrm>
          <a:off x="5629275" y="6572250"/>
          <a:ext cx="1476375" cy="6572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51</xdr:row>
      <xdr:rowOff>149935</xdr:rowOff>
    </xdr:from>
    <xdr:to>
      <xdr:col>9</xdr:col>
      <xdr:colOff>59391</xdr:colOff>
      <xdr:row>56</xdr:row>
      <xdr:rowOff>1905</xdr:rowOff>
    </xdr:to>
    <xdr:sp macro="" textlink="">
      <xdr:nvSpPr>
        <xdr:cNvPr id="1054" name="Text Box 30" hidden="1"/>
        <xdr:cNvSpPr txBox="1">
          <a:spLocks noChangeArrowheads="1"/>
        </xdr:cNvSpPr>
      </xdr:nvSpPr>
      <xdr:spPr bwMode="auto">
        <a:xfrm>
          <a:off x="5629275" y="8305800"/>
          <a:ext cx="1476375" cy="6953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59</xdr:row>
      <xdr:rowOff>95027</xdr:rowOff>
    </xdr:from>
    <xdr:to>
      <xdr:col>9</xdr:col>
      <xdr:colOff>59391</xdr:colOff>
      <xdr:row>63</xdr:row>
      <xdr:rowOff>132566</xdr:rowOff>
    </xdr:to>
    <xdr:sp macro="" textlink="">
      <xdr:nvSpPr>
        <xdr:cNvPr id="1055" name="Text Box 31" hidden="1"/>
        <xdr:cNvSpPr txBox="1">
          <a:spLocks noChangeArrowheads="1"/>
        </xdr:cNvSpPr>
      </xdr:nvSpPr>
      <xdr:spPr bwMode="auto">
        <a:xfrm>
          <a:off x="5629275" y="9610725"/>
          <a:ext cx="1476375" cy="7048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62</xdr:row>
      <xdr:rowOff>80625</xdr:rowOff>
    </xdr:from>
    <xdr:to>
      <xdr:col>8</xdr:col>
      <xdr:colOff>467285</xdr:colOff>
      <xdr:row>66</xdr:row>
      <xdr:rowOff>123881</xdr:rowOff>
    </xdr:to>
    <xdr:sp macro="" textlink="">
      <xdr:nvSpPr>
        <xdr:cNvPr id="1057" name="Text Box 33" hidden="1"/>
        <xdr:cNvSpPr txBox="1">
          <a:spLocks noChangeArrowheads="1"/>
        </xdr:cNvSpPr>
      </xdr:nvSpPr>
      <xdr:spPr bwMode="auto">
        <a:xfrm>
          <a:off x="5629275" y="10096500"/>
          <a:ext cx="1323975" cy="7239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  <xdr:twoCellAnchor editAs="absolute">
    <xdr:from>
      <xdr:col>6</xdr:col>
      <xdr:colOff>433667</xdr:colOff>
      <xdr:row>66</xdr:row>
      <xdr:rowOff>123881</xdr:rowOff>
    </xdr:from>
    <xdr:to>
      <xdr:col>9</xdr:col>
      <xdr:colOff>59391</xdr:colOff>
      <xdr:row>73</xdr:row>
      <xdr:rowOff>3754</xdr:rowOff>
    </xdr:to>
    <xdr:sp macro="" textlink="">
      <xdr:nvSpPr>
        <xdr:cNvPr id="1058" name="Text Box 34" hidden="1"/>
        <xdr:cNvSpPr txBox="1">
          <a:spLocks noChangeArrowheads="1"/>
        </xdr:cNvSpPr>
      </xdr:nvSpPr>
      <xdr:spPr bwMode="auto">
        <a:xfrm>
          <a:off x="5629275" y="10820400"/>
          <a:ext cx="1476375" cy="9715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xmlns="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6" transitionEvaluation="1" codeName="Sheet1"/>
  <dimension ref="A1:L165"/>
  <sheetViews>
    <sheetView tabSelected="1" view="pageBreakPreview" topLeftCell="A6" zoomScaleSheetLayoutView="100" workbookViewId="0">
      <selection activeCell="E25" sqref="E25"/>
    </sheetView>
  </sheetViews>
  <sheetFormatPr defaultColWidth="11" defaultRowHeight="12.75"/>
  <cols>
    <col min="1" max="1" width="6.42578125" style="6" customWidth="1"/>
    <col min="2" max="2" width="8.140625" style="7" customWidth="1"/>
    <col min="3" max="3" width="34.5703125" style="1" customWidth="1"/>
    <col min="4" max="4" width="10.28515625" style="1" customWidth="1"/>
    <col min="5" max="5" width="9.42578125" style="1" customWidth="1"/>
    <col min="6" max="6" width="9" style="1" customWidth="1"/>
    <col min="7" max="7" width="10.7109375" style="1" customWidth="1"/>
    <col min="8" max="8" width="8.5703125" style="1" customWidth="1"/>
    <col min="9" max="9" width="8.42578125" style="1" customWidth="1"/>
    <col min="10" max="10" width="8.5703125" style="1" customWidth="1"/>
    <col min="11" max="11" width="9.140625" style="1" customWidth="1"/>
    <col min="12" max="12" width="8.42578125" style="1" customWidth="1"/>
    <col min="13" max="16384" width="11" style="1"/>
  </cols>
  <sheetData>
    <row r="1" spans="1:12">
      <c r="A1" s="109" t="s">
        <v>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>
      <c r="A2" s="109" t="s">
        <v>71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5.45" customHeight="1">
      <c r="A3" s="2"/>
      <c r="B3" s="3"/>
      <c r="C3" s="4"/>
      <c r="D3" s="4"/>
      <c r="E3" s="5"/>
      <c r="F3" s="4"/>
      <c r="G3" s="4"/>
      <c r="H3" s="4"/>
      <c r="I3" s="4"/>
      <c r="J3" s="4"/>
      <c r="K3" s="4"/>
      <c r="L3" s="4"/>
    </row>
    <row r="4" spans="1:12">
      <c r="D4" s="8" t="s">
        <v>68</v>
      </c>
      <c r="E4" s="9" t="s">
        <v>0</v>
      </c>
      <c r="F4" s="1" t="s">
        <v>1</v>
      </c>
      <c r="G4" s="10"/>
      <c r="H4" s="10"/>
      <c r="I4" s="10"/>
      <c r="J4" s="10"/>
      <c r="K4" s="10"/>
      <c r="L4" s="10"/>
    </row>
    <row r="5" spans="1:12">
      <c r="C5" s="11"/>
      <c r="D5" s="12"/>
      <c r="E5" s="13">
        <v>2014</v>
      </c>
      <c r="F5" s="14" t="s">
        <v>77</v>
      </c>
      <c r="G5" s="10"/>
      <c r="H5" s="10"/>
      <c r="I5" s="10"/>
      <c r="J5" s="10"/>
      <c r="K5" s="10"/>
      <c r="L5" s="10"/>
    </row>
    <row r="6" spans="1:12">
      <c r="D6" s="8" t="s">
        <v>2</v>
      </c>
      <c r="E6" s="9">
        <v>2052</v>
      </c>
      <c r="F6" s="15" t="s">
        <v>3</v>
      </c>
      <c r="G6" s="10"/>
      <c r="H6" s="10"/>
      <c r="I6" s="10"/>
      <c r="J6" s="10"/>
      <c r="K6" s="10"/>
      <c r="L6" s="10"/>
    </row>
    <row r="7" spans="1:12">
      <c r="D7" s="8"/>
      <c r="E7" s="9">
        <v>2056</v>
      </c>
      <c r="F7" s="15" t="s">
        <v>4</v>
      </c>
      <c r="G7" s="10"/>
      <c r="H7" s="10"/>
      <c r="I7" s="10"/>
      <c r="J7" s="10"/>
      <c r="K7" s="10"/>
      <c r="L7" s="10"/>
    </row>
    <row r="8" spans="1:12">
      <c r="B8" s="16"/>
      <c r="C8" s="17"/>
      <c r="D8" s="10"/>
      <c r="E8" s="9">
        <v>2070</v>
      </c>
      <c r="F8" s="15" t="s">
        <v>5</v>
      </c>
      <c r="G8" s="10"/>
      <c r="H8" s="10"/>
      <c r="I8" s="10"/>
      <c r="J8" s="10"/>
      <c r="K8" s="10"/>
      <c r="L8" s="10"/>
    </row>
    <row r="9" spans="1:12">
      <c r="B9" s="16"/>
      <c r="C9" s="17"/>
      <c r="D9" s="10"/>
      <c r="E9" s="9">
        <v>2075</v>
      </c>
      <c r="F9" s="15" t="s">
        <v>57</v>
      </c>
      <c r="G9" s="10"/>
      <c r="H9" s="10"/>
      <c r="I9" s="10"/>
      <c r="J9" s="10"/>
      <c r="K9" s="10"/>
      <c r="L9" s="10"/>
    </row>
    <row r="10" spans="1:12">
      <c r="D10" s="18" t="s">
        <v>69</v>
      </c>
      <c r="E10" s="9">
        <v>2235</v>
      </c>
      <c r="F10" s="15" t="s">
        <v>6</v>
      </c>
      <c r="G10" s="10"/>
      <c r="H10" s="10"/>
      <c r="I10" s="10"/>
      <c r="J10" s="10"/>
      <c r="K10" s="10"/>
      <c r="L10" s="10"/>
    </row>
    <row r="11" spans="1:12" ht="7.15" customHeight="1">
      <c r="D11" s="18"/>
      <c r="E11" s="9"/>
      <c r="F11" s="15"/>
      <c r="G11" s="10"/>
      <c r="H11" s="10"/>
      <c r="I11" s="10"/>
      <c r="J11" s="10"/>
      <c r="K11" s="10"/>
      <c r="L11" s="10"/>
    </row>
    <row r="12" spans="1:12">
      <c r="A12" s="15" t="s">
        <v>114</v>
      </c>
      <c r="F12" s="10"/>
      <c r="G12" s="10"/>
      <c r="H12" s="10"/>
      <c r="I12" s="10"/>
      <c r="J12" s="10"/>
      <c r="K12" s="10"/>
      <c r="L12" s="10"/>
    </row>
    <row r="13" spans="1:12">
      <c r="C13" s="19"/>
      <c r="D13" s="20"/>
      <c r="E13" s="10" t="s">
        <v>72</v>
      </c>
      <c r="F13" s="10" t="s">
        <v>73</v>
      </c>
      <c r="G13" s="10" t="s">
        <v>15</v>
      </c>
      <c r="H13" s="19"/>
      <c r="I13" s="19"/>
      <c r="J13" s="19"/>
      <c r="K13" s="19"/>
      <c r="L13" s="19"/>
    </row>
    <row r="14" spans="1:12">
      <c r="C14" s="19"/>
      <c r="D14" s="21" t="s">
        <v>7</v>
      </c>
      <c r="E14" s="21">
        <f>L163</f>
        <v>480974</v>
      </c>
      <c r="F14" s="21" t="s">
        <v>8</v>
      </c>
      <c r="G14" s="21">
        <f>F14+E14</f>
        <v>480974</v>
      </c>
      <c r="H14" s="19"/>
      <c r="I14" s="19"/>
      <c r="J14" s="19"/>
      <c r="K14" s="19"/>
      <c r="L14" s="19"/>
    </row>
    <row r="15" spans="1:12">
      <c r="A15" s="15" t="s">
        <v>65</v>
      </c>
      <c r="D15" s="19"/>
      <c r="E15" s="19"/>
      <c r="F15" s="19"/>
      <c r="G15" s="19"/>
      <c r="H15" s="19"/>
      <c r="I15" s="19"/>
      <c r="J15" s="19"/>
      <c r="K15" s="19"/>
      <c r="L15" s="19"/>
    </row>
    <row r="16" spans="1:12" ht="13.5">
      <c r="C16" s="22"/>
      <c r="D16" s="22"/>
      <c r="E16" s="22"/>
      <c r="F16" s="22"/>
      <c r="G16" s="22"/>
      <c r="H16" s="22"/>
      <c r="I16" s="23"/>
      <c r="J16" s="24"/>
      <c r="K16" s="25"/>
      <c r="L16" s="26" t="s">
        <v>82</v>
      </c>
    </row>
    <row r="17" spans="1:12" s="30" customFormat="1">
      <c r="A17" s="27"/>
      <c r="B17" s="28"/>
      <c r="C17" s="29"/>
      <c r="D17" s="110" t="s">
        <v>9</v>
      </c>
      <c r="E17" s="110"/>
      <c r="F17" s="108" t="s">
        <v>10</v>
      </c>
      <c r="G17" s="108"/>
      <c r="H17" s="108" t="s">
        <v>11</v>
      </c>
      <c r="I17" s="108"/>
      <c r="J17" s="108" t="s">
        <v>10</v>
      </c>
      <c r="K17" s="108"/>
      <c r="L17" s="108"/>
    </row>
    <row r="18" spans="1:12" s="30" customFormat="1">
      <c r="A18" s="31"/>
      <c r="B18" s="32"/>
      <c r="C18" s="29" t="s">
        <v>12</v>
      </c>
      <c r="D18" s="108" t="s">
        <v>102</v>
      </c>
      <c r="E18" s="108"/>
      <c r="F18" s="108" t="s">
        <v>106</v>
      </c>
      <c r="G18" s="108"/>
      <c r="H18" s="108" t="s">
        <v>106</v>
      </c>
      <c r="I18" s="108"/>
      <c r="J18" s="108" t="s">
        <v>113</v>
      </c>
      <c r="K18" s="108"/>
      <c r="L18" s="108"/>
    </row>
    <row r="19" spans="1:12" s="30" customFormat="1">
      <c r="A19" s="33"/>
      <c r="B19" s="34"/>
      <c r="C19" s="35"/>
      <c r="D19" s="36" t="s">
        <v>13</v>
      </c>
      <c r="E19" s="36" t="s">
        <v>14</v>
      </c>
      <c r="F19" s="36" t="s">
        <v>13</v>
      </c>
      <c r="G19" s="36" t="s">
        <v>14</v>
      </c>
      <c r="H19" s="36" t="s">
        <v>13</v>
      </c>
      <c r="I19" s="36" t="s">
        <v>14</v>
      </c>
      <c r="J19" s="36" t="s">
        <v>13</v>
      </c>
      <c r="K19" s="36" t="s">
        <v>14</v>
      </c>
      <c r="L19" s="36" t="s">
        <v>15</v>
      </c>
    </row>
    <row r="20" spans="1:12" s="30" customFormat="1" ht="5.25" customHeight="1">
      <c r="A20" s="31"/>
      <c r="B20" s="32"/>
      <c r="C20" s="37"/>
      <c r="D20" s="38"/>
      <c r="E20" s="38"/>
      <c r="F20" s="38"/>
      <c r="G20" s="38"/>
      <c r="H20" s="38"/>
      <c r="I20" s="38"/>
      <c r="J20" s="38"/>
      <c r="K20" s="38"/>
      <c r="L20" s="38"/>
    </row>
    <row r="21" spans="1:12">
      <c r="A21" s="2"/>
      <c r="B21" s="3"/>
      <c r="C21" s="39" t="s">
        <v>16</v>
      </c>
      <c r="D21" s="38"/>
      <c r="E21" s="38"/>
      <c r="F21" s="38"/>
      <c r="G21" s="38"/>
      <c r="H21" s="38"/>
      <c r="I21" s="38"/>
      <c r="J21" s="38"/>
      <c r="K21" s="38"/>
      <c r="L21" s="38"/>
    </row>
    <row r="22" spans="1:12">
      <c r="A22" s="6" t="s">
        <v>17</v>
      </c>
      <c r="B22" s="16">
        <v>2013</v>
      </c>
      <c r="C22" s="40" t="s">
        <v>1</v>
      </c>
      <c r="D22" s="41"/>
      <c r="E22" s="15"/>
      <c r="F22" s="19"/>
      <c r="G22" s="15"/>
      <c r="H22" s="19"/>
      <c r="I22" s="42"/>
      <c r="J22" s="19"/>
      <c r="K22" s="15"/>
      <c r="L22" s="15"/>
    </row>
    <row r="23" spans="1:12">
      <c r="B23" s="43">
        <v>0.10100000000000001</v>
      </c>
      <c r="C23" s="40" t="s">
        <v>100</v>
      </c>
      <c r="D23" s="19"/>
      <c r="E23" s="15"/>
      <c r="F23" s="19"/>
      <c r="G23" s="15"/>
      <c r="H23" s="19"/>
      <c r="I23" s="15"/>
      <c r="J23" s="19"/>
      <c r="K23" s="15"/>
      <c r="L23" s="15"/>
    </row>
    <row r="24" spans="1:12">
      <c r="B24" s="3">
        <v>60</v>
      </c>
      <c r="C24" s="44" t="s">
        <v>85</v>
      </c>
      <c r="D24" s="45"/>
      <c r="E24" s="46"/>
      <c r="F24" s="45"/>
      <c r="G24" s="46"/>
      <c r="H24" s="45"/>
      <c r="I24" s="47"/>
      <c r="J24" s="45"/>
      <c r="K24" s="46"/>
      <c r="L24" s="8"/>
    </row>
    <row r="25" spans="1:12">
      <c r="B25" s="48" t="s">
        <v>26</v>
      </c>
      <c r="C25" s="44" t="s">
        <v>18</v>
      </c>
      <c r="D25" s="45">
        <v>0</v>
      </c>
      <c r="E25" s="47">
        <v>595</v>
      </c>
      <c r="F25" s="45">
        <v>0</v>
      </c>
      <c r="G25" s="47">
        <v>690</v>
      </c>
      <c r="H25" s="45">
        <v>0</v>
      </c>
      <c r="I25" s="47">
        <v>690</v>
      </c>
      <c r="J25" s="45">
        <v>0</v>
      </c>
      <c r="K25" s="47">
        <v>690</v>
      </c>
      <c r="L25" s="8">
        <f>SUM(J25:K25)</f>
        <v>690</v>
      </c>
    </row>
    <row r="26" spans="1:12" ht="10.5" customHeight="1">
      <c r="B26" s="48"/>
      <c r="C26" s="44"/>
      <c r="D26" s="45"/>
      <c r="E26" s="46"/>
      <c r="F26" s="45"/>
      <c r="G26" s="46"/>
      <c r="H26" s="45"/>
      <c r="I26" s="47"/>
      <c r="J26" s="45"/>
      <c r="K26" s="46"/>
      <c r="L26" s="8"/>
    </row>
    <row r="27" spans="1:12">
      <c r="B27" s="3">
        <v>61</v>
      </c>
      <c r="C27" s="44" t="s">
        <v>86</v>
      </c>
      <c r="D27" s="45"/>
      <c r="E27" s="46"/>
      <c r="F27" s="45"/>
      <c r="G27" s="46"/>
      <c r="H27" s="45"/>
      <c r="I27" s="47"/>
      <c r="J27" s="45"/>
      <c r="K27" s="46"/>
      <c r="L27" s="8"/>
    </row>
    <row r="28" spans="1:12">
      <c r="B28" s="48" t="s">
        <v>44</v>
      </c>
      <c r="C28" s="44" t="s">
        <v>18</v>
      </c>
      <c r="D28" s="45">
        <v>0</v>
      </c>
      <c r="E28" s="47">
        <v>6868</v>
      </c>
      <c r="F28" s="45">
        <v>0</v>
      </c>
      <c r="G28" s="47">
        <v>7855</v>
      </c>
      <c r="H28" s="45">
        <v>0</v>
      </c>
      <c r="I28" s="47">
        <v>7855</v>
      </c>
      <c r="J28" s="45">
        <v>0</v>
      </c>
      <c r="K28" s="47">
        <v>7856</v>
      </c>
      <c r="L28" s="8">
        <f>SUM(J28:K28)</f>
        <v>7856</v>
      </c>
    </row>
    <row r="29" spans="1:12">
      <c r="A29" s="6" t="s">
        <v>15</v>
      </c>
      <c r="B29" s="43">
        <v>0.10100000000000001</v>
      </c>
      <c r="C29" s="40" t="s">
        <v>100</v>
      </c>
      <c r="D29" s="49">
        <f t="shared" ref="D29:L29" si="0">D25+D28</f>
        <v>0</v>
      </c>
      <c r="E29" s="50">
        <f t="shared" si="0"/>
        <v>7463</v>
      </c>
      <c r="F29" s="49">
        <f t="shared" si="0"/>
        <v>0</v>
      </c>
      <c r="G29" s="50">
        <f t="shared" si="0"/>
        <v>8545</v>
      </c>
      <c r="H29" s="49">
        <f t="shared" si="0"/>
        <v>0</v>
      </c>
      <c r="I29" s="50">
        <f t="shared" si="0"/>
        <v>8545</v>
      </c>
      <c r="J29" s="49">
        <f t="shared" si="0"/>
        <v>0</v>
      </c>
      <c r="K29" s="50">
        <f t="shared" ref="K29" si="1">K25+K28</f>
        <v>8546</v>
      </c>
      <c r="L29" s="50">
        <f t="shared" si="0"/>
        <v>8546</v>
      </c>
    </row>
    <row r="30" spans="1:12" ht="10.5" customHeight="1">
      <c r="A30" s="2"/>
      <c r="B30" s="51"/>
      <c r="C30" s="52"/>
      <c r="D30" s="53"/>
      <c r="E30" s="53"/>
      <c r="F30" s="53"/>
      <c r="G30" s="53"/>
      <c r="H30" s="53"/>
      <c r="I30" s="54"/>
      <c r="J30" s="53"/>
      <c r="K30" s="53"/>
      <c r="L30" s="53"/>
    </row>
    <row r="31" spans="1:12">
      <c r="A31" s="2"/>
      <c r="B31" s="55">
        <v>0.10199999999999999</v>
      </c>
      <c r="C31" s="56" t="s">
        <v>81</v>
      </c>
      <c r="D31" s="53"/>
      <c r="E31" s="53"/>
      <c r="F31" s="53"/>
      <c r="G31" s="53"/>
      <c r="H31" s="53"/>
      <c r="I31" s="54"/>
      <c r="J31" s="53"/>
      <c r="K31" s="53"/>
      <c r="L31" s="53"/>
    </row>
    <row r="32" spans="1:12" ht="25.5">
      <c r="A32" s="2"/>
      <c r="B32" s="3">
        <v>60</v>
      </c>
      <c r="C32" s="52" t="s">
        <v>88</v>
      </c>
      <c r="D32" s="57"/>
      <c r="E32" s="58"/>
      <c r="F32" s="57"/>
      <c r="G32" s="58"/>
      <c r="H32" s="57"/>
      <c r="I32" s="59"/>
      <c r="J32" s="57"/>
      <c r="K32" s="58"/>
      <c r="L32" s="53"/>
    </row>
    <row r="33" spans="1:12">
      <c r="A33" s="2"/>
      <c r="B33" s="51" t="s">
        <v>87</v>
      </c>
      <c r="C33" s="52" t="s">
        <v>81</v>
      </c>
      <c r="D33" s="57">
        <v>0</v>
      </c>
      <c r="E33" s="59">
        <v>536</v>
      </c>
      <c r="F33" s="57">
        <v>0</v>
      </c>
      <c r="G33" s="59">
        <v>540</v>
      </c>
      <c r="H33" s="57">
        <v>0</v>
      </c>
      <c r="I33" s="59">
        <v>540</v>
      </c>
      <c r="J33" s="57">
        <v>0</v>
      </c>
      <c r="K33" s="59">
        <v>540</v>
      </c>
      <c r="L33" s="53">
        <f>SUM(J33:K33)</f>
        <v>540</v>
      </c>
    </row>
    <row r="34" spans="1:12" ht="7.15" customHeight="1">
      <c r="A34" s="2"/>
      <c r="B34" s="51"/>
      <c r="C34" s="52"/>
      <c r="D34" s="57"/>
      <c r="E34" s="58"/>
      <c r="F34" s="57"/>
      <c r="G34" s="58"/>
      <c r="H34" s="57"/>
      <c r="I34" s="59"/>
      <c r="J34" s="57"/>
      <c r="K34" s="58"/>
      <c r="L34" s="53"/>
    </row>
    <row r="35" spans="1:12" ht="25.5">
      <c r="A35" s="2"/>
      <c r="B35" s="3">
        <v>61</v>
      </c>
      <c r="C35" s="52" t="s">
        <v>105</v>
      </c>
      <c r="D35" s="57"/>
      <c r="E35" s="58"/>
      <c r="F35" s="57"/>
      <c r="G35" s="58"/>
      <c r="H35" s="57"/>
      <c r="I35" s="59"/>
      <c r="J35" s="57"/>
      <c r="K35" s="58"/>
      <c r="L35" s="53"/>
    </row>
    <row r="36" spans="1:12">
      <c r="A36" s="2"/>
      <c r="B36" s="51" t="s">
        <v>64</v>
      </c>
      <c r="C36" s="52" t="s">
        <v>81</v>
      </c>
      <c r="D36" s="60">
        <v>0</v>
      </c>
      <c r="E36" s="65">
        <v>4725</v>
      </c>
      <c r="F36" s="60">
        <v>0</v>
      </c>
      <c r="G36" s="65">
        <v>4800</v>
      </c>
      <c r="H36" s="60">
        <v>0</v>
      </c>
      <c r="I36" s="65">
        <v>4800</v>
      </c>
      <c r="J36" s="60">
        <v>0</v>
      </c>
      <c r="K36" s="65">
        <v>4620</v>
      </c>
      <c r="L36" s="61">
        <f>SUM(J36:K36)</f>
        <v>4620</v>
      </c>
    </row>
    <row r="37" spans="1:12">
      <c r="A37" s="62" t="s">
        <v>15</v>
      </c>
      <c r="B37" s="63">
        <v>0.10199999999999999</v>
      </c>
      <c r="C37" s="64" t="s">
        <v>81</v>
      </c>
      <c r="D37" s="60">
        <f t="shared" ref="D37:L37" si="2">D36+D33</f>
        <v>0</v>
      </c>
      <c r="E37" s="65">
        <f t="shared" si="2"/>
        <v>5261</v>
      </c>
      <c r="F37" s="60">
        <f t="shared" si="2"/>
        <v>0</v>
      </c>
      <c r="G37" s="65">
        <f t="shared" si="2"/>
        <v>5340</v>
      </c>
      <c r="H37" s="60">
        <f t="shared" si="2"/>
        <v>0</v>
      </c>
      <c r="I37" s="65">
        <f t="shared" si="2"/>
        <v>5340</v>
      </c>
      <c r="J37" s="60">
        <f t="shared" si="2"/>
        <v>0</v>
      </c>
      <c r="K37" s="65">
        <f t="shared" ref="K37" si="3">K36+K33</f>
        <v>5160</v>
      </c>
      <c r="L37" s="65">
        <f t="shared" si="2"/>
        <v>5160</v>
      </c>
    </row>
    <row r="38" spans="1:12" ht="3" customHeight="1">
      <c r="B38" s="48"/>
      <c r="C38" s="44"/>
      <c r="D38" s="8"/>
      <c r="E38" s="8"/>
      <c r="F38" s="8"/>
      <c r="G38" s="8"/>
      <c r="H38" s="8"/>
      <c r="I38" s="66"/>
      <c r="J38" s="8"/>
      <c r="K38" s="8"/>
      <c r="L38" s="8"/>
    </row>
    <row r="39" spans="1:12" ht="13.5" customHeight="1">
      <c r="A39" s="2"/>
      <c r="B39" s="55">
        <v>0.104</v>
      </c>
      <c r="C39" s="56" t="s">
        <v>101</v>
      </c>
      <c r="D39" s="53"/>
      <c r="E39" s="53"/>
      <c r="F39" s="53"/>
      <c r="G39" s="53"/>
      <c r="H39" s="53"/>
      <c r="I39" s="54"/>
      <c r="J39" s="53"/>
      <c r="K39" s="53"/>
      <c r="L39" s="53"/>
    </row>
    <row r="40" spans="1:12" ht="13.5" customHeight="1">
      <c r="A40" s="2"/>
      <c r="B40" s="51" t="s">
        <v>20</v>
      </c>
      <c r="C40" s="52" t="s">
        <v>21</v>
      </c>
      <c r="D40" s="57">
        <v>0</v>
      </c>
      <c r="E40" s="58">
        <v>6698</v>
      </c>
      <c r="F40" s="57">
        <v>0</v>
      </c>
      <c r="G40" s="58">
        <v>6699</v>
      </c>
      <c r="H40" s="57">
        <v>0</v>
      </c>
      <c r="I40" s="59">
        <v>6699</v>
      </c>
      <c r="J40" s="57">
        <v>0</v>
      </c>
      <c r="K40" s="58">
        <v>6700</v>
      </c>
      <c r="L40" s="53">
        <f>SUM(J40:K40)</f>
        <v>6700</v>
      </c>
    </row>
    <row r="41" spans="1:12" ht="13.5" customHeight="1">
      <c r="A41" s="2" t="s">
        <v>15</v>
      </c>
      <c r="B41" s="55">
        <v>0.104</v>
      </c>
      <c r="C41" s="56" t="s">
        <v>101</v>
      </c>
      <c r="D41" s="49">
        <f t="shared" ref="D41:L41" si="4">D40</f>
        <v>0</v>
      </c>
      <c r="E41" s="67">
        <f t="shared" si="4"/>
        <v>6698</v>
      </c>
      <c r="F41" s="49">
        <f t="shared" si="4"/>
        <v>0</v>
      </c>
      <c r="G41" s="67">
        <f t="shared" si="4"/>
        <v>6699</v>
      </c>
      <c r="H41" s="49">
        <f t="shared" si="4"/>
        <v>0</v>
      </c>
      <c r="I41" s="50">
        <f t="shared" si="4"/>
        <v>6699</v>
      </c>
      <c r="J41" s="49">
        <f t="shared" si="4"/>
        <v>0</v>
      </c>
      <c r="K41" s="67">
        <f t="shared" ref="K41" si="5">K40</f>
        <v>6700</v>
      </c>
      <c r="L41" s="67">
        <f t="shared" si="4"/>
        <v>6700</v>
      </c>
    </row>
    <row r="42" spans="1:12" ht="13.5" customHeight="1">
      <c r="A42" s="2"/>
      <c r="B42" s="51"/>
      <c r="C42" s="52"/>
      <c r="D42" s="8"/>
      <c r="E42" s="8"/>
      <c r="F42" s="8"/>
      <c r="G42" s="8"/>
      <c r="H42" s="8"/>
      <c r="I42" s="66"/>
      <c r="J42" s="8"/>
      <c r="K42" s="8"/>
      <c r="L42" s="8"/>
    </row>
    <row r="43" spans="1:12" ht="13.5" customHeight="1">
      <c r="A43" s="2"/>
      <c r="B43" s="55">
        <v>0.105</v>
      </c>
      <c r="C43" s="56" t="s">
        <v>22</v>
      </c>
      <c r="D43" s="53"/>
      <c r="E43" s="53"/>
      <c r="F43" s="53"/>
      <c r="G43" s="53"/>
      <c r="H43" s="53"/>
      <c r="I43" s="54"/>
      <c r="J43" s="53"/>
      <c r="K43" s="53"/>
      <c r="L43" s="53"/>
    </row>
    <row r="44" spans="1:12" ht="13.5" customHeight="1">
      <c r="A44" s="2"/>
      <c r="B44" s="3">
        <v>60</v>
      </c>
      <c r="C44" s="52" t="s">
        <v>91</v>
      </c>
      <c r="D44" s="57"/>
      <c r="E44" s="58"/>
      <c r="F44" s="57"/>
      <c r="G44" s="58"/>
      <c r="H44" s="57"/>
      <c r="I44" s="59"/>
      <c r="J44" s="57"/>
      <c r="K44" s="58"/>
      <c r="L44" s="53"/>
    </row>
    <row r="45" spans="1:12" ht="13.5" customHeight="1">
      <c r="A45" s="2"/>
      <c r="B45" s="48" t="s">
        <v>89</v>
      </c>
      <c r="C45" s="52" t="s">
        <v>23</v>
      </c>
      <c r="D45" s="57">
        <v>0</v>
      </c>
      <c r="E45" s="59">
        <v>10000</v>
      </c>
      <c r="F45" s="57">
        <v>0</v>
      </c>
      <c r="G45" s="59">
        <v>10000</v>
      </c>
      <c r="H45" s="57">
        <v>0</v>
      </c>
      <c r="I45" s="59">
        <v>10000</v>
      </c>
      <c r="J45" s="57">
        <v>0</v>
      </c>
      <c r="K45" s="59">
        <v>10000</v>
      </c>
      <c r="L45" s="53">
        <f>SUM(J45:K45)</f>
        <v>10000</v>
      </c>
    </row>
    <row r="46" spans="1:12" ht="13.5" customHeight="1">
      <c r="A46" s="2"/>
      <c r="B46" s="48"/>
      <c r="C46" s="52"/>
      <c r="D46" s="57"/>
      <c r="E46" s="58"/>
      <c r="F46" s="57"/>
      <c r="G46" s="58"/>
      <c r="H46" s="57"/>
      <c r="I46" s="59"/>
      <c r="J46" s="57"/>
      <c r="K46" s="58"/>
      <c r="L46" s="53"/>
    </row>
    <row r="47" spans="1:12" ht="13.5" customHeight="1">
      <c r="A47" s="2"/>
      <c r="B47" s="3">
        <v>61</v>
      </c>
      <c r="C47" s="52" t="s">
        <v>92</v>
      </c>
      <c r="D47" s="57"/>
      <c r="E47" s="58"/>
      <c r="F47" s="57"/>
      <c r="G47" s="58"/>
      <c r="H47" s="57"/>
      <c r="I47" s="59"/>
      <c r="J47" s="57"/>
      <c r="K47" s="58"/>
      <c r="L47" s="53"/>
    </row>
    <row r="48" spans="1:12" ht="13.5" customHeight="1">
      <c r="A48" s="2"/>
      <c r="B48" s="48" t="s">
        <v>90</v>
      </c>
      <c r="C48" s="52" t="s">
        <v>23</v>
      </c>
      <c r="D48" s="57">
        <v>0</v>
      </c>
      <c r="E48" s="59">
        <v>4906</v>
      </c>
      <c r="F48" s="57">
        <v>0</v>
      </c>
      <c r="G48" s="59">
        <v>7500</v>
      </c>
      <c r="H48" s="57">
        <v>0</v>
      </c>
      <c r="I48" s="59">
        <v>7500</v>
      </c>
      <c r="J48" s="57">
        <v>0</v>
      </c>
      <c r="K48" s="59">
        <v>7500</v>
      </c>
      <c r="L48" s="53">
        <f>SUM(J48:K48)</f>
        <v>7500</v>
      </c>
    </row>
    <row r="49" spans="1:12" ht="13.5" customHeight="1">
      <c r="A49" s="2" t="s">
        <v>15</v>
      </c>
      <c r="B49" s="55">
        <v>0.105</v>
      </c>
      <c r="C49" s="56" t="s">
        <v>22</v>
      </c>
      <c r="D49" s="49">
        <f t="shared" ref="D49:L49" si="6">D48+D45</f>
        <v>0</v>
      </c>
      <c r="E49" s="50">
        <f t="shared" si="6"/>
        <v>14906</v>
      </c>
      <c r="F49" s="49">
        <f t="shared" si="6"/>
        <v>0</v>
      </c>
      <c r="G49" s="50">
        <f t="shared" si="6"/>
        <v>17500</v>
      </c>
      <c r="H49" s="49">
        <f t="shared" si="6"/>
        <v>0</v>
      </c>
      <c r="I49" s="50">
        <f t="shared" si="6"/>
        <v>17500</v>
      </c>
      <c r="J49" s="49">
        <f t="shared" si="6"/>
        <v>0</v>
      </c>
      <c r="K49" s="50">
        <f t="shared" ref="K49" si="7">K48+K45</f>
        <v>17500</v>
      </c>
      <c r="L49" s="50">
        <f t="shared" si="6"/>
        <v>17500</v>
      </c>
    </row>
    <row r="50" spans="1:12" ht="13.5" customHeight="1">
      <c r="A50" s="2"/>
      <c r="B50" s="51"/>
      <c r="C50" s="52"/>
      <c r="D50" s="53"/>
      <c r="E50" s="53"/>
      <c r="F50" s="53"/>
      <c r="G50" s="53"/>
      <c r="H50" s="53"/>
      <c r="I50" s="53"/>
      <c r="J50" s="53"/>
      <c r="K50" s="53"/>
      <c r="L50" s="53"/>
    </row>
    <row r="51" spans="1:12" ht="13.5" customHeight="1">
      <c r="A51" s="2"/>
      <c r="B51" s="55">
        <v>0.106</v>
      </c>
      <c r="C51" s="56" t="s">
        <v>24</v>
      </c>
      <c r="D51" s="53"/>
      <c r="E51" s="53"/>
      <c r="F51" s="53"/>
      <c r="G51" s="53"/>
      <c r="H51" s="53"/>
      <c r="I51" s="53"/>
      <c r="J51" s="53"/>
      <c r="K51" s="53"/>
      <c r="L51" s="53"/>
    </row>
    <row r="52" spans="1:12" ht="13.5" customHeight="1">
      <c r="A52" s="2"/>
      <c r="B52" s="3">
        <v>60</v>
      </c>
      <c r="C52" s="52" t="s">
        <v>25</v>
      </c>
      <c r="D52" s="53"/>
      <c r="E52" s="53"/>
      <c r="F52" s="53"/>
      <c r="G52" s="53"/>
      <c r="H52" s="53"/>
      <c r="I52" s="53"/>
      <c r="J52" s="53"/>
      <c r="K52" s="53"/>
      <c r="L52" s="53"/>
    </row>
    <row r="53" spans="1:12" ht="13.5" customHeight="1">
      <c r="A53" s="2"/>
      <c r="B53" s="51" t="s">
        <v>26</v>
      </c>
      <c r="C53" s="52" t="s">
        <v>18</v>
      </c>
      <c r="D53" s="57">
        <v>0</v>
      </c>
      <c r="E53" s="58">
        <v>45061</v>
      </c>
      <c r="F53" s="57">
        <v>0</v>
      </c>
      <c r="G53" s="58">
        <v>49127</v>
      </c>
      <c r="H53" s="57">
        <v>0</v>
      </c>
      <c r="I53" s="59">
        <v>49127</v>
      </c>
      <c r="J53" s="57">
        <v>0</v>
      </c>
      <c r="K53" s="58">
        <v>54024</v>
      </c>
      <c r="L53" s="53">
        <f>SUM(J53:K53)</f>
        <v>54024</v>
      </c>
    </row>
    <row r="54" spans="1:12" ht="13.5" customHeight="1">
      <c r="A54" s="2"/>
      <c r="B54" s="51" t="s">
        <v>27</v>
      </c>
      <c r="C54" s="52" t="s">
        <v>28</v>
      </c>
      <c r="D54" s="57">
        <v>0</v>
      </c>
      <c r="E54" s="58">
        <v>585</v>
      </c>
      <c r="F54" s="57">
        <v>0</v>
      </c>
      <c r="G54" s="58">
        <v>1000</v>
      </c>
      <c r="H54" s="57">
        <v>0</v>
      </c>
      <c r="I54" s="59">
        <v>1000</v>
      </c>
      <c r="J54" s="57">
        <v>0</v>
      </c>
      <c r="K54" s="58">
        <v>1000</v>
      </c>
      <c r="L54" s="53">
        <f>SUM(J54:K54)</f>
        <v>1000</v>
      </c>
    </row>
    <row r="55" spans="1:12" ht="13.5" customHeight="1">
      <c r="A55" s="2"/>
      <c r="B55" s="51" t="s">
        <v>29</v>
      </c>
      <c r="C55" s="52" t="s">
        <v>30</v>
      </c>
      <c r="D55" s="60">
        <v>0</v>
      </c>
      <c r="E55" s="68">
        <v>100</v>
      </c>
      <c r="F55" s="60">
        <v>0</v>
      </c>
      <c r="G55" s="68">
        <v>100</v>
      </c>
      <c r="H55" s="60">
        <v>0</v>
      </c>
      <c r="I55" s="65">
        <v>100</v>
      </c>
      <c r="J55" s="60">
        <v>0</v>
      </c>
      <c r="K55" s="68">
        <v>100</v>
      </c>
      <c r="L55" s="61">
        <f>SUM(J55:K55)</f>
        <v>100</v>
      </c>
    </row>
    <row r="56" spans="1:12" ht="13.5" customHeight="1">
      <c r="A56" s="2" t="s">
        <v>15</v>
      </c>
      <c r="B56" s="3">
        <v>60</v>
      </c>
      <c r="C56" s="52" t="s">
        <v>25</v>
      </c>
      <c r="D56" s="60">
        <f t="shared" ref="D56:L56" si="8">SUM(D53:D55)</f>
        <v>0</v>
      </c>
      <c r="E56" s="68">
        <f t="shared" si="8"/>
        <v>45746</v>
      </c>
      <c r="F56" s="60">
        <f t="shared" si="8"/>
        <v>0</v>
      </c>
      <c r="G56" s="68">
        <f t="shared" si="8"/>
        <v>50227</v>
      </c>
      <c r="H56" s="60">
        <f t="shared" si="8"/>
        <v>0</v>
      </c>
      <c r="I56" s="65">
        <f t="shared" si="8"/>
        <v>50227</v>
      </c>
      <c r="J56" s="60">
        <f t="shared" si="8"/>
        <v>0</v>
      </c>
      <c r="K56" s="68">
        <f t="shared" ref="K56" si="9">SUM(K53:K55)</f>
        <v>55124</v>
      </c>
      <c r="L56" s="68">
        <f t="shared" si="8"/>
        <v>55124</v>
      </c>
    </row>
    <row r="57" spans="1:12" ht="13.5" customHeight="1">
      <c r="A57" s="2" t="s">
        <v>15</v>
      </c>
      <c r="B57" s="55">
        <v>0.106</v>
      </c>
      <c r="C57" s="56" t="s">
        <v>24</v>
      </c>
      <c r="D57" s="60">
        <f t="shared" ref="D57:L57" si="10">D56</f>
        <v>0</v>
      </c>
      <c r="E57" s="68">
        <f t="shared" si="10"/>
        <v>45746</v>
      </c>
      <c r="F57" s="60">
        <f t="shared" si="10"/>
        <v>0</v>
      </c>
      <c r="G57" s="68">
        <f t="shared" si="10"/>
        <v>50227</v>
      </c>
      <c r="H57" s="60">
        <f t="shared" si="10"/>
        <v>0</v>
      </c>
      <c r="I57" s="65">
        <f t="shared" si="10"/>
        <v>50227</v>
      </c>
      <c r="J57" s="60">
        <f t="shared" si="10"/>
        <v>0</v>
      </c>
      <c r="K57" s="68">
        <f t="shared" ref="K57" si="11">K56</f>
        <v>55124</v>
      </c>
      <c r="L57" s="68">
        <f t="shared" si="10"/>
        <v>55124</v>
      </c>
    </row>
    <row r="58" spans="1:12" ht="13.5" customHeight="1">
      <c r="A58" s="2"/>
      <c r="B58" s="69"/>
      <c r="C58" s="56"/>
      <c r="D58" s="53"/>
      <c r="E58" s="53"/>
      <c r="F58" s="53"/>
      <c r="G58" s="53"/>
      <c r="H58" s="53"/>
      <c r="I58" s="53"/>
      <c r="J58" s="53"/>
      <c r="K58" s="53"/>
      <c r="L58" s="53"/>
    </row>
    <row r="59" spans="1:12" ht="13.5" customHeight="1">
      <c r="A59" s="2"/>
      <c r="B59" s="55">
        <v>0.108</v>
      </c>
      <c r="C59" s="56" t="s">
        <v>31</v>
      </c>
      <c r="D59" s="53"/>
      <c r="E59" s="53"/>
      <c r="F59" s="53"/>
      <c r="G59" s="53"/>
      <c r="H59" s="53"/>
      <c r="I59" s="53"/>
      <c r="J59" s="53"/>
      <c r="K59" s="53"/>
      <c r="L59" s="53"/>
    </row>
    <row r="60" spans="1:12" ht="13.5" customHeight="1">
      <c r="A60" s="2"/>
      <c r="B60" s="3">
        <v>60</v>
      </c>
      <c r="C60" s="52" t="s">
        <v>94</v>
      </c>
      <c r="D60" s="57"/>
      <c r="E60" s="58"/>
      <c r="F60" s="57"/>
      <c r="G60" s="58"/>
      <c r="H60" s="57"/>
      <c r="I60" s="59"/>
      <c r="J60" s="57"/>
      <c r="K60" s="58"/>
      <c r="L60" s="53"/>
    </row>
    <row r="61" spans="1:12" ht="13.5" customHeight="1">
      <c r="A61" s="2"/>
      <c r="B61" s="48" t="s">
        <v>27</v>
      </c>
      <c r="C61" s="52" t="s">
        <v>28</v>
      </c>
      <c r="D61" s="45">
        <v>0</v>
      </c>
      <c r="E61" s="47">
        <v>2737</v>
      </c>
      <c r="F61" s="45">
        <v>0</v>
      </c>
      <c r="G61" s="47">
        <v>3000</v>
      </c>
      <c r="H61" s="45">
        <v>0</v>
      </c>
      <c r="I61" s="47">
        <v>3000</v>
      </c>
      <c r="J61" s="45">
        <v>0</v>
      </c>
      <c r="K61" s="47">
        <v>3500</v>
      </c>
      <c r="L61" s="8">
        <f>SUM(J61:K61)</f>
        <v>3500</v>
      </c>
    </row>
    <row r="62" spans="1:12" ht="13.5" customHeight="1">
      <c r="A62" s="2"/>
      <c r="B62" s="48"/>
      <c r="C62" s="52"/>
      <c r="D62" s="45"/>
      <c r="E62" s="46"/>
      <c r="F62" s="45"/>
      <c r="G62" s="46"/>
      <c r="H62" s="45"/>
      <c r="I62" s="47"/>
      <c r="J62" s="45"/>
      <c r="K62" s="46"/>
      <c r="L62" s="8"/>
    </row>
    <row r="63" spans="1:12" ht="13.5" customHeight="1">
      <c r="A63" s="2"/>
      <c r="B63" s="3">
        <v>61</v>
      </c>
      <c r="C63" s="52" t="s">
        <v>95</v>
      </c>
      <c r="D63" s="57"/>
      <c r="E63" s="58"/>
      <c r="F63" s="57"/>
      <c r="G63" s="58"/>
      <c r="H63" s="57"/>
      <c r="I63" s="59"/>
      <c r="J63" s="57"/>
      <c r="K63" s="58"/>
      <c r="L63" s="53"/>
    </row>
    <row r="64" spans="1:12" ht="13.5" customHeight="1">
      <c r="A64" s="2"/>
      <c r="B64" s="51" t="s">
        <v>45</v>
      </c>
      <c r="C64" s="52" t="s">
        <v>28</v>
      </c>
      <c r="D64" s="57">
        <v>0</v>
      </c>
      <c r="E64" s="59">
        <v>1494</v>
      </c>
      <c r="F64" s="57">
        <v>0</v>
      </c>
      <c r="G64" s="59">
        <v>1500</v>
      </c>
      <c r="H64" s="57">
        <v>0</v>
      </c>
      <c r="I64" s="59">
        <v>1500</v>
      </c>
      <c r="J64" s="57">
        <v>0</v>
      </c>
      <c r="K64" s="59">
        <v>1500</v>
      </c>
      <c r="L64" s="53">
        <f>SUM(J64:K64)</f>
        <v>1500</v>
      </c>
    </row>
    <row r="65" spans="1:12" ht="13.5" customHeight="1">
      <c r="A65" s="2" t="s">
        <v>15</v>
      </c>
      <c r="B65" s="55">
        <v>0.108</v>
      </c>
      <c r="C65" s="56" t="s">
        <v>31</v>
      </c>
      <c r="D65" s="49">
        <f t="shared" ref="D65:L65" si="12">D64+D61</f>
        <v>0</v>
      </c>
      <c r="E65" s="50">
        <f t="shared" si="12"/>
        <v>4231</v>
      </c>
      <c r="F65" s="49">
        <f t="shared" si="12"/>
        <v>0</v>
      </c>
      <c r="G65" s="50">
        <f t="shared" si="12"/>
        <v>4500</v>
      </c>
      <c r="H65" s="49">
        <f t="shared" si="12"/>
        <v>0</v>
      </c>
      <c r="I65" s="50">
        <f t="shared" si="12"/>
        <v>4500</v>
      </c>
      <c r="J65" s="49">
        <f t="shared" si="12"/>
        <v>0</v>
      </c>
      <c r="K65" s="50">
        <f t="shared" ref="K65" si="13">K64+K61</f>
        <v>5000</v>
      </c>
      <c r="L65" s="50">
        <f t="shared" si="12"/>
        <v>5000</v>
      </c>
    </row>
    <row r="66" spans="1:12" ht="13.5" customHeight="1">
      <c r="A66" s="2"/>
      <c r="B66" s="69"/>
      <c r="C66" s="56"/>
      <c r="D66" s="53"/>
      <c r="E66" s="53"/>
      <c r="F66" s="53"/>
      <c r="G66" s="53"/>
      <c r="H66" s="53"/>
      <c r="I66" s="54"/>
      <c r="J66" s="53"/>
      <c r="K66" s="53"/>
      <c r="L66" s="53"/>
    </row>
    <row r="67" spans="1:12" ht="13.5" customHeight="1">
      <c r="A67" s="2"/>
      <c r="B67" s="70">
        <v>0.8</v>
      </c>
      <c r="C67" s="56" t="s">
        <v>32</v>
      </c>
      <c r="D67" s="53"/>
      <c r="E67" s="71"/>
      <c r="F67" s="53"/>
      <c r="G67" s="53"/>
      <c r="H67" s="53"/>
      <c r="I67" s="54"/>
      <c r="J67" s="53"/>
      <c r="K67" s="53"/>
      <c r="L67" s="53"/>
    </row>
    <row r="68" spans="1:12" ht="13.5" customHeight="1">
      <c r="A68" s="2"/>
      <c r="B68" s="51" t="s">
        <v>33</v>
      </c>
      <c r="C68" s="52" t="s">
        <v>30</v>
      </c>
      <c r="D68" s="57">
        <v>0</v>
      </c>
      <c r="E68" s="58">
        <v>47815</v>
      </c>
      <c r="F68" s="57">
        <v>0</v>
      </c>
      <c r="G68" s="58">
        <v>47850</v>
      </c>
      <c r="H68" s="57">
        <v>0</v>
      </c>
      <c r="I68" s="59">
        <v>47850</v>
      </c>
      <c r="J68" s="57">
        <v>0</v>
      </c>
      <c r="K68" s="58">
        <f>47850-20000</f>
        <v>27850</v>
      </c>
      <c r="L68" s="53">
        <f>SUM(J68:K68)</f>
        <v>27850</v>
      </c>
    </row>
    <row r="69" spans="1:12" ht="13.5" customHeight="1">
      <c r="A69" s="2" t="s">
        <v>15</v>
      </c>
      <c r="B69" s="70">
        <v>0.8</v>
      </c>
      <c r="C69" s="56" t="s">
        <v>32</v>
      </c>
      <c r="D69" s="49">
        <f t="shared" ref="D69:L69" si="14">D68</f>
        <v>0</v>
      </c>
      <c r="E69" s="67">
        <f t="shared" si="14"/>
        <v>47815</v>
      </c>
      <c r="F69" s="49">
        <f t="shared" si="14"/>
        <v>0</v>
      </c>
      <c r="G69" s="67">
        <f t="shared" si="14"/>
        <v>47850</v>
      </c>
      <c r="H69" s="49">
        <f t="shared" si="14"/>
        <v>0</v>
      </c>
      <c r="I69" s="50">
        <f t="shared" si="14"/>
        <v>47850</v>
      </c>
      <c r="J69" s="49">
        <f t="shared" si="14"/>
        <v>0</v>
      </c>
      <c r="K69" s="67">
        <f t="shared" ref="K69" si="15">K68</f>
        <v>27850</v>
      </c>
      <c r="L69" s="67">
        <f t="shared" si="14"/>
        <v>27850</v>
      </c>
    </row>
    <row r="70" spans="1:12" ht="13.5" customHeight="1">
      <c r="A70" s="62" t="s">
        <v>15</v>
      </c>
      <c r="B70" s="72">
        <v>2013</v>
      </c>
      <c r="C70" s="64" t="s">
        <v>1</v>
      </c>
      <c r="D70" s="49">
        <f t="shared" ref="D70:L70" si="16">D69+D65+D57+D49+D41+D37+D29</f>
        <v>0</v>
      </c>
      <c r="E70" s="67">
        <f t="shared" si="16"/>
        <v>132120</v>
      </c>
      <c r="F70" s="49">
        <f t="shared" si="16"/>
        <v>0</v>
      </c>
      <c r="G70" s="67">
        <f t="shared" si="16"/>
        <v>140661</v>
      </c>
      <c r="H70" s="49">
        <f t="shared" si="16"/>
        <v>0</v>
      </c>
      <c r="I70" s="50">
        <f t="shared" si="16"/>
        <v>140661</v>
      </c>
      <c r="J70" s="49">
        <f t="shared" si="16"/>
        <v>0</v>
      </c>
      <c r="K70" s="67">
        <f t="shared" ref="K70" si="17">K69+K65+K57+K49+K41+K37+K29</f>
        <v>125880</v>
      </c>
      <c r="L70" s="67">
        <f t="shared" si="16"/>
        <v>125880</v>
      </c>
    </row>
    <row r="71" spans="1:12" ht="5.25" customHeight="1">
      <c r="A71" s="2"/>
      <c r="B71" s="69"/>
      <c r="C71" s="52"/>
      <c r="D71" s="53"/>
      <c r="E71" s="53"/>
      <c r="F71" s="53"/>
      <c r="G71" s="53"/>
      <c r="H71" s="73"/>
      <c r="I71" s="53"/>
      <c r="J71" s="53"/>
      <c r="K71" s="53"/>
      <c r="L71" s="53"/>
    </row>
    <row r="72" spans="1:12" ht="13.9" customHeight="1">
      <c r="A72" s="74" t="s">
        <v>17</v>
      </c>
      <c r="B72" s="75">
        <v>2014</v>
      </c>
      <c r="C72" s="76" t="s">
        <v>77</v>
      </c>
      <c r="D72" s="53"/>
      <c r="E72" s="53"/>
      <c r="F72" s="53"/>
      <c r="G72" s="53"/>
      <c r="H72" s="73"/>
      <c r="I72" s="53"/>
      <c r="J72" s="53"/>
      <c r="K72" s="53"/>
      <c r="L72" s="53"/>
    </row>
    <row r="73" spans="1:12" ht="13.9" customHeight="1">
      <c r="A73" s="2"/>
      <c r="B73" s="70">
        <v>0.8</v>
      </c>
      <c r="C73" s="56" t="s">
        <v>32</v>
      </c>
      <c r="D73" s="53"/>
      <c r="E73" s="53"/>
      <c r="F73" s="53"/>
      <c r="G73" s="53"/>
      <c r="H73" s="73"/>
      <c r="I73" s="53"/>
      <c r="J73" s="53"/>
      <c r="K73" s="53"/>
      <c r="L73" s="53"/>
    </row>
    <row r="74" spans="1:12" ht="13.9" customHeight="1">
      <c r="A74" s="2"/>
      <c r="B74" s="3">
        <v>41</v>
      </c>
      <c r="C74" s="52" t="s">
        <v>78</v>
      </c>
      <c r="D74" s="53"/>
      <c r="E74" s="53"/>
      <c r="F74" s="53"/>
      <c r="G74" s="53"/>
      <c r="H74" s="73"/>
      <c r="I74" s="53"/>
      <c r="J74" s="53"/>
      <c r="K74" s="53"/>
      <c r="L74" s="53"/>
    </row>
    <row r="75" spans="1:12" ht="25.5">
      <c r="A75" s="2"/>
      <c r="B75" s="3" t="s">
        <v>79</v>
      </c>
      <c r="C75" s="52" t="s">
        <v>80</v>
      </c>
      <c r="D75" s="57">
        <v>0</v>
      </c>
      <c r="E75" s="59">
        <v>30924</v>
      </c>
      <c r="F75" s="57">
        <v>0</v>
      </c>
      <c r="G75" s="57">
        <v>0</v>
      </c>
      <c r="H75" s="57">
        <v>0</v>
      </c>
      <c r="I75" s="59">
        <v>41800</v>
      </c>
      <c r="J75" s="57">
        <v>0</v>
      </c>
      <c r="K75" s="57">
        <v>0</v>
      </c>
      <c r="L75" s="57">
        <f>SUM(J75:K75)</f>
        <v>0</v>
      </c>
    </row>
    <row r="76" spans="1:12" ht="13.9" customHeight="1">
      <c r="A76" s="2"/>
      <c r="B76" s="3" t="s">
        <v>103</v>
      </c>
      <c r="C76" s="52" t="s">
        <v>104</v>
      </c>
      <c r="D76" s="59">
        <v>9362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f>SUM(J76:K76)</f>
        <v>0</v>
      </c>
    </row>
    <row r="77" spans="1:12" ht="13.9" customHeight="1">
      <c r="A77" s="74" t="s">
        <v>15</v>
      </c>
      <c r="B77" s="3">
        <v>41</v>
      </c>
      <c r="C77" s="52" t="s">
        <v>78</v>
      </c>
      <c r="D77" s="50">
        <f t="shared" ref="D77:L77" si="18">SUM(D75:D76)</f>
        <v>9362</v>
      </c>
      <c r="E77" s="50">
        <f t="shared" si="18"/>
        <v>30924</v>
      </c>
      <c r="F77" s="49">
        <f t="shared" si="18"/>
        <v>0</v>
      </c>
      <c r="G77" s="49">
        <f t="shared" si="18"/>
        <v>0</v>
      </c>
      <c r="H77" s="49">
        <f t="shared" si="18"/>
        <v>0</v>
      </c>
      <c r="I77" s="50">
        <f t="shared" si="18"/>
        <v>41800</v>
      </c>
      <c r="J77" s="49">
        <f t="shared" si="18"/>
        <v>0</v>
      </c>
      <c r="K77" s="49">
        <f t="shared" ref="K77" si="19">SUM(K75:K76)</f>
        <v>0</v>
      </c>
      <c r="L77" s="49">
        <f t="shared" si="18"/>
        <v>0</v>
      </c>
    </row>
    <row r="78" spans="1:12">
      <c r="A78" s="74"/>
      <c r="B78" s="3"/>
      <c r="C78" s="52"/>
      <c r="D78" s="77"/>
      <c r="E78" s="78"/>
      <c r="F78" s="59"/>
      <c r="G78" s="58"/>
      <c r="H78" s="59"/>
      <c r="I78" s="59"/>
      <c r="J78" s="59"/>
      <c r="K78" s="58"/>
      <c r="L78" s="53"/>
    </row>
    <row r="79" spans="1:12" ht="13.9" customHeight="1">
      <c r="A79" s="74"/>
      <c r="B79" s="3">
        <v>42</v>
      </c>
      <c r="C79" s="79" t="s">
        <v>111</v>
      </c>
      <c r="D79" s="57"/>
      <c r="E79" s="59"/>
      <c r="F79" s="59"/>
      <c r="G79" s="58"/>
      <c r="H79" s="59"/>
      <c r="I79" s="59"/>
      <c r="J79" s="59"/>
      <c r="K79" s="58"/>
      <c r="L79" s="53"/>
    </row>
    <row r="80" spans="1:12" ht="25.5">
      <c r="A80" s="74"/>
      <c r="B80" s="3" t="s">
        <v>108</v>
      </c>
      <c r="C80" s="52" t="s">
        <v>112</v>
      </c>
      <c r="D80" s="57">
        <v>0</v>
      </c>
      <c r="E80" s="57">
        <v>0</v>
      </c>
      <c r="F80" s="57">
        <v>0</v>
      </c>
      <c r="G80" s="59">
        <v>55400</v>
      </c>
      <c r="H80" s="57">
        <v>0</v>
      </c>
      <c r="I80" s="59">
        <v>55400</v>
      </c>
      <c r="J80" s="57">
        <v>0</v>
      </c>
      <c r="K80" s="59">
        <v>55400</v>
      </c>
      <c r="L80" s="53">
        <f>SUM(J80:K80)</f>
        <v>55400</v>
      </c>
    </row>
    <row r="81" spans="1:12" ht="15" customHeight="1">
      <c r="A81" s="74" t="s">
        <v>15</v>
      </c>
      <c r="B81" s="3">
        <v>42</v>
      </c>
      <c r="C81" s="79" t="s">
        <v>107</v>
      </c>
      <c r="D81" s="49">
        <f t="shared" ref="D81:L81" si="20">D80</f>
        <v>0</v>
      </c>
      <c r="E81" s="49">
        <f t="shared" si="20"/>
        <v>0</v>
      </c>
      <c r="F81" s="49">
        <f t="shared" si="20"/>
        <v>0</v>
      </c>
      <c r="G81" s="50">
        <f t="shared" si="20"/>
        <v>55400</v>
      </c>
      <c r="H81" s="49">
        <f t="shared" si="20"/>
        <v>0</v>
      </c>
      <c r="I81" s="50">
        <f t="shared" si="20"/>
        <v>55400</v>
      </c>
      <c r="J81" s="49">
        <f t="shared" si="20"/>
        <v>0</v>
      </c>
      <c r="K81" s="50">
        <f t="shared" si="20"/>
        <v>55400</v>
      </c>
      <c r="L81" s="50">
        <f t="shared" si="20"/>
        <v>55400</v>
      </c>
    </row>
    <row r="82" spans="1:12" ht="15" customHeight="1">
      <c r="A82" s="74" t="s">
        <v>15</v>
      </c>
      <c r="B82" s="70">
        <v>0.8</v>
      </c>
      <c r="C82" s="56" t="s">
        <v>32</v>
      </c>
      <c r="D82" s="59">
        <f t="shared" ref="D82:J82" si="21">D77+D81</f>
        <v>9362</v>
      </c>
      <c r="E82" s="58">
        <f t="shared" si="21"/>
        <v>30924</v>
      </c>
      <c r="F82" s="57">
        <f t="shared" si="21"/>
        <v>0</v>
      </c>
      <c r="G82" s="58">
        <f t="shared" si="21"/>
        <v>55400</v>
      </c>
      <c r="H82" s="57">
        <f t="shared" si="21"/>
        <v>0</v>
      </c>
      <c r="I82" s="59">
        <f t="shared" si="21"/>
        <v>97200</v>
      </c>
      <c r="J82" s="57">
        <f t="shared" si="21"/>
        <v>0</v>
      </c>
      <c r="K82" s="58">
        <f>K77+K81</f>
        <v>55400</v>
      </c>
      <c r="L82" s="58">
        <f>L77+L81</f>
        <v>55400</v>
      </c>
    </row>
    <row r="83" spans="1:12" ht="15" customHeight="1">
      <c r="A83" s="74" t="s">
        <v>15</v>
      </c>
      <c r="B83" s="75">
        <v>2014</v>
      </c>
      <c r="C83" s="76" t="s">
        <v>77</v>
      </c>
      <c r="D83" s="50">
        <f t="shared" ref="D83:L83" si="22">D82</f>
        <v>9362</v>
      </c>
      <c r="E83" s="50">
        <f t="shared" si="22"/>
        <v>30924</v>
      </c>
      <c r="F83" s="49">
        <f t="shared" si="22"/>
        <v>0</v>
      </c>
      <c r="G83" s="67">
        <f t="shared" si="22"/>
        <v>55400</v>
      </c>
      <c r="H83" s="49">
        <f t="shared" si="22"/>
        <v>0</v>
      </c>
      <c r="I83" s="50">
        <f t="shared" si="22"/>
        <v>97200</v>
      </c>
      <c r="J83" s="49">
        <f t="shared" si="22"/>
        <v>0</v>
      </c>
      <c r="K83" s="67">
        <f t="shared" ref="K83" si="23">K82</f>
        <v>55400</v>
      </c>
      <c r="L83" s="67">
        <f t="shared" si="22"/>
        <v>55400</v>
      </c>
    </row>
    <row r="84" spans="1:12">
      <c r="A84" s="2"/>
      <c r="B84" s="69"/>
      <c r="C84" s="52"/>
      <c r="D84" s="53"/>
      <c r="E84" s="53"/>
      <c r="F84" s="53"/>
      <c r="G84" s="53"/>
      <c r="H84" s="73"/>
      <c r="I84" s="53"/>
      <c r="J84" s="53"/>
      <c r="K84" s="53"/>
      <c r="L84" s="53"/>
    </row>
    <row r="85" spans="1:12" ht="14.45" customHeight="1">
      <c r="A85" s="2" t="s">
        <v>17</v>
      </c>
      <c r="B85" s="69">
        <v>2052</v>
      </c>
      <c r="C85" s="80" t="s">
        <v>3</v>
      </c>
      <c r="D85" s="53"/>
      <c r="E85" s="53"/>
      <c r="F85" s="53"/>
      <c r="G85" s="53"/>
      <c r="H85" s="53"/>
      <c r="I85" s="53"/>
      <c r="J85" s="53"/>
      <c r="K85" s="53"/>
      <c r="L85" s="53"/>
    </row>
    <row r="86" spans="1:12" ht="14.45" customHeight="1">
      <c r="A86" s="2"/>
      <c r="B86" s="81">
        <v>0.09</v>
      </c>
      <c r="C86" s="80" t="s">
        <v>70</v>
      </c>
      <c r="D86" s="53"/>
      <c r="E86" s="53"/>
      <c r="F86" s="53"/>
      <c r="G86" s="53"/>
      <c r="H86" s="53"/>
      <c r="I86" s="53"/>
      <c r="J86" s="53"/>
      <c r="K86" s="53"/>
      <c r="L86" s="53"/>
    </row>
    <row r="87" spans="1:12" ht="14.45" customHeight="1">
      <c r="A87" s="2"/>
      <c r="B87" s="3">
        <v>15</v>
      </c>
      <c r="C87" s="82" t="s">
        <v>34</v>
      </c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4.45" customHeight="1">
      <c r="A88" s="2"/>
      <c r="B88" s="3" t="s">
        <v>35</v>
      </c>
      <c r="C88" s="82" t="s">
        <v>18</v>
      </c>
      <c r="D88" s="57">
        <v>0</v>
      </c>
      <c r="E88" s="58">
        <v>61935</v>
      </c>
      <c r="F88" s="57">
        <v>0</v>
      </c>
      <c r="G88" s="58">
        <v>68839</v>
      </c>
      <c r="H88" s="57">
        <v>0</v>
      </c>
      <c r="I88" s="59">
        <v>68839</v>
      </c>
      <c r="J88" s="57">
        <v>0</v>
      </c>
      <c r="K88" s="58">
        <v>67426</v>
      </c>
      <c r="L88" s="53">
        <f>SUM(J88:K88)</f>
        <v>67426</v>
      </c>
    </row>
    <row r="89" spans="1:12" ht="14.45" customHeight="1">
      <c r="A89" s="2"/>
      <c r="B89" s="3" t="s">
        <v>36</v>
      </c>
      <c r="C89" s="82" t="s">
        <v>28</v>
      </c>
      <c r="D89" s="57">
        <v>0</v>
      </c>
      <c r="E89" s="58">
        <v>699</v>
      </c>
      <c r="F89" s="57">
        <v>0</v>
      </c>
      <c r="G89" s="58">
        <v>700</v>
      </c>
      <c r="H89" s="57">
        <v>0</v>
      </c>
      <c r="I89" s="59">
        <v>700</v>
      </c>
      <c r="J89" s="57">
        <v>0</v>
      </c>
      <c r="K89" s="58">
        <v>700</v>
      </c>
      <c r="L89" s="53">
        <f>SUM(J89:K89)</f>
        <v>700</v>
      </c>
    </row>
    <row r="90" spans="1:12" ht="14.45" customHeight="1">
      <c r="A90" s="2"/>
      <c r="B90" s="3" t="s">
        <v>37</v>
      </c>
      <c r="C90" s="82" t="s">
        <v>30</v>
      </c>
      <c r="D90" s="57">
        <v>0</v>
      </c>
      <c r="E90" s="58">
        <v>30109</v>
      </c>
      <c r="F90" s="57">
        <v>0</v>
      </c>
      <c r="G90" s="58">
        <v>25334</v>
      </c>
      <c r="H90" s="57">
        <v>0</v>
      </c>
      <c r="I90" s="59">
        <v>25334</v>
      </c>
      <c r="J90" s="57">
        <v>0</v>
      </c>
      <c r="K90" s="58">
        <v>25400</v>
      </c>
      <c r="L90" s="53">
        <f>SUM(J90:K90)</f>
        <v>25400</v>
      </c>
    </row>
    <row r="91" spans="1:12" ht="14.45" customHeight="1">
      <c r="A91" s="2"/>
      <c r="B91" s="3" t="s">
        <v>38</v>
      </c>
      <c r="C91" s="82" t="s">
        <v>21</v>
      </c>
      <c r="D91" s="57">
        <v>0</v>
      </c>
      <c r="E91" s="58">
        <v>4235</v>
      </c>
      <c r="F91" s="57">
        <v>0</v>
      </c>
      <c r="G91" s="58">
        <v>4236</v>
      </c>
      <c r="H91" s="57">
        <v>0</v>
      </c>
      <c r="I91" s="59">
        <v>4236</v>
      </c>
      <c r="J91" s="57">
        <v>0</v>
      </c>
      <c r="K91" s="58">
        <v>4300</v>
      </c>
      <c r="L91" s="53">
        <f>SUM(J91:K91)</f>
        <v>4300</v>
      </c>
    </row>
    <row r="92" spans="1:12" ht="14.45" customHeight="1">
      <c r="A92" s="2" t="s">
        <v>15</v>
      </c>
      <c r="B92" s="3">
        <v>15</v>
      </c>
      <c r="C92" s="82" t="s">
        <v>34</v>
      </c>
      <c r="D92" s="49">
        <f t="shared" ref="D92:L92" si="24">SUM(D88:D91)</f>
        <v>0</v>
      </c>
      <c r="E92" s="67">
        <f t="shared" si="24"/>
        <v>96978</v>
      </c>
      <c r="F92" s="49">
        <f t="shared" si="24"/>
        <v>0</v>
      </c>
      <c r="G92" s="67">
        <f t="shared" si="24"/>
        <v>99109</v>
      </c>
      <c r="H92" s="49">
        <f t="shared" si="24"/>
        <v>0</v>
      </c>
      <c r="I92" s="50">
        <f t="shared" si="24"/>
        <v>99109</v>
      </c>
      <c r="J92" s="49">
        <f t="shared" si="24"/>
        <v>0</v>
      </c>
      <c r="K92" s="67">
        <f t="shared" si="24"/>
        <v>97826</v>
      </c>
      <c r="L92" s="67">
        <f t="shared" si="24"/>
        <v>97826</v>
      </c>
    </row>
    <row r="93" spans="1:12">
      <c r="A93" s="2"/>
      <c r="B93" s="81"/>
      <c r="C93" s="80"/>
      <c r="D93" s="53"/>
      <c r="E93" s="53"/>
      <c r="F93" s="53"/>
      <c r="G93" s="53"/>
      <c r="H93" s="54"/>
      <c r="I93" s="54"/>
      <c r="J93" s="53"/>
      <c r="K93" s="53"/>
      <c r="L93" s="53"/>
    </row>
    <row r="94" spans="1:12" ht="15" customHeight="1">
      <c r="A94" s="2"/>
      <c r="B94" s="3">
        <v>44</v>
      </c>
      <c r="C94" s="82" t="s">
        <v>39</v>
      </c>
      <c r="D94" s="71"/>
      <c r="E94" s="71"/>
      <c r="F94" s="71"/>
      <c r="G94" s="71"/>
      <c r="H94" s="83"/>
      <c r="I94" s="83"/>
      <c r="J94" s="71"/>
      <c r="K94" s="71"/>
      <c r="L94" s="71"/>
    </row>
    <row r="95" spans="1:12" ht="15" customHeight="1">
      <c r="A95" s="2"/>
      <c r="B95" s="3" t="s">
        <v>40</v>
      </c>
      <c r="C95" s="82" t="s">
        <v>18</v>
      </c>
      <c r="D95" s="57">
        <v>0</v>
      </c>
      <c r="E95" s="58">
        <v>20345</v>
      </c>
      <c r="F95" s="57">
        <v>0</v>
      </c>
      <c r="G95" s="58">
        <v>21462</v>
      </c>
      <c r="H95" s="57">
        <v>0</v>
      </c>
      <c r="I95" s="59">
        <v>21462</v>
      </c>
      <c r="J95" s="57">
        <v>0</v>
      </c>
      <c r="K95" s="58">
        <v>20747</v>
      </c>
      <c r="L95" s="53">
        <f>SUM(J95:K95)</f>
        <v>20747</v>
      </c>
    </row>
    <row r="96" spans="1:12" ht="15" customHeight="1">
      <c r="A96" s="2"/>
      <c r="B96" s="3" t="s">
        <v>41</v>
      </c>
      <c r="C96" s="82" t="s">
        <v>28</v>
      </c>
      <c r="D96" s="57">
        <v>0</v>
      </c>
      <c r="E96" s="58">
        <v>443</v>
      </c>
      <c r="F96" s="57">
        <v>0</v>
      </c>
      <c r="G96" s="58">
        <v>450</v>
      </c>
      <c r="H96" s="57">
        <v>0</v>
      </c>
      <c r="I96" s="59">
        <v>450</v>
      </c>
      <c r="J96" s="57">
        <v>0</v>
      </c>
      <c r="K96" s="58">
        <v>450</v>
      </c>
      <c r="L96" s="53">
        <f>SUM(J96:K96)</f>
        <v>450</v>
      </c>
    </row>
    <row r="97" spans="1:12" ht="15" customHeight="1">
      <c r="A97" s="2"/>
      <c r="B97" s="3" t="s">
        <v>93</v>
      </c>
      <c r="C97" s="82" t="s">
        <v>30</v>
      </c>
      <c r="D97" s="57">
        <v>0</v>
      </c>
      <c r="E97" s="59">
        <v>2901</v>
      </c>
      <c r="F97" s="57">
        <v>0</v>
      </c>
      <c r="G97" s="59">
        <v>2900</v>
      </c>
      <c r="H97" s="57">
        <v>0</v>
      </c>
      <c r="I97" s="59">
        <v>2900</v>
      </c>
      <c r="J97" s="57">
        <v>0</v>
      </c>
      <c r="K97" s="59">
        <v>3000</v>
      </c>
      <c r="L97" s="53">
        <f>SUM(J97:K97)</f>
        <v>3000</v>
      </c>
    </row>
    <row r="98" spans="1:12" ht="15" customHeight="1">
      <c r="A98" s="2" t="s">
        <v>15</v>
      </c>
      <c r="B98" s="3">
        <v>44</v>
      </c>
      <c r="C98" s="82" t="s">
        <v>39</v>
      </c>
      <c r="D98" s="49">
        <f t="shared" ref="D98:L98" si="25">SUM(D94:D97)</f>
        <v>0</v>
      </c>
      <c r="E98" s="67">
        <f t="shared" si="25"/>
        <v>23689</v>
      </c>
      <c r="F98" s="49">
        <f t="shared" si="25"/>
        <v>0</v>
      </c>
      <c r="G98" s="67">
        <f t="shared" si="25"/>
        <v>24812</v>
      </c>
      <c r="H98" s="49">
        <f t="shared" si="25"/>
        <v>0</v>
      </c>
      <c r="I98" s="67">
        <f t="shared" si="25"/>
        <v>24812</v>
      </c>
      <c r="J98" s="49">
        <f t="shared" si="25"/>
        <v>0</v>
      </c>
      <c r="K98" s="67">
        <f t="shared" si="25"/>
        <v>24197</v>
      </c>
      <c r="L98" s="67">
        <f t="shared" si="25"/>
        <v>24197</v>
      </c>
    </row>
    <row r="99" spans="1:12" ht="15" customHeight="1">
      <c r="A99" s="2" t="s">
        <v>15</v>
      </c>
      <c r="B99" s="81">
        <v>0.09</v>
      </c>
      <c r="C99" s="80" t="s">
        <v>70</v>
      </c>
      <c r="D99" s="49">
        <f t="shared" ref="D99:L99" si="26">D98+D92</f>
        <v>0</v>
      </c>
      <c r="E99" s="67">
        <f t="shared" si="26"/>
        <v>120667</v>
      </c>
      <c r="F99" s="49">
        <f t="shared" si="26"/>
        <v>0</v>
      </c>
      <c r="G99" s="67">
        <f t="shared" si="26"/>
        <v>123921</v>
      </c>
      <c r="H99" s="49">
        <f t="shared" si="26"/>
        <v>0</v>
      </c>
      <c r="I99" s="50">
        <f t="shared" si="26"/>
        <v>123921</v>
      </c>
      <c r="J99" s="49">
        <f t="shared" si="26"/>
        <v>0</v>
      </c>
      <c r="K99" s="67">
        <f t="shared" si="26"/>
        <v>122023</v>
      </c>
      <c r="L99" s="67">
        <f t="shared" si="26"/>
        <v>122023</v>
      </c>
    </row>
    <row r="100" spans="1:12" ht="15" customHeight="1">
      <c r="A100" s="62" t="s">
        <v>15</v>
      </c>
      <c r="B100" s="72">
        <v>2052</v>
      </c>
      <c r="C100" s="104" t="s">
        <v>3</v>
      </c>
      <c r="D100" s="49">
        <f t="shared" ref="D100:I100" si="27">D99</f>
        <v>0</v>
      </c>
      <c r="E100" s="67">
        <f t="shared" si="27"/>
        <v>120667</v>
      </c>
      <c r="F100" s="49">
        <f t="shared" si="27"/>
        <v>0</v>
      </c>
      <c r="G100" s="67">
        <f t="shared" si="27"/>
        <v>123921</v>
      </c>
      <c r="H100" s="49">
        <f t="shared" si="27"/>
        <v>0</v>
      </c>
      <c r="I100" s="50">
        <f t="shared" si="27"/>
        <v>123921</v>
      </c>
      <c r="J100" s="49">
        <f>J99</f>
        <v>0</v>
      </c>
      <c r="K100" s="67">
        <f t="shared" ref="K100" si="28">K99</f>
        <v>122023</v>
      </c>
      <c r="L100" s="67">
        <f>L99</f>
        <v>122023</v>
      </c>
    </row>
    <row r="101" spans="1:12" ht="6" customHeight="1">
      <c r="A101" s="2"/>
      <c r="B101" s="69"/>
      <c r="C101" s="82"/>
      <c r="D101" s="53"/>
      <c r="E101" s="53"/>
      <c r="F101" s="53"/>
      <c r="G101" s="53"/>
      <c r="H101" s="53"/>
      <c r="I101" s="53"/>
      <c r="J101" s="53"/>
      <c r="K101" s="53"/>
      <c r="L101" s="53"/>
    </row>
    <row r="102" spans="1:12">
      <c r="A102" s="84" t="s">
        <v>17</v>
      </c>
      <c r="B102" s="85">
        <v>2056</v>
      </c>
      <c r="C102" s="86" t="s">
        <v>4</v>
      </c>
      <c r="D102" s="71"/>
      <c r="E102" s="71"/>
      <c r="F102" s="71"/>
      <c r="G102" s="71"/>
      <c r="H102" s="71"/>
      <c r="I102" s="71"/>
      <c r="J102" s="71"/>
      <c r="K102" s="71"/>
      <c r="L102" s="71"/>
    </row>
    <row r="103" spans="1:12">
      <c r="A103" s="84"/>
      <c r="B103" s="87">
        <v>1E-3</v>
      </c>
      <c r="C103" s="86" t="s">
        <v>42</v>
      </c>
      <c r="D103" s="71"/>
      <c r="E103" s="71"/>
      <c r="F103" s="71"/>
      <c r="G103" s="71"/>
      <c r="H103" s="71"/>
      <c r="I103" s="71"/>
      <c r="J103" s="71"/>
      <c r="K103" s="71"/>
      <c r="L103" s="71"/>
    </row>
    <row r="104" spans="1:12">
      <c r="A104" s="84"/>
      <c r="B104" s="88">
        <v>61</v>
      </c>
      <c r="C104" s="89" t="s">
        <v>43</v>
      </c>
      <c r="D104" s="71"/>
      <c r="E104" s="71"/>
      <c r="F104" s="71"/>
      <c r="G104" s="71"/>
      <c r="H104" s="83"/>
      <c r="I104" s="83"/>
      <c r="J104" s="71"/>
      <c r="K104" s="71"/>
      <c r="L104" s="71"/>
    </row>
    <row r="105" spans="1:12">
      <c r="A105" s="84"/>
      <c r="B105" s="51" t="s">
        <v>44</v>
      </c>
      <c r="C105" s="89" t="s">
        <v>18</v>
      </c>
      <c r="D105" s="57">
        <v>0</v>
      </c>
      <c r="E105" s="58">
        <v>29154</v>
      </c>
      <c r="F105" s="57">
        <v>0</v>
      </c>
      <c r="G105" s="58">
        <v>30840</v>
      </c>
      <c r="H105" s="57">
        <v>0</v>
      </c>
      <c r="I105" s="4">
        <v>30840</v>
      </c>
      <c r="J105" s="57">
        <v>0</v>
      </c>
      <c r="K105" s="58">
        <f>32856+84</f>
        <v>32940</v>
      </c>
      <c r="L105" s="53">
        <f>SUM(J105:K105)</f>
        <v>32940</v>
      </c>
    </row>
    <row r="106" spans="1:12">
      <c r="A106" s="84"/>
      <c r="B106" s="51" t="s">
        <v>45</v>
      </c>
      <c r="C106" s="89" t="s">
        <v>28</v>
      </c>
      <c r="D106" s="57">
        <v>0</v>
      </c>
      <c r="E106" s="58">
        <v>200</v>
      </c>
      <c r="F106" s="57">
        <v>0</v>
      </c>
      <c r="G106" s="58">
        <v>200</v>
      </c>
      <c r="H106" s="57">
        <v>0</v>
      </c>
      <c r="I106" s="1">
        <v>200</v>
      </c>
      <c r="J106" s="57">
        <v>0</v>
      </c>
      <c r="K106" s="58">
        <v>200</v>
      </c>
      <c r="L106" s="53">
        <f>SUM(J106:K106)</f>
        <v>200</v>
      </c>
    </row>
    <row r="107" spans="1:12">
      <c r="A107" s="84"/>
      <c r="B107" s="51" t="s">
        <v>46</v>
      </c>
      <c r="C107" s="89" t="s">
        <v>30</v>
      </c>
      <c r="D107" s="57">
        <v>0</v>
      </c>
      <c r="E107" s="58">
        <v>3217</v>
      </c>
      <c r="F107" s="57">
        <v>0</v>
      </c>
      <c r="G107" s="58">
        <v>6700</v>
      </c>
      <c r="H107" s="57">
        <v>0</v>
      </c>
      <c r="I107" s="1">
        <v>6700</v>
      </c>
      <c r="J107" s="57">
        <v>0</v>
      </c>
      <c r="K107" s="58">
        <v>6700</v>
      </c>
      <c r="L107" s="53">
        <f>SUM(J107:K107)</f>
        <v>6700</v>
      </c>
    </row>
    <row r="108" spans="1:12">
      <c r="A108" s="84"/>
      <c r="B108" s="51" t="s">
        <v>47</v>
      </c>
      <c r="C108" s="89" t="s">
        <v>21</v>
      </c>
      <c r="D108" s="45">
        <v>0</v>
      </c>
      <c r="E108" s="59">
        <v>7778</v>
      </c>
      <c r="F108" s="45">
        <v>0</v>
      </c>
      <c r="G108" s="46">
        <v>9200</v>
      </c>
      <c r="H108" s="45">
        <v>0</v>
      </c>
      <c r="I108" s="1">
        <v>9200</v>
      </c>
      <c r="J108" s="45">
        <v>0</v>
      </c>
      <c r="K108" s="46">
        <v>9200</v>
      </c>
      <c r="L108" s="8">
        <f>SUM(J108:K108)</f>
        <v>9200</v>
      </c>
    </row>
    <row r="109" spans="1:12">
      <c r="A109" s="84" t="s">
        <v>15</v>
      </c>
      <c r="B109" s="88">
        <v>61</v>
      </c>
      <c r="C109" s="89" t="s">
        <v>43</v>
      </c>
      <c r="D109" s="49">
        <f t="shared" ref="D109:L109" si="29">SUM(D105:D108)</f>
        <v>0</v>
      </c>
      <c r="E109" s="67">
        <v>40349</v>
      </c>
      <c r="F109" s="49">
        <f t="shared" si="29"/>
        <v>0</v>
      </c>
      <c r="G109" s="67">
        <f t="shared" si="29"/>
        <v>46940</v>
      </c>
      <c r="H109" s="49">
        <f t="shared" si="29"/>
        <v>0</v>
      </c>
      <c r="I109" s="50">
        <f t="shared" si="29"/>
        <v>46940</v>
      </c>
      <c r="J109" s="49">
        <f t="shared" si="29"/>
        <v>0</v>
      </c>
      <c r="K109" s="67">
        <f t="shared" ref="K109" si="30">SUM(K105:K108)</f>
        <v>49040</v>
      </c>
      <c r="L109" s="67">
        <f t="shared" si="29"/>
        <v>49040</v>
      </c>
    </row>
    <row r="110" spans="1:12">
      <c r="A110" s="84"/>
      <c r="B110" s="88"/>
      <c r="C110" s="89"/>
      <c r="D110" s="90"/>
      <c r="E110" s="90"/>
      <c r="F110" s="90"/>
      <c r="G110" s="90"/>
      <c r="H110" s="91"/>
      <c r="I110" s="91"/>
      <c r="J110" s="90"/>
      <c r="K110" s="90"/>
      <c r="L110" s="90"/>
    </row>
    <row r="111" spans="1:12">
      <c r="A111" s="84"/>
      <c r="B111" s="88">
        <v>63</v>
      </c>
      <c r="C111" s="89" t="s">
        <v>59</v>
      </c>
      <c r="D111" s="53"/>
      <c r="E111" s="53"/>
      <c r="F111" s="53"/>
      <c r="G111" s="53"/>
      <c r="H111" s="54"/>
      <c r="I111" s="54"/>
      <c r="J111" s="53"/>
      <c r="K111" s="53"/>
      <c r="L111" s="53"/>
    </row>
    <row r="112" spans="1:12">
      <c r="A112" s="84"/>
      <c r="B112" s="51" t="s">
        <v>60</v>
      </c>
      <c r="C112" s="89" t="s">
        <v>18</v>
      </c>
      <c r="D112" s="57">
        <v>0</v>
      </c>
      <c r="E112" s="58">
        <v>12069</v>
      </c>
      <c r="F112" s="57">
        <v>0</v>
      </c>
      <c r="G112" s="58">
        <v>12338</v>
      </c>
      <c r="H112" s="57">
        <v>0</v>
      </c>
      <c r="I112" s="59">
        <v>12338</v>
      </c>
      <c r="J112" s="57">
        <v>0</v>
      </c>
      <c r="K112" s="58">
        <f>12866+345+390</f>
        <v>13601</v>
      </c>
      <c r="L112" s="53">
        <f>SUM(J112:K112)</f>
        <v>13601</v>
      </c>
    </row>
    <row r="113" spans="1:12">
      <c r="A113" s="84"/>
      <c r="B113" s="51" t="s">
        <v>61</v>
      </c>
      <c r="C113" s="89" t="s">
        <v>28</v>
      </c>
      <c r="D113" s="57">
        <v>0</v>
      </c>
      <c r="E113" s="58">
        <v>179</v>
      </c>
      <c r="F113" s="57">
        <v>0</v>
      </c>
      <c r="G113" s="58">
        <v>180</v>
      </c>
      <c r="H113" s="57">
        <v>0</v>
      </c>
      <c r="I113" s="59">
        <v>180</v>
      </c>
      <c r="J113" s="57">
        <v>0</v>
      </c>
      <c r="K113" s="58">
        <v>180</v>
      </c>
      <c r="L113" s="53">
        <f>SUM(J113:K113)</f>
        <v>180</v>
      </c>
    </row>
    <row r="114" spans="1:12">
      <c r="A114" s="84"/>
      <c r="B114" s="51" t="s">
        <v>62</v>
      </c>
      <c r="C114" s="89" t="s">
        <v>30</v>
      </c>
      <c r="D114" s="57">
        <v>0</v>
      </c>
      <c r="E114" s="58">
        <v>906</v>
      </c>
      <c r="F114" s="57">
        <v>0</v>
      </c>
      <c r="G114" s="58">
        <v>916</v>
      </c>
      <c r="H114" s="57">
        <v>0</v>
      </c>
      <c r="I114" s="59">
        <v>916</v>
      </c>
      <c r="J114" s="57">
        <v>0</v>
      </c>
      <c r="K114" s="58">
        <v>916</v>
      </c>
      <c r="L114" s="53">
        <f>SUM(J114:K114)</f>
        <v>916</v>
      </c>
    </row>
    <row r="115" spans="1:12">
      <c r="A115" s="84"/>
      <c r="B115" s="51" t="s">
        <v>63</v>
      </c>
      <c r="C115" s="89" t="s">
        <v>21</v>
      </c>
      <c r="D115" s="57">
        <v>0</v>
      </c>
      <c r="E115" s="58">
        <v>2398</v>
      </c>
      <c r="F115" s="57">
        <v>0</v>
      </c>
      <c r="G115" s="58">
        <v>2400</v>
      </c>
      <c r="H115" s="57">
        <v>0</v>
      </c>
      <c r="I115" s="59">
        <v>2400</v>
      </c>
      <c r="J115" s="57">
        <v>0</v>
      </c>
      <c r="K115" s="58">
        <v>2400</v>
      </c>
      <c r="L115" s="53">
        <f>SUM(J115:K115)</f>
        <v>2400</v>
      </c>
    </row>
    <row r="116" spans="1:12">
      <c r="A116" s="84" t="s">
        <v>15</v>
      </c>
      <c r="B116" s="88">
        <v>63</v>
      </c>
      <c r="C116" s="89" t="s">
        <v>59</v>
      </c>
      <c r="D116" s="49">
        <f t="shared" ref="D116:L116" si="31">SUM(D112:D115)</f>
        <v>0</v>
      </c>
      <c r="E116" s="67">
        <f t="shared" si="31"/>
        <v>15552</v>
      </c>
      <c r="F116" s="49">
        <f t="shared" si="31"/>
        <v>0</v>
      </c>
      <c r="G116" s="67">
        <f t="shared" si="31"/>
        <v>15834</v>
      </c>
      <c r="H116" s="49">
        <f t="shared" si="31"/>
        <v>0</v>
      </c>
      <c r="I116" s="50">
        <f t="shared" si="31"/>
        <v>15834</v>
      </c>
      <c r="J116" s="49">
        <f t="shared" si="31"/>
        <v>0</v>
      </c>
      <c r="K116" s="67">
        <f t="shared" ref="K116" si="32">SUM(K112:K115)</f>
        <v>17097</v>
      </c>
      <c r="L116" s="67">
        <f t="shared" si="31"/>
        <v>17097</v>
      </c>
    </row>
    <row r="117" spans="1:12">
      <c r="A117" s="84" t="s">
        <v>15</v>
      </c>
      <c r="B117" s="87">
        <v>1E-3</v>
      </c>
      <c r="C117" s="86" t="s">
        <v>42</v>
      </c>
      <c r="D117" s="49">
        <f t="shared" ref="D117:L117" si="33">D109+D116</f>
        <v>0</v>
      </c>
      <c r="E117" s="67">
        <f t="shared" si="33"/>
        <v>55901</v>
      </c>
      <c r="F117" s="49">
        <f t="shared" si="33"/>
        <v>0</v>
      </c>
      <c r="G117" s="67">
        <f t="shared" si="33"/>
        <v>62774</v>
      </c>
      <c r="H117" s="49">
        <f t="shared" si="33"/>
        <v>0</v>
      </c>
      <c r="I117" s="50">
        <f t="shared" si="33"/>
        <v>62774</v>
      </c>
      <c r="J117" s="49">
        <f t="shared" si="33"/>
        <v>0</v>
      </c>
      <c r="K117" s="67">
        <f t="shared" ref="K117" si="34">K109+K116</f>
        <v>66137</v>
      </c>
      <c r="L117" s="67">
        <f t="shared" si="33"/>
        <v>66137</v>
      </c>
    </row>
    <row r="118" spans="1:12">
      <c r="A118" s="84"/>
      <c r="B118" s="87"/>
      <c r="C118" s="86"/>
      <c r="D118" s="90"/>
      <c r="E118" s="90"/>
      <c r="F118" s="90"/>
      <c r="G118" s="90"/>
      <c r="H118" s="91"/>
      <c r="I118" s="91"/>
      <c r="J118" s="90"/>
      <c r="K118" s="90"/>
      <c r="L118" s="90"/>
    </row>
    <row r="119" spans="1:12">
      <c r="A119" s="84"/>
      <c r="B119" s="87">
        <v>0.10199999999999999</v>
      </c>
      <c r="C119" s="86" t="s">
        <v>83</v>
      </c>
      <c r="D119" s="53"/>
      <c r="E119" s="53"/>
      <c r="F119" s="53"/>
      <c r="G119" s="53"/>
      <c r="H119" s="54"/>
      <c r="I119" s="54"/>
      <c r="J119" s="53"/>
      <c r="K119" s="53"/>
      <c r="L119" s="53"/>
    </row>
    <row r="120" spans="1:12">
      <c r="A120" s="84"/>
      <c r="B120" s="88">
        <v>61</v>
      </c>
      <c r="C120" s="89" t="s">
        <v>43</v>
      </c>
      <c r="D120" s="53"/>
      <c r="E120" s="53"/>
      <c r="F120" s="53"/>
      <c r="G120" s="53"/>
      <c r="H120" s="54"/>
      <c r="I120" s="54"/>
      <c r="J120" s="53"/>
      <c r="K120" s="53"/>
      <c r="L120" s="53"/>
    </row>
    <row r="121" spans="1:12">
      <c r="A121" s="84"/>
      <c r="B121" s="51" t="s">
        <v>66</v>
      </c>
      <c r="C121" s="89" t="s">
        <v>74</v>
      </c>
      <c r="D121" s="60">
        <v>0</v>
      </c>
      <c r="E121" s="65">
        <v>-54</v>
      </c>
      <c r="F121" s="60">
        <v>0</v>
      </c>
      <c r="G121" s="68">
        <v>200</v>
      </c>
      <c r="H121" s="60">
        <v>0</v>
      </c>
      <c r="I121" s="65">
        <v>200</v>
      </c>
      <c r="J121" s="60">
        <v>0</v>
      </c>
      <c r="K121" s="68">
        <v>200</v>
      </c>
      <c r="L121" s="61">
        <f>SUM(J121:K121)</f>
        <v>200</v>
      </c>
    </row>
    <row r="122" spans="1:12">
      <c r="A122" s="84" t="s">
        <v>15</v>
      </c>
      <c r="B122" s="87">
        <v>0.10199999999999999</v>
      </c>
      <c r="C122" s="86" t="s">
        <v>83</v>
      </c>
      <c r="D122" s="49">
        <f t="shared" ref="D122:L122" si="35">D121</f>
        <v>0</v>
      </c>
      <c r="E122" s="50">
        <f t="shared" si="35"/>
        <v>-54</v>
      </c>
      <c r="F122" s="49">
        <f t="shared" si="35"/>
        <v>0</v>
      </c>
      <c r="G122" s="67">
        <f t="shared" si="35"/>
        <v>200</v>
      </c>
      <c r="H122" s="49">
        <f t="shared" si="35"/>
        <v>0</v>
      </c>
      <c r="I122" s="50">
        <f t="shared" si="35"/>
        <v>200</v>
      </c>
      <c r="J122" s="49">
        <f t="shared" si="35"/>
        <v>0</v>
      </c>
      <c r="K122" s="67">
        <f t="shared" ref="K122" si="36">K121</f>
        <v>200</v>
      </c>
      <c r="L122" s="67">
        <f t="shared" si="35"/>
        <v>200</v>
      </c>
    </row>
    <row r="123" spans="1:12">
      <c r="A123" s="84" t="s">
        <v>15</v>
      </c>
      <c r="B123" s="85">
        <v>2056</v>
      </c>
      <c r="C123" s="86" t="s">
        <v>4</v>
      </c>
      <c r="D123" s="49">
        <f t="shared" ref="D123:L123" si="37">D117+D122</f>
        <v>0</v>
      </c>
      <c r="E123" s="67">
        <f t="shared" si="37"/>
        <v>55847</v>
      </c>
      <c r="F123" s="49">
        <f t="shared" si="37"/>
        <v>0</v>
      </c>
      <c r="G123" s="67">
        <f t="shared" si="37"/>
        <v>62974</v>
      </c>
      <c r="H123" s="49">
        <f t="shared" si="37"/>
        <v>0</v>
      </c>
      <c r="I123" s="50">
        <f t="shared" si="37"/>
        <v>62974</v>
      </c>
      <c r="J123" s="49">
        <f t="shared" si="37"/>
        <v>0</v>
      </c>
      <c r="K123" s="67">
        <f t="shared" ref="K123" si="38">K117+K122</f>
        <v>66337</v>
      </c>
      <c r="L123" s="67">
        <f t="shared" si="37"/>
        <v>66337</v>
      </c>
    </row>
    <row r="124" spans="1:12">
      <c r="A124" s="84"/>
      <c r="B124" s="85"/>
      <c r="C124" s="86"/>
      <c r="D124" s="8"/>
      <c r="E124" s="8"/>
      <c r="F124" s="8"/>
      <c r="G124" s="8"/>
      <c r="H124" s="8"/>
      <c r="I124" s="8"/>
      <c r="J124" s="8"/>
      <c r="K124" s="8"/>
      <c r="L124" s="8"/>
    </row>
    <row r="125" spans="1:12">
      <c r="A125" s="2" t="s">
        <v>17</v>
      </c>
      <c r="B125" s="69">
        <v>2070</v>
      </c>
      <c r="C125" s="80" t="s">
        <v>5</v>
      </c>
      <c r="D125" s="53"/>
      <c r="E125" s="53"/>
      <c r="F125" s="53"/>
      <c r="G125" s="53"/>
      <c r="H125" s="53"/>
      <c r="I125" s="53"/>
      <c r="J125" s="53"/>
      <c r="K125" s="53"/>
      <c r="L125" s="53"/>
    </row>
    <row r="126" spans="1:12">
      <c r="A126" s="2"/>
      <c r="B126" s="87">
        <v>0.115</v>
      </c>
      <c r="C126" s="80" t="s">
        <v>99</v>
      </c>
      <c r="D126" s="71"/>
      <c r="E126" s="71"/>
      <c r="F126" s="71"/>
      <c r="G126" s="71"/>
      <c r="H126" s="71"/>
      <c r="I126" s="71"/>
      <c r="J126" s="71"/>
      <c r="K126" s="71"/>
      <c r="L126" s="71"/>
    </row>
    <row r="127" spans="1:12">
      <c r="A127" s="2"/>
      <c r="B127" s="3">
        <v>60</v>
      </c>
      <c r="C127" s="82" t="s">
        <v>48</v>
      </c>
      <c r="D127" s="71"/>
      <c r="E127" s="71"/>
      <c r="F127" s="71"/>
      <c r="G127" s="71"/>
      <c r="H127" s="71"/>
      <c r="I127" s="71"/>
      <c r="J127" s="71"/>
      <c r="K127" s="71"/>
      <c r="L127" s="71"/>
    </row>
    <row r="128" spans="1:12">
      <c r="A128" s="2"/>
      <c r="B128" s="3" t="s">
        <v>26</v>
      </c>
      <c r="C128" s="82" t="s">
        <v>18</v>
      </c>
      <c r="D128" s="57">
        <v>0</v>
      </c>
      <c r="E128" s="58">
        <v>24800</v>
      </c>
      <c r="F128" s="57">
        <v>0</v>
      </c>
      <c r="G128" s="58">
        <v>25534</v>
      </c>
      <c r="H128" s="57">
        <v>0</v>
      </c>
      <c r="I128" s="59">
        <v>25534</v>
      </c>
      <c r="J128" s="57">
        <v>0</v>
      </c>
      <c r="K128" s="58">
        <f>24568+2489</f>
        <v>27057</v>
      </c>
      <c r="L128" s="53">
        <f t="shared" ref="L128:L134" si="39">SUM(J128:K128)</f>
        <v>27057</v>
      </c>
    </row>
    <row r="129" spans="1:12">
      <c r="A129" s="2"/>
      <c r="B129" s="3" t="s">
        <v>27</v>
      </c>
      <c r="C129" s="82" t="s">
        <v>28</v>
      </c>
      <c r="D129" s="57">
        <v>0</v>
      </c>
      <c r="E129" s="58">
        <v>5500</v>
      </c>
      <c r="F129" s="57">
        <v>0</v>
      </c>
      <c r="G129" s="58">
        <v>5500</v>
      </c>
      <c r="H129" s="57">
        <v>0</v>
      </c>
      <c r="I129" s="59">
        <v>5500</v>
      </c>
      <c r="J129" s="57">
        <v>0</v>
      </c>
      <c r="K129" s="58">
        <v>5500</v>
      </c>
      <c r="L129" s="53">
        <f t="shared" si="39"/>
        <v>5500</v>
      </c>
    </row>
    <row r="130" spans="1:12">
      <c r="A130" s="2"/>
      <c r="B130" s="3" t="s">
        <v>29</v>
      </c>
      <c r="C130" s="82" t="s">
        <v>30</v>
      </c>
      <c r="D130" s="57">
        <v>0</v>
      </c>
      <c r="E130" s="58">
        <v>26500</v>
      </c>
      <c r="F130" s="57">
        <v>0</v>
      </c>
      <c r="G130" s="58">
        <v>26500</v>
      </c>
      <c r="H130" s="57">
        <v>0</v>
      </c>
      <c r="I130" s="59">
        <v>26500</v>
      </c>
      <c r="J130" s="57">
        <v>0</v>
      </c>
      <c r="K130" s="58">
        <v>26500</v>
      </c>
      <c r="L130" s="53">
        <f t="shared" si="39"/>
        <v>26500</v>
      </c>
    </row>
    <row r="131" spans="1:12">
      <c r="A131" s="2"/>
      <c r="B131" s="92" t="s">
        <v>98</v>
      </c>
      <c r="C131" s="93" t="s">
        <v>97</v>
      </c>
      <c r="D131" s="57">
        <v>0</v>
      </c>
      <c r="E131" s="59">
        <v>2000</v>
      </c>
      <c r="F131" s="57">
        <v>0</v>
      </c>
      <c r="G131" s="59">
        <v>2000</v>
      </c>
      <c r="H131" s="57">
        <v>0</v>
      </c>
      <c r="I131" s="59">
        <v>2000</v>
      </c>
      <c r="J131" s="57">
        <v>0</v>
      </c>
      <c r="K131" s="59">
        <v>2000</v>
      </c>
      <c r="L131" s="53">
        <f t="shared" si="39"/>
        <v>2000</v>
      </c>
    </row>
    <row r="132" spans="1:12">
      <c r="A132" s="2"/>
      <c r="B132" s="3" t="s">
        <v>49</v>
      </c>
      <c r="C132" s="82" t="s">
        <v>50</v>
      </c>
      <c r="D132" s="57">
        <v>0</v>
      </c>
      <c r="E132" s="58">
        <v>3500</v>
      </c>
      <c r="F132" s="57">
        <v>0</v>
      </c>
      <c r="G132" s="58">
        <v>3500</v>
      </c>
      <c r="H132" s="57">
        <v>0</v>
      </c>
      <c r="I132" s="59">
        <v>3500</v>
      </c>
      <c r="J132" s="57">
        <v>0</v>
      </c>
      <c r="K132" s="58">
        <v>3500</v>
      </c>
      <c r="L132" s="53">
        <f t="shared" si="39"/>
        <v>3500</v>
      </c>
    </row>
    <row r="133" spans="1:12">
      <c r="A133" s="2"/>
      <c r="B133" s="3" t="s">
        <v>51</v>
      </c>
      <c r="C133" s="82" t="s">
        <v>21</v>
      </c>
      <c r="D133" s="57">
        <v>0</v>
      </c>
      <c r="E133" s="58">
        <v>5500</v>
      </c>
      <c r="F133" s="57">
        <v>0</v>
      </c>
      <c r="G133" s="58">
        <v>5500</v>
      </c>
      <c r="H133" s="57">
        <v>0</v>
      </c>
      <c r="I133" s="59">
        <v>5500</v>
      </c>
      <c r="J133" s="57">
        <v>0</v>
      </c>
      <c r="K133" s="58">
        <v>5500</v>
      </c>
      <c r="L133" s="53">
        <f t="shared" si="39"/>
        <v>5500</v>
      </c>
    </row>
    <row r="134" spans="1:12">
      <c r="A134" s="2"/>
      <c r="B134" s="3" t="s">
        <v>52</v>
      </c>
      <c r="C134" s="82" t="s">
        <v>53</v>
      </c>
      <c r="D134" s="60">
        <v>0</v>
      </c>
      <c r="E134" s="68">
        <v>7000</v>
      </c>
      <c r="F134" s="60">
        <v>0</v>
      </c>
      <c r="G134" s="68">
        <v>7000</v>
      </c>
      <c r="H134" s="60">
        <v>0</v>
      </c>
      <c r="I134" s="65">
        <v>7000</v>
      </c>
      <c r="J134" s="60">
        <v>0</v>
      </c>
      <c r="K134" s="68">
        <v>7000</v>
      </c>
      <c r="L134" s="61">
        <f t="shared" si="39"/>
        <v>7000</v>
      </c>
    </row>
    <row r="135" spans="1:12">
      <c r="A135" s="62" t="s">
        <v>15</v>
      </c>
      <c r="B135" s="94">
        <v>60</v>
      </c>
      <c r="C135" s="105" t="s">
        <v>48</v>
      </c>
      <c r="D135" s="60">
        <f t="shared" ref="D135:L135" si="40">SUM(D128:D134)</f>
        <v>0</v>
      </c>
      <c r="E135" s="68">
        <f t="shared" si="40"/>
        <v>74800</v>
      </c>
      <c r="F135" s="60">
        <f t="shared" si="40"/>
        <v>0</v>
      </c>
      <c r="G135" s="68">
        <f t="shared" si="40"/>
        <v>75534</v>
      </c>
      <c r="H135" s="60">
        <f t="shared" si="40"/>
        <v>0</v>
      </c>
      <c r="I135" s="68">
        <f t="shared" si="40"/>
        <v>75534</v>
      </c>
      <c r="J135" s="60">
        <f t="shared" si="40"/>
        <v>0</v>
      </c>
      <c r="K135" s="68">
        <f t="shared" ref="K135" si="41">SUM(K128:K134)</f>
        <v>77057</v>
      </c>
      <c r="L135" s="68">
        <f t="shared" si="40"/>
        <v>77057</v>
      </c>
    </row>
    <row r="136" spans="1:12" ht="4.5" customHeight="1">
      <c r="A136" s="2"/>
      <c r="B136" s="3"/>
      <c r="C136" s="82"/>
      <c r="D136" s="57"/>
      <c r="E136" s="58"/>
      <c r="F136" s="57"/>
      <c r="G136" s="58"/>
      <c r="H136" s="57"/>
      <c r="I136" s="58"/>
      <c r="J136" s="57"/>
      <c r="K136" s="58"/>
      <c r="L136" s="58"/>
    </row>
    <row r="137" spans="1:12">
      <c r="A137" s="84"/>
      <c r="B137" s="88">
        <v>61</v>
      </c>
      <c r="C137" s="89" t="s">
        <v>84</v>
      </c>
      <c r="D137" s="57"/>
      <c r="E137" s="58"/>
      <c r="F137" s="57"/>
      <c r="G137" s="58"/>
      <c r="H137" s="57"/>
      <c r="I137" s="58"/>
      <c r="J137" s="57"/>
      <c r="K137" s="58"/>
      <c r="L137" s="58"/>
    </row>
    <row r="138" spans="1:12">
      <c r="A138" s="84"/>
      <c r="B138" s="51" t="s">
        <v>44</v>
      </c>
      <c r="C138" s="89" t="s">
        <v>18</v>
      </c>
      <c r="D138" s="57">
        <v>0</v>
      </c>
      <c r="E138" s="59">
        <v>4037</v>
      </c>
      <c r="F138" s="57">
        <v>0</v>
      </c>
      <c r="G138" s="59">
        <v>3980</v>
      </c>
      <c r="H138" s="57">
        <v>0</v>
      </c>
      <c r="I138" s="58">
        <v>3980</v>
      </c>
      <c r="J138" s="57">
        <v>0</v>
      </c>
      <c r="K138" s="59">
        <f>1616+2921</f>
        <v>4537</v>
      </c>
      <c r="L138" s="53">
        <f>SUM(J138:K138)</f>
        <v>4537</v>
      </c>
    </row>
    <row r="139" spans="1:12">
      <c r="A139" s="84"/>
      <c r="B139" s="51" t="s">
        <v>45</v>
      </c>
      <c r="C139" s="89" t="s">
        <v>28</v>
      </c>
      <c r="D139" s="57">
        <v>0</v>
      </c>
      <c r="E139" s="57">
        <v>0</v>
      </c>
      <c r="F139" s="57">
        <v>0</v>
      </c>
      <c r="G139" s="59">
        <v>40</v>
      </c>
      <c r="H139" s="57">
        <v>0</v>
      </c>
      <c r="I139" s="58">
        <v>40</v>
      </c>
      <c r="J139" s="57">
        <v>0</v>
      </c>
      <c r="K139" s="59">
        <v>40</v>
      </c>
      <c r="L139" s="53">
        <f>SUM(J139:K139)</f>
        <v>40</v>
      </c>
    </row>
    <row r="140" spans="1:12">
      <c r="A140" s="84"/>
      <c r="B140" s="51" t="s">
        <v>46</v>
      </c>
      <c r="C140" s="89" t="s">
        <v>30</v>
      </c>
      <c r="D140" s="57">
        <v>0</v>
      </c>
      <c r="E140" s="59">
        <v>679</v>
      </c>
      <c r="F140" s="57">
        <v>0</v>
      </c>
      <c r="G140" s="59">
        <v>1000</v>
      </c>
      <c r="H140" s="57">
        <v>0</v>
      </c>
      <c r="I140" s="58">
        <v>1000</v>
      </c>
      <c r="J140" s="57">
        <v>0</v>
      </c>
      <c r="K140" s="59">
        <v>1000</v>
      </c>
      <c r="L140" s="53">
        <f>SUM(J140:K140)</f>
        <v>1000</v>
      </c>
    </row>
    <row r="141" spans="1:12">
      <c r="A141" s="84"/>
      <c r="B141" s="51" t="s">
        <v>47</v>
      </c>
      <c r="C141" s="89" t="s">
        <v>21</v>
      </c>
      <c r="D141" s="57">
        <v>0</v>
      </c>
      <c r="E141" s="57">
        <v>0</v>
      </c>
      <c r="F141" s="57">
        <v>0</v>
      </c>
      <c r="G141" s="59">
        <v>200</v>
      </c>
      <c r="H141" s="57">
        <v>0</v>
      </c>
      <c r="I141" s="58">
        <v>200</v>
      </c>
      <c r="J141" s="57">
        <v>0</v>
      </c>
      <c r="K141" s="59">
        <v>200</v>
      </c>
      <c r="L141" s="53">
        <f>SUM(J141:K141)</f>
        <v>200</v>
      </c>
    </row>
    <row r="142" spans="1:12">
      <c r="A142" s="84" t="s">
        <v>15</v>
      </c>
      <c r="B142" s="88">
        <v>61</v>
      </c>
      <c r="C142" s="89" t="s">
        <v>84</v>
      </c>
      <c r="D142" s="49">
        <f t="shared" ref="D142:L142" si="42">SUM(D137:D141)</f>
        <v>0</v>
      </c>
      <c r="E142" s="50">
        <f t="shared" si="42"/>
        <v>4716</v>
      </c>
      <c r="F142" s="49">
        <f t="shared" si="42"/>
        <v>0</v>
      </c>
      <c r="G142" s="50">
        <f t="shared" si="42"/>
        <v>5220</v>
      </c>
      <c r="H142" s="49">
        <f t="shared" si="42"/>
        <v>0</v>
      </c>
      <c r="I142" s="67">
        <f t="shared" si="42"/>
        <v>5220</v>
      </c>
      <c r="J142" s="49">
        <f t="shared" si="42"/>
        <v>0</v>
      </c>
      <c r="K142" s="50">
        <f t="shared" ref="K142" si="43">SUM(K137:K141)</f>
        <v>5777</v>
      </c>
      <c r="L142" s="67">
        <f t="shared" si="42"/>
        <v>5777</v>
      </c>
    </row>
    <row r="143" spans="1:12">
      <c r="A143" s="84" t="s">
        <v>15</v>
      </c>
      <c r="B143" s="87">
        <v>0.115</v>
      </c>
      <c r="C143" s="80" t="s">
        <v>99</v>
      </c>
      <c r="D143" s="49">
        <f t="shared" ref="D143:L143" si="44">D142+D135</f>
        <v>0</v>
      </c>
      <c r="E143" s="50">
        <f t="shared" si="44"/>
        <v>79516</v>
      </c>
      <c r="F143" s="49">
        <f t="shared" si="44"/>
        <v>0</v>
      </c>
      <c r="G143" s="50">
        <f t="shared" si="44"/>
        <v>80754</v>
      </c>
      <c r="H143" s="49">
        <f t="shared" si="44"/>
        <v>0</v>
      </c>
      <c r="I143" s="50">
        <f t="shared" si="44"/>
        <v>80754</v>
      </c>
      <c r="J143" s="49">
        <f t="shared" si="44"/>
        <v>0</v>
      </c>
      <c r="K143" s="50">
        <f t="shared" ref="K143" si="45">K142+K135</f>
        <v>82834</v>
      </c>
      <c r="L143" s="50">
        <f t="shared" si="44"/>
        <v>82834</v>
      </c>
    </row>
    <row r="144" spans="1:12">
      <c r="A144" s="84" t="s">
        <v>15</v>
      </c>
      <c r="B144" s="69">
        <v>2070</v>
      </c>
      <c r="C144" s="80" t="s">
        <v>5</v>
      </c>
      <c r="D144" s="49">
        <f t="shared" ref="D144:L144" si="46">D143</f>
        <v>0</v>
      </c>
      <c r="E144" s="50">
        <f t="shared" si="46"/>
        <v>79516</v>
      </c>
      <c r="F144" s="49">
        <f t="shared" si="46"/>
        <v>0</v>
      </c>
      <c r="G144" s="50">
        <f t="shared" si="46"/>
        <v>80754</v>
      </c>
      <c r="H144" s="49">
        <f t="shared" si="46"/>
        <v>0</v>
      </c>
      <c r="I144" s="50">
        <f t="shared" si="46"/>
        <v>80754</v>
      </c>
      <c r="J144" s="49">
        <f t="shared" si="46"/>
        <v>0</v>
      </c>
      <c r="K144" s="50">
        <f t="shared" ref="K144" si="47">K143</f>
        <v>82834</v>
      </c>
      <c r="L144" s="50">
        <f t="shared" si="46"/>
        <v>82834</v>
      </c>
    </row>
    <row r="145" spans="1:12">
      <c r="A145" s="84"/>
      <c r="B145" s="1"/>
      <c r="D145" s="57"/>
      <c r="E145" s="58"/>
      <c r="F145" s="57"/>
      <c r="G145" s="58"/>
      <c r="H145" s="57"/>
      <c r="I145" s="58"/>
      <c r="J145" s="57"/>
      <c r="K145" s="58"/>
      <c r="L145" s="58"/>
    </row>
    <row r="146" spans="1:12">
      <c r="A146" s="2" t="s">
        <v>17</v>
      </c>
      <c r="B146" s="69">
        <v>2075</v>
      </c>
      <c r="C146" s="80" t="s">
        <v>57</v>
      </c>
      <c r="D146" s="73"/>
      <c r="E146" s="53"/>
      <c r="F146" s="53"/>
      <c r="G146" s="53"/>
      <c r="H146" s="53"/>
      <c r="I146" s="53"/>
      <c r="J146" s="53"/>
      <c r="K146" s="53"/>
      <c r="L146" s="53"/>
    </row>
    <row r="147" spans="1:12" ht="25.5">
      <c r="A147" s="2"/>
      <c r="B147" s="87">
        <v>0.104</v>
      </c>
      <c r="C147" s="80" t="s">
        <v>58</v>
      </c>
      <c r="D147" s="53"/>
      <c r="E147" s="53"/>
      <c r="F147" s="53"/>
      <c r="G147" s="53"/>
      <c r="H147" s="53"/>
      <c r="I147" s="53"/>
      <c r="J147" s="53"/>
      <c r="K147" s="53"/>
      <c r="L147" s="53"/>
    </row>
    <row r="148" spans="1:12" ht="25.5">
      <c r="A148" s="2"/>
      <c r="B148" s="3" t="s">
        <v>19</v>
      </c>
      <c r="C148" s="82" t="s">
        <v>67</v>
      </c>
      <c r="D148" s="60">
        <v>0</v>
      </c>
      <c r="E148" s="60">
        <v>0</v>
      </c>
      <c r="F148" s="60">
        <v>0</v>
      </c>
      <c r="G148" s="68">
        <v>1500</v>
      </c>
      <c r="H148" s="60">
        <v>0</v>
      </c>
      <c r="I148" s="65">
        <v>1500</v>
      </c>
      <c r="J148" s="60">
        <v>0</v>
      </c>
      <c r="K148" s="68">
        <v>1500</v>
      </c>
      <c r="L148" s="61">
        <f>SUM(J148:K148)</f>
        <v>1500</v>
      </c>
    </row>
    <row r="149" spans="1:12" ht="27" customHeight="1">
      <c r="A149" s="2" t="s">
        <v>15</v>
      </c>
      <c r="B149" s="87">
        <v>0.104</v>
      </c>
      <c r="C149" s="80" t="s">
        <v>58</v>
      </c>
      <c r="D149" s="60">
        <f t="shared" ref="D149:L150" si="48">D148</f>
        <v>0</v>
      </c>
      <c r="E149" s="60">
        <f t="shared" si="48"/>
        <v>0</v>
      </c>
      <c r="F149" s="60">
        <f t="shared" si="48"/>
        <v>0</v>
      </c>
      <c r="G149" s="68">
        <f t="shared" si="48"/>
        <v>1500</v>
      </c>
      <c r="H149" s="60">
        <f t="shared" si="48"/>
        <v>0</v>
      </c>
      <c r="I149" s="65">
        <f t="shared" si="48"/>
        <v>1500</v>
      </c>
      <c r="J149" s="60">
        <f t="shared" si="48"/>
        <v>0</v>
      </c>
      <c r="K149" s="68">
        <f t="shared" ref="K149" si="49">K148</f>
        <v>1500</v>
      </c>
      <c r="L149" s="68">
        <f t="shared" si="48"/>
        <v>1500</v>
      </c>
    </row>
    <row r="150" spans="1:12">
      <c r="A150" s="2" t="s">
        <v>15</v>
      </c>
      <c r="B150" s="69">
        <v>2075</v>
      </c>
      <c r="C150" s="80" t="s">
        <v>57</v>
      </c>
      <c r="D150" s="60">
        <f t="shared" si="48"/>
        <v>0</v>
      </c>
      <c r="E150" s="60">
        <f t="shared" si="48"/>
        <v>0</v>
      </c>
      <c r="F150" s="60">
        <f t="shared" si="48"/>
        <v>0</v>
      </c>
      <c r="G150" s="68">
        <f t="shared" si="48"/>
        <v>1500</v>
      </c>
      <c r="H150" s="60">
        <f t="shared" si="48"/>
        <v>0</v>
      </c>
      <c r="I150" s="65">
        <f t="shared" si="48"/>
        <v>1500</v>
      </c>
      <c r="J150" s="60">
        <f t="shared" si="48"/>
        <v>0</v>
      </c>
      <c r="K150" s="68">
        <f t="shared" ref="K150" si="50">K149</f>
        <v>1500</v>
      </c>
      <c r="L150" s="68">
        <f t="shared" si="48"/>
        <v>1500</v>
      </c>
    </row>
    <row r="151" spans="1:12">
      <c r="A151" s="2"/>
      <c r="B151" s="69"/>
      <c r="C151" s="80"/>
      <c r="D151" s="53"/>
      <c r="E151" s="53"/>
      <c r="F151" s="53"/>
      <c r="G151" s="53"/>
      <c r="H151" s="53"/>
      <c r="I151" s="54"/>
      <c r="J151" s="53"/>
      <c r="K151" s="53"/>
      <c r="L151" s="53"/>
    </row>
    <row r="152" spans="1:12">
      <c r="A152" s="84" t="s">
        <v>17</v>
      </c>
      <c r="B152" s="85">
        <v>2235</v>
      </c>
      <c r="C152" s="86" t="s">
        <v>6</v>
      </c>
      <c r="D152" s="53"/>
      <c r="E152" s="53"/>
      <c r="F152" s="53"/>
      <c r="G152" s="53"/>
      <c r="H152" s="53"/>
      <c r="I152" s="54"/>
      <c r="J152" s="53"/>
      <c r="K152" s="53"/>
      <c r="L152" s="53"/>
    </row>
    <row r="153" spans="1:12">
      <c r="A153" s="2"/>
      <c r="B153" s="95">
        <v>60</v>
      </c>
      <c r="C153" s="96" t="s">
        <v>76</v>
      </c>
      <c r="D153" s="53"/>
      <c r="E153" s="53"/>
      <c r="F153" s="53"/>
      <c r="G153" s="53"/>
      <c r="H153" s="53"/>
      <c r="I153" s="54"/>
      <c r="J153" s="53"/>
      <c r="K153" s="53"/>
      <c r="L153" s="53"/>
    </row>
    <row r="154" spans="1:12">
      <c r="A154" s="84"/>
      <c r="B154" s="81">
        <v>60.2</v>
      </c>
      <c r="C154" s="86" t="s">
        <v>54</v>
      </c>
      <c r="D154" s="71"/>
      <c r="E154" s="71"/>
      <c r="F154" s="71"/>
      <c r="G154" s="71"/>
      <c r="H154" s="71"/>
      <c r="I154" s="83"/>
      <c r="J154" s="71"/>
      <c r="K154" s="71"/>
      <c r="L154" s="71"/>
    </row>
    <row r="155" spans="1:12">
      <c r="A155" s="84"/>
      <c r="B155" s="3">
        <v>15</v>
      </c>
      <c r="C155" s="89" t="s">
        <v>34</v>
      </c>
      <c r="D155" s="71"/>
      <c r="E155" s="71"/>
      <c r="F155" s="71"/>
      <c r="G155" s="71"/>
      <c r="H155" s="71"/>
      <c r="I155" s="83"/>
      <c r="J155" s="71"/>
      <c r="K155" s="71"/>
      <c r="L155" s="71"/>
    </row>
    <row r="156" spans="1:12">
      <c r="A156" s="84"/>
      <c r="B156" s="51" t="s">
        <v>55</v>
      </c>
      <c r="C156" s="89" t="s">
        <v>75</v>
      </c>
      <c r="D156" s="57">
        <v>0</v>
      </c>
      <c r="E156" s="58">
        <v>33134</v>
      </c>
      <c r="F156" s="57">
        <v>0</v>
      </c>
      <c r="G156" s="58">
        <v>23960</v>
      </c>
      <c r="H156" s="57">
        <v>0</v>
      </c>
      <c r="I156" s="59">
        <v>23960</v>
      </c>
      <c r="J156" s="57">
        <v>0</v>
      </c>
      <c r="K156" s="58">
        <v>24000</v>
      </c>
      <c r="L156" s="53">
        <f>SUM(J156:K156)</f>
        <v>24000</v>
      </c>
    </row>
    <row r="157" spans="1:12" ht="25.5">
      <c r="A157" s="84"/>
      <c r="B157" s="51" t="s">
        <v>109</v>
      </c>
      <c r="C157" s="89" t="s">
        <v>110</v>
      </c>
      <c r="D157" s="57">
        <v>0</v>
      </c>
      <c r="E157" s="57">
        <v>0</v>
      </c>
      <c r="F157" s="59">
        <v>4500</v>
      </c>
      <c r="G157" s="59">
        <v>3000</v>
      </c>
      <c r="H157" s="59">
        <v>4500</v>
      </c>
      <c r="I157" s="59">
        <v>3000</v>
      </c>
      <c r="J157" s="57">
        <v>0</v>
      </c>
      <c r="K157" s="59">
        <v>3000</v>
      </c>
      <c r="L157" s="53">
        <f>SUM(J157:K157)</f>
        <v>3000</v>
      </c>
    </row>
    <row r="158" spans="1:12">
      <c r="A158" s="84" t="s">
        <v>15</v>
      </c>
      <c r="B158" s="3">
        <v>15</v>
      </c>
      <c r="C158" s="89" t="s">
        <v>34</v>
      </c>
      <c r="D158" s="49">
        <f t="shared" ref="D158:L158" si="51">D156+D157</f>
        <v>0</v>
      </c>
      <c r="E158" s="50">
        <f t="shared" si="51"/>
        <v>33134</v>
      </c>
      <c r="F158" s="50">
        <f t="shared" si="51"/>
        <v>4500</v>
      </c>
      <c r="G158" s="50">
        <f t="shared" si="51"/>
        <v>26960</v>
      </c>
      <c r="H158" s="50">
        <f t="shared" si="51"/>
        <v>4500</v>
      </c>
      <c r="I158" s="50">
        <f t="shared" si="51"/>
        <v>26960</v>
      </c>
      <c r="J158" s="49">
        <f t="shared" si="51"/>
        <v>0</v>
      </c>
      <c r="K158" s="50">
        <f t="shared" si="51"/>
        <v>27000</v>
      </c>
      <c r="L158" s="50">
        <f t="shared" si="51"/>
        <v>27000</v>
      </c>
    </row>
    <row r="159" spans="1:12">
      <c r="A159" s="84" t="s">
        <v>15</v>
      </c>
      <c r="B159" s="81">
        <v>60.2</v>
      </c>
      <c r="C159" s="86" t="s">
        <v>54</v>
      </c>
      <c r="D159" s="60">
        <f t="shared" ref="D159:J159" si="52">D158</f>
        <v>0</v>
      </c>
      <c r="E159" s="68">
        <f t="shared" si="52"/>
        <v>33134</v>
      </c>
      <c r="F159" s="65">
        <f t="shared" si="52"/>
        <v>4500</v>
      </c>
      <c r="G159" s="65">
        <f t="shared" si="52"/>
        <v>26960</v>
      </c>
      <c r="H159" s="65">
        <f t="shared" si="52"/>
        <v>4500</v>
      </c>
      <c r="I159" s="65">
        <f t="shared" si="52"/>
        <v>26960</v>
      </c>
      <c r="J159" s="60">
        <f t="shared" si="52"/>
        <v>0</v>
      </c>
      <c r="K159" s="68">
        <f t="shared" ref="K159" si="53">K158</f>
        <v>27000</v>
      </c>
      <c r="L159" s="68">
        <f>L158</f>
        <v>27000</v>
      </c>
    </row>
    <row r="160" spans="1:12">
      <c r="A160" s="84" t="s">
        <v>15</v>
      </c>
      <c r="B160" s="95">
        <v>60</v>
      </c>
      <c r="C160" s="96" t="s">
        <v>76</v>
      </c>
      <c r="D160" s="45">
        <f t="shared" ref="D160:J161" si="54">D159</f>
        <v>0</v>
      </c>
      <c r="E160" s="46">
        <f t="shared" si="54"/>
        <v>33134</v>
      </c>
      <c r="F160" s="47">
        <f t="shared" si="54"/>
        <v>4500</v>
      </c>
      <c r="G160" s="47">
        <f t="shared" si="54"/>
        <v>26960</v>
      </c>
      <c r="H160" s="47">
        <f t="shared" si="54"/>
        <v>4500</v>
      </c>
      <c r="I160" s="47">
        <f t="shared" si="54"/>
        <v>26960</v>
      </c>
      <c r="J160" s="45">
        <f t="shared" si="54"/>
        <v>0</v>
      </c>
      <c r="K160" s="46">
        <f t="shared" ref="K160" si="55">K159</f>
        <v>27000</v>
      </c>
      <c r="L160" s="46">
        <f t="shared" ref="L160:L161" si="56">L159</f>
        <v>27000</v>
      </c>
    </row>
    <row r="161" spans="1:12">
      <c r="A161" s="97" t="s">
        <v>15</v>
      </c>
      <c r="B161" s="98">
        <v>2235</v>
      </c>
      <c r="C161" s="99" t="s">
        <v>6</v>
      </c>
      <c r="D161" s="49">
        <f t="shared" si="54"/>
        <v>0</v>
      </c>
      <c r="E161" s="67">
        <f t="shared" si="54"/>
        <v>33134</v>
      </c>
      <c r="F161" s="50">
        <f t="shared" si="54"/>
        <v>4500</v>
      </c>
      <c r="G161" s="50">
        <f t="shared" si="54"/>
        <v>26960</v>
      </c>
      <c r="H161" s="50">
        <f t="shared" si="54"/>
        <v>4500</v>
      </c>
      <c r="I161" s="50">
        <f t="shared" si="54"/>
        <v>26960</v>
      </c>
      <c r="J161" s="49">
        <f t="shared" si="54"/>
        <v>0</v>
      </c>
      <c r="K161" s="67">
        <f t="shared" ref="K161" si="57">K160</f>
        <v>27000</v>
      </c>
      <c r="L161" s="67">
        <f t="shared" si="56"/>
        <v>27000</v>
      </c>
    </row>
    <row r="162" spans="1:12">
      <c r="A162" s="100" t="s">
        <v>15</v>
      </c>
      <c r="B162" s="101"/>
      <c r="C162" s="102" t="s">
        <v>16</v>
      </c>
      <c r="D162" s="50">
        <f t="shared" ref="D162:L162" si="58">D144+D100+D70+D161+D123+D150+D83</f>
        <v>9362</v>
      </c>
      <c r="E162" s="67">
        <f t="shared" si="58"/>
        <v>452208</v>
      </c>
      <c r="F162" s="50">
        <f t="shared" si="58"/>
        <v>4500</v>
      </c>
      <c r="G162" s="67">
        <f t="shared" si="58"/>
        <v>492170</v>
      </c>
      <c r="H162" s="50">
        <f t="shared" si="58"/>
        <v>4500</v>
      </c>
      <c r="I162" s="67">
        <f t="shared" si="58"/>
        <v>533970</v>
      </c>
      <c r="J162" s="49">
        <f t="shared" si="58"/>
        <v>0</v>
      </c>
      <c r="K162" s="67">
        <f t="shared" si="58"/>
        <v>480974</v>
      </c>
      <c r="L162" s="67">
        <f t="shared" si="58"/>
        <v>480974</v>
      </c>
    </row>
    <row r="163" spans="1:12">
      <c r="A163" s="100" t="s">
        <v>15</v>
      </c>
      <c r="B163" s="101"/>
      <c r="C163" s="102" t="s">
        <v>7</v>
      </c>
      <c r="D163" s="65">
        <f t="shared" ref="D163:L163" si="59">D162</f>
        <v>9362</v>
      </c>
      <c r="E163" s="68">
        <f t="shared" si="59"/>
        <v>452208</v>
      </c>
      <c r="F163" s="65">
        <f t="shared" si="59"/>
        <v>4500</v>
      </c>
      <c r="G163" s="68">
        <f t="shared" si="59"/>
        <v>492170</v>
      </c>
      <c r="H163" s="65">
        <f t="shared" si="59"/>
        <v>4500</v>
      </c>
      <c r="I163" s="68">
        <f t="shared" si="59"/>
        <v>533970</v>
      </c>
      <c r="J163" s="60">
        <f t="shared" si="59"/>
        <v>0</v>
      </c>
      <c r="K163" s="68">
        <f t="shared" ref="K163" si="60">K162</f>
        <v>480974</v>
      </c>
      <c r="L163" s="68">
        <f t="shared" si="59"/>
        <v>480974</v>
      </c>
    </row>
    <row r="164" spans="1:12">
      <c r="A164" s="2"/>
      <c r="B164" s="3"/>
      <c r="C164" s="80"/>
      <c r="D164" s="53"/>
      <c r="E164" s="53"/>
      <c r="F164" s="53"/>
      <c r="G164" s="53"/>
      <c r="H164" s="53"/>
      <c r="I164" s="53"/>
      <c r="J164" s="53"/>
      <c r="K164" s="53"/>
      <c r="L164" s="53"/>
    </row>
    <row r="165" spans="1:12" s="103" customFormat="1" ht="25.5">
      <c r="A165" s="2" t="s">
        <v>96</v>
      </c>
      <c r="B165" s="3">
        <v>2052</v>
      </c>
      <c r="C165" s="52" t="s">
        <v>115</v>
      </c>
      <c r="D165" s="106">
        <v>0</v>
      </c>
      <c r="E165" s="107">
        <v>230</v>
      </c>
      <c r="F165" s="106">
        <v>0</v>
      </c>
      <c r="G165" s="106">
        <v>0</v>
      </c>
      <c r="H165" s="106">
        <v>0</v>
      </c>
      <c r="I165" s="106">
        <v>0</v>
      </c>
      <c r="J165" s="106">
        <v>0</v>
      </c>
      <c r="K165" s="106">
        <v>0</v>
      </c>
      <c r="L165" s="106">
        <v>0</v>
      </c>
    </row>
  </sheetData>
  <autoFilter ref="A19:L165"/>
  <mergeCells count="10">
    <mergeCell ref="D18:E18"/>
    <mergeCell ref="F18:G18"/>
    <mergeCell ref="H18:I18"/>
    <mergeCell ref="J18:L18"/>
    <mergeCell ref="A1:L1"/>
    <mergeCell ref="A2:L2"/>
    <mergeCell ref="D17:E17"/>
    <mergeCell ref="F17:G17"/>
    <mergeCell ref="H17:I17"/>
    <mergeCell ref="J17:L17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scale="99" firstPageNumber="39" orientation="landscape" blackAndWhite="1" useFirstPageNumber="1" r:id="rId1"/>
  <headerFooter alignWithMargins="0">
    <oddHeader xml:space="preserve">&amp;C   </oddHeader>
    <oddFooter>&amp;C&amp;"Times New Roman,Bold"   Vol-II     -    &amp;P</oddFooter>
  </headerFooter>
  <rowBreaks count="3" manualBreakCount="3">
    <brk id="38" max="11" man="1"/>
    <brk id="71" max="11" man="1"/>
    <brk id="10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12" baseType="lpstr">
      <vt:lpstr>dem14</vt:lpstr>
      <vt:lpstr>'dem14'!admJ</vt:lpstr>
      <vt:lpstr>'dem14'!jail</vt:lpstr>
      <vt:lpstr>'dem14'!mgs</vt:lpstr>
      <vt:lpstr>'dem14'!minister</vt:lpstr>
      <vt:lpstr>'dem14'!minrec</vt:lpstr>
      <vt:lpstr>'dem14'!np</vt:lpstr>
      <vt:lpstr>'dem14'!Print_Area</vt:lpstr>
      <vt:lpstr>'dem14'!Print_Titles</vt:lpstr>
      <vt:lpstr>'dem14'!sgs</vt:lpstr>
      <vt:lpstr>'dem14'!SocialSecurity</vt:lpstr>
      <vt:lpstr>'dem14'!voted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2016-03-14T13:33:22Z</cp:lastPrinted>
  <dcterms:created xsi:type="dcterms:W3CDTF">2004-06-02T16:16:51Z</dcterms:created>
  <dcterms:modified xsi:type="dcterms:W3CDTF">2016-03-28T07:22:49Z</dcterms:modified>
</cp:coreProperties>
</file>