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570" yWindow="-270" windowWidth="8805" windowHeight="7320"/>
  </bookViews>
  <sheets>
    <sheet name="dem19" sheetId="1" r:id="rId1"/>
  </sheets>
  <definedNames>
    <definedName name="__123Graph_D" localSheetId="0" hidden="1">#REF!</definedName>
    <definedName name="_xlnm._FilterDatabase" localSheetId="0" hidden="1">'dem19'!$A$16:$L$202</definedName>
    <definedName name="cad" localSheetId="0">'dem19'!#REF!</definedName>
    <definedName name="fcd" localSheetId="0">'dem19'!$D$155:$L$155</definedName>
    <definedName name="fcpcap" localSheetId="0">'dem19'!$D$197:$L$197</definedName>
    <definedName name="lr">#REF!</definedName>
    <definedName name="mi" localSheetId="0">'dem19'!$D$137:$L$137</definedName>
    <definedName name="micap" localSheetId="0">'dem19'!#REF!</definedName>
    <definedName name="np" localSheetId="0">'dem19'!$K$199</definedName>
    <definedName name="_xlnm.Print_Area" localSheetId="0">'dem19'!$A$1:$L$202</definedName>
    <definedName name="_xlnm.Print_Titles" localSheetId="0">'dem19'!$13:$16</definedName>
    <definedName name="revise" localSheetId="0">'dem19'!#REF!</definedName>
    <definedName name="summary" localSheetId="0">'dem19'!#REF!</definedName>
    <definedName name="voted" localSheetId="0">'dem19'!$E$11:$G$11</definedName>
    <definedName name="Z_239EE218_578E_4317_BEED_14D5D7089E27_.wvu.Cols" localSheetId="0" hidden="1">'dem19'!#REF!</definedName>
    <definedName name="Z_239EE218_578E_4317_BEED_14D5D7089E27_.wvu.FilterData" localSheetId="0" hidden="1">'dem19'!$A$1:$L$202</definedName>
    <definedName name="Z_239EE218_578E_4317_BEED_14D5D7089E27_.wvu.PrintArea" localSheetId="0" hidden="1">'dem19'!$A$1:$L$200</definedName>
    <definedName name="Z_239EE218_578E_4317_BEED_14D5D7089E27_.wvu.PrintTitles" localSheetId="0" hidden="1">'dem19'!$13:$16</definedName>
    <definedName name="Z_302A3EA3_AE96_11D5_A646_0050BA3D7AFD_.wvu.Cols" localSheetId="0" hidden="1">'dem19'!#REF!</definedName>
    <definedName name="Z_302A3EA3_AE96_11D5_A646_0050BA3D7AFD_.wvu.FilterData" localSheetId="0" hidden="1">'dem19'!$A$1:$L$202</definedName>
    <definedName name="Z_302A3EA3_AE96_11D5_A646_0050BA3D7AFD_.wvu.PrintArea" localSheetId="0" hidden="1">'dem19'!$A$1:$L$200</definedName>
    <definedName name="Z_302A3EA3_AE96_11D5_A646_0050BA3D7AFD_.wvu.PrintTitles" localSheetId="0" hidden="1">'dem19'!$13:$16</definedName>
    <definedName name="Z_36DBA021_0ECB_11D4_8064_004005726899_.wvu.Cols" localSheetId="0" hidden="1">'dem19'!#REF!</definedName>
    <definedName name="Z_36DBA021_0ECB_11D4_8064_004005726899_.wvu.FilterData" localSheetId="0" hidden="1">'dem19'!$C$17:$C$199</definedName>
    <definedName name="Z_36DBA021_0ECB_11D4_8064_004005726899_.wvu.PrintArea" localSheetId="0" hidden="1">'dem19'!$A$1:$L$200</definedName>
    <definedName name="Z_36DBA021_0ECB_11D4_8064_004005726899_.wvu.PrintTitles" localSheetId="0" hidden="1">'dem19'!$13:$16</definedName>
    <definedName name="Z_93EBE921_AE91_11D5_8685_004005726899_.wvu.Cols" localSheetId="0" hidden="1">'dem19'!#REF!</definedName>
    <definedName name="Z_93EBE921_AE91_11D5_8685_004005726899_.wvu.FilterData" localSheetId="0" hidden="1">'dem19'!$C$17:$C$199</definedName>
    <definedName name="Z_93EBE921_AE91_11D5_8685_004005726899_.wvu.PrintArea" localSheetId="0" hidden="1">'dem19'!$A$1:$L$200</definedName>
    <definedName name="Z_93EBE921_AE91_11D5_8685_004005726899_.wvu.PrintTitles" localSheetId="0" hidden="1">'dem19'!$13:$16</definedName>
    <definedName name="Z_94DA79C1_0FDE_11D5_9579_000021DAEEA2_.wvu.Cols" localSheetId="0" hidden="1">'dem19'!#REF!</definedName>
    <definedName name="Z_94DA79C1_0FDE_11D5_9579_000021DAEEA2_.wvu.FilterData" localSheetId="0" hidden="1">'dem19'!$C$17:$C$199</definedName>
    <definedName name="Z_94DA79C1_0FDE_11D5_9579_000021DAEEA2_.wvu.PrintArea" localSheetId="0" hidden="1">'dem19'!$A$1:$L$200</definedName>
    <definedName name="Z_94DA79C1_0FDE_11D5_9579_000021DAEEA2_.wvu.PrintTitles" localSheetId="0" hidden="1">'dem19'!$13:$16</definedName>
    <definedName name="Z_B4CB0985_161F_11D5_8064_004005726899_.wvu.FilterData" localSheetId="0" hidden="1">'dem19'!$C$17:$C$199</definedName>
    <definedName name="Z_B4CB0999_161F_11D5_8064_004005726899_.wvu.FilterData" localSheetId="0" hidden="1">'dem19'!$C$17:$C$199</definedName>
    <definedName name="Z_BD6E05FB_E32C_11D8_B0E4_D198A259B264_.wvu.Cols" localSheetId="0" hidden="1">'dem19'!#REF!</definedName>
    <definedName name="Z_BD6E05FB_E32C_11D8_B0E4_D198A259B264_.wvu.FilterData" localSheetId="0" hidden="1">'dem19'!$A$18:$L$202</definedName>
    <definedName name="Z_C868F8C3_16D7_11D5_A68D_81D6213F5331_.wvu.Cols" localSheetId="0" hidden="1">'dem19'!#REF!</definedName>
    <definedName name="Z_C868F8C3_16D7_11D5_A68D_81D6213F5331_.wvu.FilterData" localSheetId="0" hidden="1">'dem19'!$C$17:$C$199</definedName>
    <definedName name="Z_C868F8C3_16D7_11D5_A68D_81D6213F5331_.wvu.PrintArea" localSheetId="0" hidden="1">'dem19'!$A$1:$L$200</definedName>
    <definedName name="Z_C868F8C3_16D7_11D5_A68D_81D6213F5331_.wvu.PrintTitles" localSheetId="0" hidden="1">'dem19'!$13:$16</definedName>
    <definedName name="Z_E5DF37BD_125C_11D5_8DC4_D0F5D88B3549_.wvu.Cols" localSheetId="0" hidden="1">'dem19'!#REF!</definedName>
    <definedName name="Z_E5DF37BD_125C_11D5_8DC4_D0F5D88B3549_.wvu.FilterData" localSheetId="0" hidden="1">'dem19'!$C$17:$C$199</definedName>
    <definedName name="Z_E5DF37BD_125C_11D5_8DC4_D0F5D88B3549_.wvu.PrintArea" localSheetId="0" hidden="1">'dem19'!$A$1:$L$200</definedName>
    <definedName name="Z_E5DF37BD_125C_11D5_8DC4_D0F5D88B3549_.wvu.PrintTitles" localSheetId="0" hidden="1">'dem19'!$13:$16</definedName>
    <definedName name="Z_F8ADACC1_164E_11D6_B603_000021DAEEA2_.wvu.Cols" localSheetId="0" hidden="1">'dem19'!#REF!</definedName>
    <definedName name="Z_F8ADACC1_164E_11D6_B603_000021DAEEA2_.wvu.FilterData" localSheetId="0" hidden="1">'dem19'!$C$17:$C$199</definedName>
    <definedName name="Z_F8ADACC1_164E_11D6_B603_000021DAEEA2_.wvu.PrintArea" localSheetId="0" hidden="1">'dem19'!$A$1:$L$200</definedName>
    <definedName name="Z_F8ADACC1_164E_11D6_B603_000021DAEEA2_.wvu.PrintTitles" localSheetId="0" hidden="1">'dem19'!$13:$16</definedName>
    <definedName name="Z_F98D6EB8_76BC_4C24_A40E_45E0313E3064_.wvu.Cols" localSheetId="0" hidden="1">'dem19'!#REF!</definedName>
    <definedName name="Z_F98D6EB8_76BC_4C24_A40E_45E0313E3064_.wvu.FilterData" localSheetId="0" hidden="1">'dem19'!$A$18:$L$202</definedName>
    <definedName name="Z_FCE4BE61_F462_4DFE_9FC5_7B2946769C5B_.wvu.Cols" localSheetId="0" hidden="1">'dem19'!#REF!</definedName>
    <definedName name="Z_FCE4BE61_F462_4DFE_9FC5_7B2946769C5B_.wvu.FilterData" localSheetId="0" hidden="1">'dem19'!$A$18:$L$202</definedName>
  </definedNames>
  <calcPr calcId="124519"/>
  <customWorkbookViews>
    <customWorkbookView name="sonam - Personal View" guid="{BD6E05FB-E32C-11D8-B0E4-D198A259B264}" mergeInterval="0" personalView="1" maximized="1" windowWidth="636" windowHeight="344" activeSheetId="1"/>
    <customWorkbookView name="Finance Deptt. - Personal View" guid="{FCE4BE61-F462-4DFE-9FC5-7B2946769C5B}" mergeInterval="0" personalView="1" maximized="1" windowWidth="796" windowHeight="454" activeSheetId="1"/>
    <customWorkbookView name="Buget Section - Personal View" guid="{F98D6EB8-76BC-4C24-A40E-45E0313E3064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L194" i="1"/>
  <c r="L193"/>
  <c r="L192"/>
  <c r="L191"/>
  <c r="L190"/>
  <c r="L189"/>
  <c r="L188"/>
  <c r="L187"/>
  <c r="L186"/>
  <c r="L185"/>
  <c r="L177"/>
  <c r="L173"/>
  <c r="L169"/>
  <c r="L168"/>
  <c r="L164"/>
  <c r="L163"/>
  <c r="L151"/>
  <c r="L145"/>
  <c r="L144"/>
  <c r="L133"/>
  <c r="L132"/>
  <c r="L131"/>
  <c r="L130"/>
  <c r="L125"/>
  <c r="L124"/>
  <c r="L123"/>
  <c r="L122"/>
  <c r="L116"/>
  <c r="L109"/>
  <c r="L108"/>
  <c r="L107"/>
  <c r="L106"/>
  <c r="L102"/>
  <c r="L101"/>
  <c r="L100"/>
  <c r="L99"/>
  <c r="L95"/>
  <c r="L94"/>
  <c r="L93"/>
  <c r="L92"/>
  <c r="L88"/>
  <c r="L87"/>
  <c r="L86"/>
  <c r="L85"/>
  <c r="L81"/>
  <c r="L80"/>
  <c r="L79"/>
  <c r="L78"/>
  <c r="L77"/>
  <c r="L68"/>
  <c r="L65"/>
  <c r="L62"/>
  <c r="L59"/>
  <c r="L53"/>
  <c r="L52"/>
  <c r="L51"/>
  <c r="L50"/>
  <c r="L49"/>
  <c r="L48"/>
  <c r="L44"/>
  <c r="L43"/>
  <c r="L42"/>
  <c r="L41"/>
  <c r="L40"/>
  <c r="L36"/>
  <c r="L35"/>
  <c r="L34"/>
  <c r="L33"/>
  <c r="L29"/>
  <c r="L28"/>
  <c r="L27"/>
  <c r="L26"/>
  <c r="L25"/>
  <c r="L24"/>
  <c r="L23"/>
  <c r="E195"/>
  <c r="E196" s="1"/>
  <c r="F195"/>
  <c r="F196" s="1"/>
  <c r="G195"/>
  <c r="G196" s="1"/>
  <c r="H195"/>
  <c r="H196" s="1"/>
  <c r="I195"/>
  <c r="I196" s="1"/>
  <c r="J195"/>
  <c r="K195"/>
  <c r="D195"/>
  <c r="D196" s="1"/>
  <c r="E146"/>
  <c r="E147" s="1"/>
  <c r="F146"/>
  <c r="F147" s="1"/>
  <c r="G146"/>
  <c r="G147" s="1"/>
  <c r="H146"/>
  <c r="H147" s="1"/>
  <c r="I146"/>
  <c r="I147" s="1"/>
  <c r="J146"/>
  <c r="K146"/>
  <c r="D146"/>
  <c r="D147" s="1"/>
  <c r="I178"/>
  <c r="H178"/>
  <c r="G178"/>
  <c r="F178"/>
  <c r="E178"/>
  <c r="D178"/>
  <c r="I174"/>
  <c r="H174"/>
  <c r="G174"/>
  <c r="F174"/>
  <c r="E174"/>
  <c r="D174"/>
  <c r="I170"/>
  <c r="H170"/>
  <c r="G170"/>
  <c r="F170"/>
  <c r="E170"/>
  <c r="D170"/>
  <c r="I165"/>
  <c r="H165"/>
  <c r="G165"/>
  <c r="F165"/>
  <c r="E165"/>
  <c r="D165"/>
  <c r="I152"/>
  <c r="H152"/>
  <c r="G152"/>
  <c r="F152"/>
  <c r="E152"/>
  <c r="D152"/>
  <c r="I134"/>
  <c r="H134"/>
  <c r="G134"/>
  <c r="F134"/>
  <c r="E134"/>
  <c r="D134"/>
  <c r="I126"/>
  <c r="I127" s="1"/>
  <c r="H126"/>
  <c r="H127" s="1"/>
  <c r="G126"/>
  <c r="G127" s="1"/>
  <c r="F126"/>
  <c r="F127" s="1"/>
  <c r="E126"/>
  <c r="E127" s="1"/>
  <c r="D126"/>
  <c r="D127" s="1"/>
  <c r="I117"/>
  <c r="H117"/>
  <c r="G117"/>
  <c r="F117"/>
  <c r="E117"/>
  <c r="D117"/>
  <c r="I110"/>
  <c r="H110"/>
  <c r="G110"/>
  <c r="F110"/>
  <c r="E110"/>
  <c r="D110"/>
  <c r="I103"/>
  <c r="H103"/>
  <c r="G103"/>
  <c r="F103"/>
  <c r="E103"/>
  <c r="D103"/>
  <c r="I96"/>
  <c r="H96"/>
  <c r="G96"/>
  <c r="F96"/>
  <c r="E96"/>
  <c r="D96"/>
  <c r="I89"/>
  <c r="H89"/>
  <c r="G89"/>
  <c r="F89"/>
  <c r="E89"/>
  <c r="D89"/>
  <c r="I82"/>
  <c r="H82"/>
  <c r="G82"/>
  <c r="F82"/>
  <c r="E82"/>
  <c r="D82"/>
  <c r="I69"/>
  <c r="H69"/>
  <c r="G69"/>
  <c r="F69"/>
  <c r="E69"/>
  <c r="D69"/>
  <c r="I54"/>
  <c r="H54"/>
  <c r="G54"/>
  <c r="F54"/>
  <c r="E54"/>
  <c r="D54"/>
  <c r="I45"/>
  <c r="H45"/>
  <c r="G45"/>
  <c r="F45"/>
  <c r="E45"/>
  <c r="D45"/>
  <c r="I37"/>
  <c r="H37"/>
  <c r="G37"/>
  <c r="F37"/>
  <c r="E37"/>
  <c r="D37"/>
  <c r="I30"/>
  <c r="H30"/>
  <c r="G30"/>
  <c r="F30"/>
  <c r="E30"/>
  <c r="D30"/>
  <c r="K45"/>
  <c r="K54"/>
  <c r="L146" l="1"/>
  <c r="D179"/>
  <c r="D180" s="1"/>
  <c r="D197" s="1"/>
  <c r="D198" s="1"/>
  <c r="D153"/>
  <c r="D154" s="1"/>
  <c r="D155" s="1"/>
  <c r="L195"/>
  <c r="D55"/>
  <c r="D70" s="1"/>
  <c r="D71" s="1"/>
  <c r="D111"/>
  <c r="D112" s="1"/>
  <c r="E55"/>
  <c r="E70" s="1"/>
  <c r="E71" s="1"/>
  <c r="G55"/>
  <c r="G70" s="1"/>
  <c r="G71" s="1"/>
  <c r="I55"/>
  <c r="I70" s="1"/>
  <c r="I71" s="1"/>
  <c r="E111"/>
  <c r="E112" s="1"/>
  <c r="G111"/>
  <c r="G112" s="1"/>
  <c r="I111"/>
  <c r="I112" s="1"/>
  <c r="E179"/>
  <c r="E180" s="1"/>
  <c r="E197" s="1"/>
  <c r="E198" s="1"/>
  <c r="G179"/>
  <c r="G180" s="1"/>
  <c r="G197" s="1"/>
  <c r="G198" s="1"/>
  <c r="I179"/>
  <c r="I180" s="1"/>
  <c r="I197" s="1"/>
  <c r="I198" s="1"/>
  <c r="F55"/>
  <c r="F70" s="1"/>
  <c r="F71" s="1"/>
  <c r="H55"/>
  <c r="H70" s="1"/>
  <c r="H71" s="1"/>
  <c r="F111"/>
  <c r="F112" s="1"/>
  <c r="H111"/>
  <c r="H112" s="1"/>
  <c r="F179"/>
  <c r="F180" s="1"/>
  <c r="F197" s="1"/>
  <c r="F198" s="1"/>
  <c r="H179"/>
  <c r="H180" s="1"/>
  <c r="H197" s="1"/>
  <c r="H198" s="1"/>
  <c r="E135"/>
  <c r="G135"/>
  <c r="I135"/>
  <c r="E153"/>
  <c r="E154" s="1"/>
  <c r="E155" s="1"/>
  <c r="G153"/>
  <c r="G154" s="1"/>
  <c r="G155" s="1"/>
  <c r="I153"/>
  <c r="I154" s="1"/>
  <c r="I155" s="1"/>
  <c r="F135"/>
  <c r="H135"/>
  <c r="F153"/>
  <c r="F154" s="1"/>
  <c r="F155" s="1"/>
  <c r="H153"/>
  <c r="H154" s="1"/>
  <c r="H155" s="1"/>
  <c r="D135"/>
  <c r="L45"/>
  <c r="J45"/>
  <c r="J37"/>
  <c r="K37"/>
  <c r="J30"/>
  <c r="K30"/>
  <c r="F136" l="1"/>
  <c r="F137" s="1"/>
  <c r="H136"/>
  <c r="H137" s="1"/>
  <c r="H156" s="1"/>
  <c r="D136"/>
  <c r="D137" s="1"/>
  <c r="I136"/>
  <c r="I137" s="1"/>
  <c r="E136"/>
  <c r="E137" s="1"/>
  <c r="E156" s="1"/>
  <c r="G136"/>
  <c r="G137" s="1"/>
  <c r="G156" s="1"/>
  <c r="J54"/>
  <c r="L54"/>
  <c r="K55"/>
  <c r="E199" l="1"/>
  <c r="G199"/>
  <c r="H199"/>
  <c r="I156"/>
  <c r="I199" s="1"/>
  <c r="D156"/>
  <c r="D199" s="1"/>
  <c r="F156"/>
  <c r="F199" s="1"/>
  <c r="K196"/>
  <c r="K178"/>
  <c r="K174"/>
  <c r="K170"/>
  <c r="K165"/>
  <c r="K152"/>
  <c r="K147"/>
  <c r="K134"/>
  <c r="K126"/>
  <c r="K127" s="1"/>
  <c r="K117"/>
  <c r="K110"/>
  <c r="K103"/>
  <c r="K96"/>
  <c r="K89"/>
  <c r="K82"/>
  <c r="K69"/>
  <c r="L37"/>
  <c r="L30" l="1"/>
  <c r="L55" s="1"/>
  <c r="K135"/>
  <c r="K179"/>
  <c r="K180" s="1"/>
  <c r="K197" s="1"/>
  <c r="K198" s="1"/>
  <c r="K70"/>
  <c r="K71" s="1"/>
  <c r="K111"/>
  <c r="K112" s="1"/>
  <c r="K153"/>
  <c r="K154" s="1"/>
  <c r="K155" s="1"/>
  <c r="J178"/>
  <c r="L178"/>
  <c r="J174"/>
  <c r="J170"/>
  <c r="L170"/>
  <c r="L174"/>
  <c r="L152"/>
  <c r="L147"/>
  <c r="L117"/>
  <c r="J126"/>
  <c r="J127" s="1"/>
  <c r="J165"/>
  <c r="J147"/>
  <c r="J152"/>
  <c r="J134"/>
  <c r="J110"/>
  <c r="J103"/>
  <c r="J96"/>
  <c r="J89"/>
  <c r="J82"/>
  <c r="L202"/>
  <c r="J69"/>
  <c r="J117"/>
  <c r="J196"/>
  <c r="K136" l="1"/>
  <c r="K137" s="1"/>
  <c r="L82"/>
  <c r="J135"/>
  <c r="J111"/>
  <c r="J112" s="1"/>
  <c r="J153"/>
  <c r="J154" s="1"/>
  <c r="J155" s="1"/>
  <c r="L69"/>
  <c r="L103"/>
  <c r="L126"/>
  <c r="L127" s="1"/>
  <c r="J55"/>
  <c r="J70" s="1"/>
  <c r="L89"/>
  <c r="L96"/>
  <c r="L153"/>
  <c r="L154" s="1"/>
  <c r="L155" s="1"/>
  <c r="L165"/>
  <c r="L179" s="1"/>
  <c r="L180" s="1"/>
  <c r="L110"/>
  <c r="L134"/>
  <c r="J179"/>
  <c r="J180" s="1"/>
  <c r="J197" s="1"/>
  <c r="J198" s="1"/>
  <c r="L196"/>
  <c r="K156" l="1"/>
  <c r="K199" s="1"/>
  <c r="J71"/>
  <c r="J136"/>
  <c r="L197"/>
  <c r="L198" s="1"/>
  <c r="F11" s="1"/>
  <c r="L70"/>
  <c r="L71" s="1"/>
  <c r="L111"/>
  <c r="L112" s="1"/>
  <c r="L135"/>
  <c r="J137" l="1"/>
  <c r="L136"/>
  <c r="J156" l="1"/>
  <c r="J199" s="1"/>
  <c r="L137"/>
  <c r="L156" l="1"/>
  <c r="L199" s="1"/>
  <c r="E11" l="1"/>
  <c r="G11" s="1"/>
</calcChain>
</file>

<file path=xl/sharedStrings.xml><?xml version="1.0" encoding="utf-8"?>
<sst xmlns="http://schemas.openxmlformats.org/spreadsheetml/2006/main" count="333" uniqueCount="167">
  <si>
    <t>Minor Irrigation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</si>
  <si>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</si>
  <si>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</si>
  <si>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</si>
  <si>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</si>
  <si>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</si>
  <si>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</si>
  <si>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</si>
  <si>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</si>
  <si>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</si>
  <si>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</si>
  <si>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Surface Water</t>
  </si>
  <si>
    <t>Diversion Schemes</t>
  </si>
  <si>
    <t>Original Works</t>
  </si>
  <si>
    <t>East District</t>
  </si>
  <si>
    <t>60.45.74</t>
  </si>
  <si>
    <t>Head Office Establishment</t>
  </si>
  <si>
    <t>West District</t>
  </si>
  <si>
    <t>60.46.74</t>
  </si>
  <si>
    <t>North District</t>
  </si>
  <si>
    <t>60.47.74</t>
  </si>
  <si>
    <t>South District</t>
  </si>
  <si>
    <t>60.48.74</t>
  </si>
  <si>
    <t>Maintenance and Repairs</t>
  </si>
  <si>
    <t>61.45.27</t>
  </si>
  <si>
    <t>Minor Works</t>
  </si>
  <si>
    <t>61.46.27</t>
  </si>
  <si>
    <t>61.47.27</t>
  </si>
  <si>
    <t>61.48.27</t>
  </si>
  <si>
    <t>General</t>
  </si>
  <si>
    <t>Irrigation Department</t>
  </si>
  <si>
    <t>20.44.01</t>
  </si>
  <si>
    <t>Salaries</t>
  </si>
  <si>
    <t>20.44.02</t>
  </si>
  <si>
    <t>Wages</t>
  </si>
  <si>
    <t>20.44.11</t>
  </si>
  <si>
    <t>Travel Expenses</t>
  </si>
  <si>
    <t>20.44.13</t>
  </si>
  <si>
    <t>Office Expenses</t>
  </si>
  <si>
    <t>20.44.51</t>
  </si>
  <si>
    <t>Motor Vehicles</t>
  </si>
  <si>
    <t>20.45.01</t>
  </si>
  <si>
    <t>20.45.11</t>
  </si>
  <si>
    <t>20.45.13</t>
  </si>
  <si>
    <t>20.47.01</t>
  </si>
  <si>
    <t>20.47.02</t>
  </si>
  <si>
    <t>20.47.11</t>
  </si>
  <si>
    <t>20.47.13</t>
  </si>
  <si>
    <t>20.48.01</t>
  </si>
  <si>
    <t>20.48.02</t>
  </si>
  <si>
    <t>20.48.11</t>
  </si>
  <si>
    <t>20.48.13</t>
  </si>
  <si>
    <t>Geyzing Sub-Division</t>
  </si>
  <si>
    <t>20.53.01</t>
  </si>
  <si>
    <t>20.53.02</t>
  </si>
  <si>
    <t>20.53.11</t>
  </si>
  <si>
    <t>20.53.13</t>
  </si>
  <si>
    <t>Suspense</t>
  </si>
  <si>
    <t>20.00.43</t>
  </si>
  <si>
    <t>Other Expenditure</t>
  </si>
  <si>
    <t>Census of Minor Irrigation</t>
  </si>
  <si>
    <t>64.00.01</t>
  </si>
  <si>
    <t>64.00.11</t>
  </si>
  <si>
    <t>64.00.13</t>
  </si>
  <si>
    <t>Flood Control and Drainage</t>
  </si>
  <si>
    <t>Flood Control</t>
  </si>
  <si>
    <t>Civil Works</t>
  </si>
  <si>
    <t>Flood Control and River Training</t>
  </si>
  <si>
    <t>CAPITAL SECTION</t>
  </si>
  <si>
    <t>Schemes Financed by NABARD</t>
  </si>
  <si>
    <t>Capital Outlay on Flood Control Projects</t>
  </si>
  <si>
    <t>01</t>
  </si>
  <si>
    <t>01.800</t>
  </si>
  <si>
    <t>45</t>
  </si>
  <si>
    <t>00.45.72</t>
  </si>
  <si>
    <t>46</t>
  </si>
  <si>
    <t>00.46.72</t>
  </si>
  <si>
    <t>47</t>
  </si>
  <si>
    <t>00.47.72</t>
  </si>
  <si>
    <t>48</t>
  </si>
  <si>
    <t>00.48.72</t>
  </si>
  <si>
    <t>DEMAND NO. 19</t>
  </si>
  <si>
    <t>20.45.02</t>
  </si>
  <si>
    <t>03</t>
  </si>
  <si>
    <t>Drainage</t>
  </si>
  <si>
    <t>03.103</t>
  </si>
  <si>
    <t>45.00.81</t>
  </si>
  <si>
    <t>Storm Water Drainage at Gangtok (NEC)</t>
  </si>
  <si>
    <t>64.00.75</t>
  </si>
  <si>
    <t>60.45.75</t>
  </si>
  <si>
    <t>60.46.75</t>
  </si>
  <si>
    <t>60.48.75</t>
  </si>
  <si>
    <t>Revenue</t>
  </si>
  <si>
    <t>Capital</t>
  </si>
  <si>
    <t>II. Details of the estimates and the heads under which this grant will be accounted for:</t>
  </si>
  <si>
    <t>60.47.75</t>
  </si>
  <si>
    <t>Head Office</t>
  </si>
  <si>
    <t>00.45.73</t>
  </si>
  <si>
    <t>Schemes Financed by NABARD 
(State Share)</t>
  </si>
  <si>
    <t>C - Economic Services (d) Irrigation and Flood Control</t>
  </si>
  <si>
    <t>61.44.27</t>
  </si>
  <si>
    <t>Accelerated Irrigation Benefit Programme 
(State Share)</t>
  </si>
  <si>
    <t>Accelerated Irrigation Benefit Programme 
(State share)</t>
  </si>
  <si>
    <t>60.45.76</t>
  </si>
  <si>
    <t>60.48.76</t>
  </si>
  <si>
    <t>60.47.76</t>
  </si>
  <si>
    <t>60.44.72</t>
  </si>
  <si>
    <t>Anti-erosion/Flood Management Works (ACA)</t>
  </si>
  <si>
    <t>Rationalisation of Minor Irrigation 
Statistics (100% CSS)</t>
  </si>
  <si>
    <t>Capital Outlay on Flood Control 
Projects</t>
  </si>
  <si>
    <t>The above estimate do not include the recoveries shown below which are adjusted in accounts as reduction of expenditure</t>
  </si>
  <si>
    <t>Note:</t>
  </si>
  <si>
    <t>(d) Capital Account of Irrigation and Flood Control</t>
  </si>
  <si>
    <t>Direction and Administration</t>
  </si>
  <si>
    <t>C-Capital Account of Economic Services</t>
  </si>
  <si>
    <t>60.45.77</t>
  </si>
  <si>
    <t>Anti-erosion/Flood Management Works (State Share)</t>
  </si>
  <si>
    <t>60.48.77</t>
  </si>
  <si>
    <t>45.00.83</t>
  </si>
  <si>
    <t>45.00.84</t>
  </si>
  <si>
    <t>River Training Work along Rani Khola below Adampool, East Sikkim (NEC)</t>
  </si>
  <si>
    <t>Jhora Training Work/River Training Work at Sinotar, Temi Constituency Phase I (NEC)</t>
  </si>
  <si>
    <t>60.45.80</t>
  </si>
  <si>
    <t>Accelerated Irrigation Benefit Programme (ACA)</t>
  </si>
  <si>
    <t>(In Thousands of Rupees)</t>
  </si>
  <si>
    <t>Water Sector Management (Grant under 13th Finance Commission)</t>
  </si>
  <si>
    <t>45.00.85</t>
  </si>
  <si>
    <t>Rec</t>
  </si>
  <si>
    <t>Minor Irrigation, 80-General,
80.799-Suspense</t>
  </si>
  <si>
    <t>Jhora Traning work/ Anti erosion work 
outside the defined boundry of Namchi 
(NEC)</t>
  </si>
  <si>
    <t>2014-15</t>
  </si>
  <si>
    <t>60.64.01</t>
  </si>
  <si>
    <t>60.64.11</t>
  </si>
  <si>
    <t>60.64.13</t>
  </si>
  <si>
    <t>60.64.75</t>
  </si>
  <si>
    <t>00.46.73</t>
  </si>
  <si>
    <t>Accelerated Irrigation Benefit &amp; Flood Management Programme (AIBP) &amp; other water resources programmes</t>
  </si>
  <si>
    <t>2015-16</t>
  </si>
  <si>
    <t>45.00.86</t>
  </si>
  <si>
    <t>45.00.87</t>
  </si>
  <si>
    <t>45.00.88</t>
  </si>
  <si>
    <t>Jhora Traning work /Anti erosion work at Tathangchu ( NEC)</t>
  </si>
  <si>
    <t>Jhora Traning work /Anti erosion work at Tumin Lingee ( NEC)</t>
  </si>
  <si>
    <t>Jhora Traning work /Anti erosion work at Maghigoan ( NEC)</t>
  </si>
  <si>
    <t>60.45.81</t>
  </si>
  <si>
    <t>60.45.82</t>
  </si>
  <si>
    <t>Repair, Renovation &amp; Rejuvenation under AIBP ( ACA)</t>
  </si>
  <si>
    <t>60.46.77</t>
  </si>
  <si>
    <t>60.46.78</t>
  </si>
  <si>
    <t>60.48.78</t>
  </si>
  <si>
    <t>60.48.79</t>
  </si>
  <si>
    <t>60.47.78</t>
  </si>
  <si>
    <t>60.47.79</t>
  </si>
  <si>
    <t>National Hydrology Project  under AIBP (ACA)</t>
  </si>
  <si>
    <t>Repair, Renovation &amp; Rejuvenation under AIBP (ACA)</t>
  </si>
  <si>
    <t>National Hydrology Project  under AIBP 
( ACA)</t>
  </si>
  <si>
    <t>2016-17</t>
  </si>
  <si>
    <t xml:space="preserve">WATER RESOURCES AND RIVER DEVELOPMENT </t>
  </si>
  <si>
    <t>60.44.73</t>
  </si>
  <si>
    <t>River Training work at Rangpo</t>
  </si>
  <si>
    <t>45.00.89</t>
  </si>
  <si>
    <t>45.00.90</t>
  </si>
  <si>
    <t>45.00.91</t>
  </si>
  <si>
    <t>River Training Work at Hari Khola  West Sikkim ( NEC)</t>
  </si>
  <si>
    <t>Anti erosion work at Hospital/L.D.Kazi Jhora Gangtok East Sikkim ( NEC)</t>
  </si>
  <si>
    <t>River Training Work at Bhusuk Khola at Shotak Lakha  East  Sikkim ( NEC)</t>
  </si>
  <si>
    <t>I. Estimate of the amount required in the year ending 31st March, 2017 to defray the charges  in respect of Water Resource and River Development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</si>
</sst>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  <numFmt numFmtId="170" formatCode="_-* #,##0.00\ _k_r_-;\-* #,##0.00\ _k_r_-;_-* &quot;-&quot;??\ _k_r_-;_-@_-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12">
    <xf numFmtId="0" fontId="0" fillId="0" borderId="0" xfId="0"/>
    <xf numFmtId="0" fontId="3" fillId="2" borderId="0" xfId="3" applyFont="1" applyFill="1"/>
    <xf numFmtId="0" fontId="4" fillId="2" borderId="0" xfId="3" applyFont="1" applyFill="1" applyAlignment="1" applyProtection="1"/>
    <xf numFmtId="0" fontId="4" fillId="2" borderId="0" xfId="3" applyFont="1" applyFill="1" applyAlignment="1" applyProtection="1">
      <alignment horizontal="right"/>
    </xf>
    <xf numFmtId="0" fontId="4" fillId="2" borderId="0" xfId="3" applyFont="1" applyFill="1" applyAlignment="1" applyProtection="1">
      <alignment horizontal="center"/>
    </xf>
    <xf numFmtId="0" fontId="4" fillId="2" borderId="0" xfId="3" applyNumberFormat="1" applyFont="1" applyFill="1" applyAlignment="1" applyProtection="1">
      <alignment horizontal="center"/>
    </xf>
    <xf numFmtId="0" fontId="3" fillId="2" borderId="0" xfId="3" applyFont="1" applyFill="1" applyAlignment="1">
      <alignment vertical="top" wrapText="1"/>
    </xf>
    <xf numFmtId="0" fontId="3" fillId="2" borderId="0" xfId="3" applyFont="1" applyFill="1" applyAlignment="1">
      <alignment horizontal="right" vertical="top" wrapText="1"/>
    </xf>
    <xf numFmtId="0" fontId="3" fillId="2" borderId="0" xfId="3" applyNumberFormat="1" applyFont="1" applyFill="1" applyAlignment="1">
      <alignment horizontal="right"/>
    </xf>
    <xf numFmtId="0" fontId="4" fillId="2" borderId="0" xfId="3" applyNumberFormat="1" applyFont="1" applyFill="1" applyAlignment="1">
      <alignment horizontal="center"/>
    </xf>
    <xf numFmtId="0" fontId="3" fillId="2" borderId="0" xfId="3" applyNumberFormat="1" applyFont="1" applyFill="1"/>
    <xf numFmtId="0" fontId="4" fillId="2" borderId="0" xfId="3" applyNumberFormat="1" applyFont="1" applyFill="1" applyAlignment="1" applyProtection="1">
      <alignment horizontal="left"/>
    </xf>
    <xf numFmtId="0" fontId="4" fillId="2" borderId="0" xfId="3" applyFont="1" applyFill="1" applyAlignment="1">
      <alignment horizontal="right" vertical="top" wrapText="1"/>
    </xf>
    <xf numFmtId="0" fontId="4" fillId="2" borderId="0" xfId="3" applyFont="1" applyFill="1"/>
    <xf numFmtId="0" fontId="4" fillId="2" borderId="0" xfId="3" applyFont="1" applyFill="1" applyAlignment="1" applyProtection="1">
      <alignment horizontal="left"/>
    </xf>
    <xf numFmtId="0" fontId="3" fillId="2" borderId="0" xfId="3" applyFont="1" applyFill="1" applyAlignment="1" applyProtection="1"/>
    <xf numFmtId="0" fontId="3" fillId="2" borderId="0" xfId="3" applyFont="1" applyFill="1" applyAlignment="1" applyProtection="1">
      <alignment horizontal="center"/>
    </xf>
    <xf numFmtId="0" fontId="3" fillId="2" borderId="0" xfId="3" applyNumberFormat="1" applyFont="1" applyFill="1" applyAlignment="1" applyProtection="1">
      <alignment horizontal="center"/>
    </xf>
    <xf numFmtId="0" fontId="4" fillId="2" borderId="0" xfId="3" applyNumberFormat="1" applyFont="1" applyFill="1" applyBorder="1"/>
    <xf numFmtId="0" fontId="4" fillId="2" borderId="0" xfId="2" applyNumberFormat="1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right"/>
    </xf>
    <xf numFmtId="0" fontId="4" fillId="2" borderId="0" xfId="3" applyNumberFormat="1" applyFont="1" applyFill="1" applyBorder="1" applyAlignment="1" applyProtection="1">
      <alignment horizontal="center"/>
    </xf>
    <xf numFmtId="0" fontId="3" fillId="2" borderId="1" xfId="4" applyFont="1" applyFill="1" applyBorder="1"/>
    <xf numFmtId="0" fontId="3" fillId="2" borderId="1" xfId="4" applyNumberFormat="1" applyFont="1" applyFill="1" applyBorder="1"/>
    <xf numFmtId="0" fontId="3" fillId="2" borderId="1" xfId="4" applyNumberFormat="1" applyFont="1" applyFill="1" applyBorder="1" applyAlignment="1" applyProtection="1">
      <alignment horizontal="left"/>
    </xf>
    <xf numFmtId="0" fontId="5" fillId="2" borderId="1" xfId="4" applyNumberFormat="1" applyFont="1" applyFill="1" applyBorder="1" applyAlignment="1" applyProtection="1">
      <alignment horizontal="left"/>
    </xf>
    <xf numFmtId="0" fontId="5" fillId="2" borderId="1" xfId="4" applyNumberFormat="1" applyFont="1" applyFill="1" applyBorder="1"/>
    <xf numFmtId="0" fontId="6" fillId="2" borderId="1" xfId="4" applyNumberFormat="1" applyFont="1" applyFill="1" applyBorder="1" applyAlignment="1" applyProtection="1">
      <alignment horizontal="right"/>
    </xf>
    <xf numFmtId="0" fontId="3" fillId="2" borderId="2" xfId="5" applyFont="1" applyFill="1" applyBorder="1" applyAlignment="1" applyProtection="1">
      <alignment horizontal="left" vertical="top" wrapText="1"/>
    </xf>
    <xf numFmtId="0" fontId="3" fillId="2" borderId="2" xfId="5" applyFont="1" applyFill="1" applyBorder="1" applyAlignment="1" applyProtection="1">
      <alignment horizontal="right" vertical="top" wrapText="1"/>
    </xf>
    <xf numFmtId="0" fontId="3" fillId="2" borderId="0" xfId="4" applyFont="1" applyFill="1" applyBorder="1" applyAlignment="1" applyProtection="1">
      <alignment horizontal="left"/>
    </xf>
    <xf numFmtId="0" fontId="3" fillId="2" borderId="0" xfId="5" applyFont="1" applyFill="1" applyProtection="1"/>
    <xf numFmtId="0" fontId="3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horizontal="right" vertical="top" wrapText="1"/>
    </xf>
    <xf numFmtId="0" fontId="3" fillId="2" borderId="1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right" vertical="top" wrapText="1"/>
    </xf>
    <xf numFmtId="0" fontId="3" fillId="2" borderId="1" xfId="4" applyFont="1" applyFill="1" applyBorder="1" applyAlignment="1" applyProtection="1">
      <alignment horizontal="left"/>
    </xf>
    <xf numFmtId="0" fontId="3" fillId="2" borderId="1" xfId="4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>
      <alignment vertical="top" wrapText="1"/>
    </xf>
    <xf numFmtId="0" fontId="3" fillId="2" borderId="0" xfId="3" applyFont="1" applyFill="1" applyBorder="1" applyAlignment="1">
      <alignment horizontal="right" vertical="top" wrapText="1"/>
    </xf>
    <xf numFmtId="0" fontId="4" fillId="2" borderId="0" xfId="3" applyFont="1" applyFill="1" applyBorder="1" applyAlignment="1" applyProtection="1">
      <alignment horizontal="left" vertical="top" wrapText="1"/>
    </xf>
    <xf numFmtId="0" fontId="3" fillId="2" borderId="0" xfId="3" applyNumberFormat="1" applyFont="1" applyFill="1" applyBorder="1" applyAlignment="1" applyProtection="1">
      <alignment horizontal="right"/>
    </xf>
    <xf numFmtId="0" fontId="4" fillId="2" borderId="0" xfId="3" applyFont="1" applyFill="1" applyBorder="1" applyAlignment="1">
      <alignment horizontal="right" vertical="top" wrapText="1"/>
    </xf>
    <xf numFmtId="165" fontId="3" fillId="2" borderId="0" xfId="3" applyNumberFormat="1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horizontal="left" vertical="top" wrapText="1"/>
    </xf>
    <xf numFmtId="169" fontId="4" fillId="2" borderId="0" xfId="3" applyNumberFormat="1" applyFont="1" applyFill="1" applyBorder="1" applyAlignment="1">
      <alignment horizontal="right" vertical="top" wrapText="1"/>
    </xf>
    <xf numFmtId="0" fontId="3" fillId="2" borderId="0" xfId="3" applyNumberFormat="1" applyFont="1" applyFill="1" applyAlignment="1" applyProtection="1">
      <alignment horizontal="right"/>
    </xf>
    <xf numFmtId="49" fontId="3" fillId="2" borderId="0" xfId="3" applyNumberFormat="1" applyFont="1" applyFill="1" applyBorder="1" applyAlignment="1">
      <alignment horizontal="right" vertical="top" wrapText="1"/>
    </xf>
    <xf numFmtId="167" fontId="3" fillId="2" borderId="0" xfId="3" applyNumberFormat="1" applyFont="1" applyFill="1" applyBorder="1" applyAlignment="1">
      <alignment horizontal="right" vertical="top" wrapText="1"/>
    </xf>
    <xf numFmtId="164" fontId="3" fillId="2" borderId="0" xfId="1" applyFont="1" applyFill="1" applyAlignment="1" applyProtection="1">
      <alignment horizontal="right" wrapText="1"/>
    </xf>
    <xf numFmtId="0" fontId="3" fillId="2" borderId="0" xfId="1" applyNumberFormat="1" applyFont="1" applyFill="1" applyAlignment="1" applyProtection="1">
      <alignment horizontal="right" wrapText="1"/>
    </xf>
    <xf numFmtId="0" fontId="3" fillId="2" borderId="0" xfId="1" applyNumberFormat="1" applyFont="1" applyFill="1" applyBorder="1" applyAlignment="1">
      <alignment horizontal="right" wrapText="1"/>
    </xf>
    <xf numFmtId="164" fontId="3" fillId="2" borderId="0" xfId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 applyProtection="1">
      <alignment horizontal="right" wrapText="1"/>
    </xf>
    <xf numFmtId="0" fontId="3" fillId="2" borderId="1" xfId="3" applyFont="1" applyFill="1" applyBorder="1" applyAlignment="1">
      <alignment vertical="top" wrapText="1"/>
    </xf>
    <xf numFmtId="0" fontId="3" fillId="2" borderId="1" xfId="3" applyFont="1" applyFill="1" applyBorder="1" applyAlignment="1" applyProtection="1">
      <alignment horizontal="left" vertical="top" wrapText="1"/>
    </xf>
    <xf numFmtId="164" fontId="3" fillId="2" borderId="1" xfId="1" applyFont="1" applyFill="1" applyBorder="1" applyAlignment="1">
      <alignment horizontal="right" wrapText="1"/>
    </xf>
    <xf numFmtId="0" fontId="3" fillId="2" borderId="1" xfId="1" applyNumberFormat="1" applyFont="1" applyFill="1" applyBorder="1" applyAlignment="1" applyProtection="1">
      <alignment horizontal="right" wrapText="1"/>
    </xf>
    <xf numFmtId="164" fontId="3" fillId="2" borderId="1" xfId="1" applyFont="1" applyFill="1" applyBorder="1" applyAlignment="1" applyProtection="1">
      <alignment horizontal="right" wrapText="1"/>
    </xf>
    <xf numFmtId="164" fontId="3" fillId="2" borderId="0" xfId="1" applyFont="1" applyFill="1" applyBorder="1" applyAlignment="1">
      <alignment horizontal="right" wrapText="1"/>
    </xf>
    <xf numFmtId="0" fontId="3" fillId="2" borderId="3" xfId="1" applyNumberFormat="1" applyFont="1" applyFill="1" applyBorder="1" applyAlignment="1">
      <alignment horizontal="right" wrapText="1"/>
    </xf>
    <xf numFmtId="164" fontId="3" fillId="2" borderId="3" xfId="1" applyFont="1" applyFill="1" applyBorder="1" applyAlignment="1">
      <alignment horizontal="right" wrapText="1"/>
    </xf>
    <xf numFmtId="0" fontId="3" fillId="2" borderId="0" xfId="3" applyNumberFormat="1" applyFont="1" applyFill="1" applyBorder="1" applyAlignment="1">
      <alignment horizontal="right"/>
    </xf>
    <xf numFmtId="0" fontId="3" fillId="2" borderId="0" xfId="3" applyNumberFormat="1" applyFont="1" applyFill="1" applyBorder="1" applyAlignment="1" applyProtection="1">
      <alignment horizontal="right" wrapText="1"/>
    </xf>
    <xf numFmtId="164" fontId="3" fillId="2" borderId="0" xfId="1" applyFont="1" applyFill="1" applyAlignment="1">
      <alignment horizontal="right" wrapText="1"/>
    </xf>
    <xf numFmtId="49" fontId="3" fillId="2" borderId="1" xfId="3" applyNumberFormat="1" applyFont="1" applyFill="1" applyBorder="1" applyAlignment="1">
      <alignment horizontal="right" vertical="top" wrapText="1"/>
    </xf>
    <xf numFmtId="0" fontId="3" fillId="2" borderId="0" xfId="1" applyNumberFormat="1" applyFont="1" applyFill="1" applyBorder="1" applyAlignment="1">
      <alignment horizontal="right"/>
    </xf>
    <xf numFmtId="0" fontId="3" fillId="2" borderId="3" xfId="3" applyNumberFormat="1" applyFont="1" applyFill="1" applyBorder="1" applyAlignment="1">
      <alignment horizontal="right" wrapText="1"/>
    </xf>
    <xf numFmtId="0" fontId="3" fillId="2" borderId="3" xfId="3" applyNumberFormat="1" applyFont="1" applyFill="1" applyBorder="1" applyAlignment="1" applyProtection="1">
      <alignment horizontal="right" wrapText="1"/>
    </xf>
    <xf numFmtId="0" fontId="3" fillId="2" borderId="3" xfId="1" applyNumberFormat="1" applyFont="1" applyFill="1" applyBorder="1" applyAlignment="1" applyProtection="1">
      <alignment horizontal="right" wrapText="1"/>
    </xf>
    <xf numFmtId="168" fontId="4" fillId="2" borderId="0" xfId="3" applyNumberFormat="1" applyFont="1" applyFill="1" applyBorder="1" applyAlignment="1">
      <alignment horizontal="right" vertical="top" wrapText="1"/>
    </xf>
    <xf numFmtId="0" fontId="3" fillId="2" borderId="1" xfId="1" applyNumberFormat="1" applyFont="1" applyFill="1" applyBorder="1" applyAlignment="1">
      <alignment horizontal="right" wrapText="1"/>
    </xf>
    <xf numFmtId="170" fontId="3" fillId="2" borderId="0" xfId="1" applyNumberFormat="1" applyFont="1" applyFill="1" applyBorder="1" applyAlignment="1">
      <alignment horizontal="right" wrapText="1"/>
    </xf>
    <xf numFmtId="164" fontId="3" fillId="2" borderId="3" xfId="1" applyFont="1" applyFill="1" applyBorder="1" applyAlignment="1" applyProtection="1">
      <alignment horizontal="right" wrapText="1"/>
    </xf>
    <xf numFmtId="166" fontId="3" fillId="2" borderId="0" xfId="3" applyNumberFormat="1" applyFont="1" applyFill="1" applyBorder="1" applyAlignment="1">
      <alignment horizontal="right" vertical="top" wrapText="1"/>
    </xf>
    <xf numFmtId="49" fontId="4" fillId="2" borderId="0" xfId="3" applyNumberFormat="1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vertical="top" wrapText="1"/>
    </xf>
    <xf numFmtId="0" fontId="3" fillId="2" borderId="1" xfId="3" applyFont="1" applyFill="1" applyBorder="1" applyAlignment="1" applyProtection="1">
      <alignment vertical="top" wrapText="1"/>
    </xf>
    <xf numFmtId="0" fontId="4" fillId="2" borderId="1" xfId="3" applyFont="1" applyFill="1" applyBorder="1" applyAlignment="1">
      <alignment horizontal="right" vertical="top" wrapText="1"/>
    </xf>
    <xf numFmtId="0" fontId="4" fillId="2" borderId="1" xfId="3" applyFont="1" applyFill="1" applyBorder="1" applyAlignment="1" applyProtection="1">
      <alignment horizontal="left" vertical="top" wrapText="1"/>
    </xf>
    <xf numFmtId="0" fontId="3" fillId="2" borderId="3" xfId="3" applyFont="1" applyFill="1" applyBorder="1" applyAlignment="1">
      <alignment vertical="top" wrapText="1"/>
    </xf>
    <xf numFmtId="0" fontId="3" fillId="2" borderId="3" xfId="3" applyFont="1" applyFill="1" applyBorder="1" applyAlignment="1">
      <alignment horizontal="right" vertical="top" wrapText="1"/>
    </xf>
    <xf numFmtId="0" fontId="4" fillId="2" borderId="3" xfId="3" applyFont="1" applyFill="1" applyBorder="1" applyAlignment="1" applyProtection="1">
      <alignment horizontal="left" vertical="top" wrapText="1"/>
    </xf>
    <xf numFmtId="0" fontId="3" fillId="2" borderId="0" xfId="3" applyFont="1" applyFill="1" applyBorder="1" applyAlignment="1">
      <alignment vertical="top"/>
    </xf>
    <xf numFmtId="49" fontId="3" fillId="2" borderId="0" xfId="3" applyNumberFormat="1" applyFont="1" applyFill="1" applyBorder="1" applyAlignment="1">
      <alignment horizontal="right" vertical="top"/>
    </xf>
    <xf numFmtId="0" fontId="3" fillId="2" borderId="0" xfId="3" applyFont="1" applyFill="1" applyBorder="1" applyAlignment="1" applyProtection="1">
      <alignment horizontal="left" vertical="top"/>
    </xf>
    <xf numFmtId="0" fontId="3" fillId="2" borderId="0" xfId="3" applyFont="1" applyFill="1" applyAlignment="1"/>
    <xf numFmtId="0" fontId="3" fillId="2" borderId="0" xfId="3" applyFont="1" applyFill="1" applyBorder="1" applyAlignment="1">
      <alignment horizontal="right" vertical="top"/>
    </xf>
    <xf numFmtId="0" fontId="3" fillId="2" borderId="2" xfId="5" applyFont="1" applyFill="1" applyBorder="1" applyAlignment="1" applyProtection="1">
      <alignment vertical="top"/>
    </xf>
    <xf numFmtId="0" fontId="3" fillId="2" borderId="0" xfId="3" applyFont="1" applyFill="1" applyAlignment="1" applyProtection="1">
      <alignment horizontal="left"/>
    </xf>
    <xf numFmtId="0" fontId="3" fillId="2" borderId="1" xfId="3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right" vertical="top"/>
    </xf>
    <xf numFmtId="0" fontId="3" fillId="2" borderId="0" xfId="1" applyNumberFormat="1" applyFont="1" applyFill="1" applyAlignment="1">
      <alignment horizontal="right" wrapText="1"/>
    </xf>
    <xf numFmtId="0" fontId="3" fillId="2" borderId="0" xfId="3" applyNumberFormat="1" applyFont="1" applyFill="1" applyBorder="1" applyAlignment="1">
      <alignment horizontal="right" wrapText="1"/>
    </xf>
    <xf numFmtId="0" fontId="3" fillId="2" borderId="0" xfId="3" applyNumberFormat="1" applyFont="1" applyFill="1" applyAlignment="1">
      <alignment horizontal="right" wrapText="1"/>
    </xf>
    <xf numFmtId="0" fontId="3" fillId="2" borderId="0" xfId="3" applyNumberFormat="1" applyFont="1" applyFill="1" applyAlignment="1" applyProtection="1">
      <alignment horizontal="right" wrapText="1"/>
    </xf>
    <xf numFmtId="0" fontId="3" fillId="2" borderId="1" xfId="3" applyNumberFormat="1" applyFont="1" applyFill="1" applyBorder="1" applyAlignment="1" applyProtection="1">
      <alignment horizontal="right" wrapText="1"/>
    </xf>
    <xf numFmtId="0" fontId="3" fillId="2" borderId="1" xfId="3" applyNumberFormat="1" applyFont="1" applyFill="1" applyBorder="1" applyAlignment="1" applyProtection="1">
      <alignment horizontal="right"/>
    </xf>
    <xf numFmtId="167" fontId="7" fillId="2" borderId="0" xfId="3" applyNumberFormat="1" applyFont="1" applyFill="1" applyBorder="1" applyAlignment="1">
      <alignment horizontal="right" vertical="top" wrapText="1"/>
    </xf>
    <xf numFmtId="167" fontId="7" fillId="2" borderId="1" xfId="3" applyNumberFormat="1" applyFont="1" applyFill="1" applyBorder="1" applyAlignment="1">
      <alignment horizontal="right" vertical="top" wrapText="1"/>
    </xf>
    <xf numFmtId="165" fontId="7" fillId="2" borderId="0" xfId="3" applyNumberFormat="1" applyFont="1" applyFill="1" applyBorder="1" applyAlignment="1">
      <alignment horizontal="right" vertical="top" wrapText="1"/>
    </xf>
    <xf numFmtId="0" fontId="7" fillId="2" borderId="0" xfId="3" applyFont="1" applyFill="1" applyBorder="1" applyAlignment="1">
      <alignment horizontal="right" vertical="top" wrapText="1"/>
    </xf>
    <xf numFmtId="49" fontId="7" fillId="2" borderId="0" xfId="3" applyNumberFormat="1" applyFont="1" applyFill="1" applyBorder="1" applyAlignment="1">
      <alignment horizontal="right" vertical="top"/>
    </xf>
    <xf numFmtId="49" fontId="7" fillId="2" borderId="0" xfId="3" applyNumberFormat="1" applyFont="1" applyFill="1" applyBorder="1" applyAlignment="1">
      <alignment horizontal="right" vertical="top" wrapText="1"/>
    </xf>
    <xf numFmtId="49" fontId="7" fillId="2" borderId="1" xfId="3" applyNumberFormat="1" applyFont="1" applyFill="1" applyBorder="1" applyAlignment="1">
      <alignment horizontal="right" vertical="top" wrapText="1"/>
    </xf>
    <xf numFmtId="165" fontId="3" fillId="2" borderId="1" xfId="3" applyNumberFormat="1" applyFont="1" applyFill="1" applyBorder="1" applyAlignment="1">
      <alignment horizontal="right" vertical="top" wrapText="1"/>
    </xf>
    <xf numFmtId="0" fontId="7" fillId="2" borderId="1" xfId="3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horizontal="left" wrapText="1"/>
    </xf>
    <xf numFmtId="0" fontId="3" fillId="2" borderId="0" xfId="1" applyNumberFormat="1" applyFont="1" applyFill="1" applyBorder="1"/>
    <xf numFmtId="0" fontId="4" fillId="2" borderId="0" xfId="3" applyFont="1" applyFill="1" applyAlignment="1" applyProtection="1">
      <alignment horizontal="center"/>
    </xf>
    <xf numFmtId="0" fontId="3" fillId="2" borderId="0" xfId="4" applyNumberFormat="1" applyFont="1" applyFill="1" applyBorder="1" applyAlignment="1" applyProtection="1">
      <alignment horizontal="center"/>
    </xf>
    <xf numFmtId="0" fontId="3" fillId="2" borderId="2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113179</xdr:colOff>
      <xdr:row>49</xdr:row>
      <xdr:rowOff>188729</xdr:rowOff>
    </xdr:from>
    <xdr:to>
      <xdr:col>14</xdr:col>
      <xdr:colOff>20732</xdr:colOff>
      <xdr:row>57</xdr:row>
      <xdr:rowOff>35124</xdr:rowOff>
    </xdr:to>
    <xdr:sp macro="" textlink="">
      <xdr:nvSpPr>
        <xdr:cNvPr id="1030" name="Text Box 6" hidden="1"/>
        <xdr:cNvSpPr txBox="1">
          <a:spLocks noChangeArrowheads="1"/>
        </xdr:cNvSpPr>
      </xdr:nvSpPr>
      <xdr:spPr bwMode="auto">
        <a:xfrm>
          <a:off x="8734425" y="11106150"/>
          <a:ext cx="1371600" cy="1819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179854</xdr:colOff>
      <xdr:row>40</xdr:row>
      <xdr:rowOff>275361</xdr:rowOff>
    </xdr:from>
    <xdr:to>
      <xdr:col>9</xdr:col>
      <xdr:colOff>398929</xdr:colOff>
      <xdr:row>43</xdr:row>
      <xdr:rowOff>315712</xdr:rowOff>
    </xdr:to>
    <xdr:sp macro="" textlink="">
      <xdr:nvSpPr>
        <xdr:cNvPr id="1033" name="Text Box 9" hidden="1"/>
        <xdr:cNvSpPr txBox="1">
          <a:spLocks noChangeArrowheads="1"/>
        </xdr:cNvSpPr>
      </xdr:nvSpPr>
      <xdr:spPr bwMode="auto">
        <a:xfrm>
          <a:off x="5924550" y="8734425"/>
          <a:ext cx="1352550" cy="1019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179854</xdr:colOff>
      <xdr:row>49</xdr:row>
      <xdr:rowOff>188729</xdr:rowOff>
    </xdr:from>
    <xdr:to>
      <xdr:col>9</xdr:col>
      <xdr:colOff>398929</xdr:colOff>
      <xdr:row>49</xdr:row>
      <xdr:rowOff>276128</xdr:rowOff>
    </xdr:to>
    <xdr:sp macro="" textlink="">
      <xdr:nvSpPr>
        <xdr:cNvPr id="1034" name="Text Box 10" hidden="1"/>
        <xdr:cNvSpPr txBox="1">
          <a:spLocks noChangeArrowheads="1"/>
        </xdr:cNvSpPr>
      </xdr:nvSpPr>
      <xdr:spPr bwMode="auto">
        <a:xfrm>
          <a:off x="5924550" y="11106150"/>
          <a:ext cx="1352550" cy="104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179854</xdr:colOff>
      <xdr:row>60</xdr:row>
      <xdr:rowOff>24643</xdr:rowOff>
    </xdr:from>
    <xdr:to>
      <xdr:col>9</xdr:col>
      <xdr:colOff>398929</xdr:colOff>
      <xdr:row>66</xdr:row>
      <xdr:rowOff>21788</xdr:rowOff>
    </xdr:to>
    <xdr:sp macro="" textlink="">
      <xdr:nvSpPr>
        <xdr:cNvPr id="1036" name="Text Box 12" hidden="1"/>
        <xdr:cNvSpPr txBox="1">
          <a:spLocks noChangeArrowheads="1"/>
        </xdr:cNvSpPr>
      </xdr:nvSpPr>
      <xdr:spPr bwMode="auto">
        <a:xfrm>
          <a:off x="5924550" y="13344525"/>
          <a:ext cx="1352550" cy="857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" transitionEvaluation="1" codeName="Sheet1"/>
  <dimension ref="A1:L202"/>
  <sheetViews>
    <sheetView tabSelected="1" view="pageBreakPreview" topLeftCell="A5" zoomScaleNormal="85" zoomScaleSheetLayoutView="100" workbookViewId="0">
      <selection activeCell="D17" sqref="D17"/>
    </sheetView>
  </sheetViews>
  <sheetFormatPr defaultColWidth="11" defaultRowHeight="12.75"/>
  <cols>
    <col min="1" max="1" width="6.42578125" style="6" customWidth="1"/>
    <col min="2" max="2" width="8.140625" style="7" customWidth="1"/>
    <col min="3" max="3" width="34.5703125" style="1" customWidth="1"/>
    <col min="4" max="4" width="9.85546875" style="10" customWidth="1"/>
    <col min="5" max="5" width="9.42578125" style="10" customWidth="1"/>
    <col min="6" max="6" width="9" style="1" customWidth="1"/>
    <col min="7" max="7" width="8.5703125" style="1" customWidth="1"/>
    <col min="8" max="8" width="8.5703125" style="10" customWidth="1"/>
    <col min="9" max="9" width="8.42578125" style="10" customWidth="1"/>
    <col min="10" max="10" width="8.5703125" style="10" customWidth="1"/>
    <col min="11" max="11" width="9.140625" style="1" customWidth="1"/>
    <col min="12" max="12" width="8.42578125" style="10" customWidth="1"/>
    <col min="13" max="16384" width="11" style="1"/>
  </cols>
  <sheetData>
    <row r="1" spans="1:12" ht="14.45" customHeight="1">
      <c r="A1" s="109" t="s">
        <v>81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4.45" customHeight="1">
      <c r="A2" s="109" t="s">
        <v>157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7.9" customHeight="1">
      <c r="A3" s="2"/>
      <c r="B3" s="3"/>
      <c r="C3" s="4"/>
      <c r="D3" s="5"/>
      <c r="E3" s="5"/>
      <c r="F3" s="4"/>
      <c r="G3" s="4"/>
      <c r="H3" s="5"/>
      <c r="I3" s="5"/>
      <c r="J3" s="5"/>
      <c r="K3" s="4"/>
      <c r="L3" s="5"/>
    </row>
    <row r="4" spans="1:12" ht="14.45" customHeight="1">
      <c r="D4" s="8" t="s">
        <v>99</v>
      </c>
      <c r="E4" s="9">
        <v>2702</v>
      </c>
      <c r="F4" s="1" t="s">
        <v>0</v>
      </c>
      <c r="I4" s="11"/>
    </row>
    <row r="5" spans="1:12" ht="14.45" customHeight="1">
      <c r="B5" s="12"/>
      <c r="C5" s="13"/>
      <c r="D5" s="8"/>
      <c r="E5" s="9">
        <v>2711</v>
      </c>
      <c r="F5" s="1" t="s">
        <v>64</v>
      </c>
      <c r="I5" s="11"/>
    </row>
    <row r="6" spans="1:12" ht="14.45" customHeight="1">
      <c r="B6" s="12"/>
      <c r="C6" s="13"/>
      <c r="D6" s="8" t="s">
        <v>114</v>
      </c>
      <c r="E6" s="9"/>
      <c r="I6" s="11"/>
    </row>
    <row r="7" spans="1:12" ht="14.45" customHeight="1">
      <c r="D7" s="8" t="s">
        <v>112</v>
      </c>
      <c r="E7" s="9">
        <v>4711</v>
      </c>
      <c r="F7" s="10" t="s">
        <v>70</v>
      </c>
      <c r="G7" s="14"/>
    </row>
    <row r="8" spans="1:12" ht="9" customHeight="1">
      <c r="D8" s="8"/>
      <c r="G8" s="11"/>
      <c r="K8" s="10"/>
    </row>
    <row r="9" spans="1:12" ht="14.45" customHeight="1">
      <c r="A9" s="15" t="s">
        <v>166</v>
      </c>
      <c r="C9" s="16"/>
      <c r="D9" s="17"/>
      <c r="F9" s="17"/>
      <c r="G9" s="17"/>
      <c r="H9" s="17"/>
      <c r="I9" s="17"/>
      <c r="J9" s="17"/>
      <c r="K9" s="17"/>
      <c r="L9" s="17"/>
    </row>
    <row r="10" spans="1:12" ht="14.45" customHeight="1">
      <c r="D10" s="18"/>
      <c r="E10" s="19" t="s">
        <v>92</v>
      </c>
      <c r="F10" s="19" t="s">
        <v>93</v>
      </c>
      <c r="G10" s="19" t="s">
        <v>8</v>
      </c>
      <c r="K10" s="10"/>
    </row>
    <row r="11" spans="1:12" ht="14.45" customHeight="1">
      <c r="D11" s="20" t="s">
        <v>1</v>
      </c>
      <c r="E11" s="21">
        <f>L156</f>
        <v>1545893</v>
      </c>
      <c r="F11" s="21">
        <f>L198</f>
        <v>100000</v>
      </c>
      <c r="G11" s="21">
        <f>F11+E11</f>
        <v>1645893</v>
      </c>
      <c r="K11" s="10"/>
    </row>
    <row r="12" spans="1:12" ht="14.45" customHeight="1">
      <c r="A12" s="15" t="s">
        <v>94</v>
      </c>
      <c r="F12" s="10"/>
      <c r="G12" s="10"/>
      <c r="K12" s="10"/>
    </row>
    <row r="13" spans="1:12" ht="10.9" customHeight="1">
      <c r="C13" s="22"/>
      <c r="D13" s="23"/>
      <c r="E13" s="23"/>
      <c r="F13" s="23"/>
      <c r="G13" s="23"/>
      <c r="H13" s="23"/>
      <c r="I13" s="24"/>
      <c r="J13" s="25"/>
      <c r="K13" s="26"/>
      <c r="L13" s="27" t="s">
        <v>124</v>
      </c>
    </row>
    <row r="14" spans="1:12" s="31" customFormat="1">
      <c r="A14" s="28"/>
      <c r="B14" s="29"/>
      <c r="C14" s="30"/>
      <c r="D14" s="111" t="s">
        <v>2</v>
      </c>
      <c r="E14" s="111"/>
      <c r="F14" s="110" t="s">
        <v>3</v>
      </c>
      <c r="G14" s="110"/>
      <c r="H14" s="110" t="s">
        <v>4</v>
      </c>
      <c r="I14" s="110"/>
      <c r="J14" s="110" t="s">
        <v>3</v>
      </c>
      <c r="K14" s="110"/>
      <c r="L14" s="110"/>
    </row>
    <row r="15" spans="1:12" s="31" customFormat="1">
      <c r="A15" s="32"/>
      <c r="B15" s="33"/>
      <c r="C15" s="30" t="s">
        <v>5</v>
      </c>
      <c r="D15" s="110" t="s">
        <v>130</v>
      </c>
      <c r="E15" s="110"/>
      <c r="F15" s="110" t="s">
        <v>137</v>
      </c>
      <c r="G15" s="110"/>
      <c r="H15" s="110" t="s">
        <v>137</v>
      </c>
      <c r="I15" s="110"/>
      <c r="J15" s="110" t="s">
        <v>156</v>
      </c>
      <c r="K15" s="110"/>
      <c r="L15" s="110"/>
    </row>
    <row r="16" spans="1:12" s="31" customFormat="1">
      <c r="A16" s="34"/>
      <c r="B16" s="35"/>
      <c r="C16" s="36"/>
      <c r="D16" s="37" t="s">
        <v>6</v>
      </c>
      <c r="E16" s="37" t="s">
        <v>7</v>
      </c>
      <c r="F16" s="37" t="s">
        <v>6</v>
      </c>
      <c r="G16" s="37" t="s">
        <v>7</v>
      </c>
      <c r="H16" s="37" t="s">
        <v>6</v>
      </c>
      <c r="I16" s="37" t="s">
        <v>7</v>
      </c>
      <c r="J16" s="37" t="s">
        <v>6</v>
      </c>
      <c r="K16" s="37" t="s">
        <v>7</v>
      </c>
      <c r="L16" s="37" t="s">
        <v>8</v>
      </c>
    </row>
    <row r="17" spans="1:12" ht="13.15" customHeight="1">
      <c r="A17" s="38"/>
      <c r="B17" s="39"/>
      <c r="C17" s="40" t="s">
        <v>9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3.15" customHeight="1">
      <c r="A18" s="38" t="s">
        <v>10</v>
      </c>
      <c r="B18" s="42">
        <v>2702</v>
      </c>
      <c r="C18" s="40" t="s">
        <v>0</v>
      </c>
      <c r="F18" s="10"/>
      <c r="G18" s="10"/>
      <c r="K18" s="10"/>
    </row>
    <row r="19" spans="1:12" ht="13.15" customHeight="1">
      <c r="A19" s="38"/>
      <c r="B19" s="43">
        <v>1</v>
      </c>
      <c r="C19" s="44" t="s">
        <v>11</v>
      </c>
      <c r="D19" s="8"/>
      <c r="E19" s="8"/>
      <c r="F19" s="8"/>
      <c r="G19" s="8"/>
      <c r="H19" s="8"/>
      <c r="I19" s="8"/>
      <c r="J19" s="8"/>
      <c r="K19" s="8"/>
      <c r="L19" s="8"/>
    </row>
    <row r="20" spans="1:12" ht="13.15" customHeight="1">
      <c r="A20" s="38"/>
      <c r="B20" s="45">
        <v>1.103</v>
      </c>
      <c r="C20" s="40" t="s">
        <v>12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3.15" customHeight="1">
      <c r="A21" s="38"/>
      <c r="B21" s="39">
        <v>60</v>
      </c>
      <c r="C21" s="44" t="s">
        <v>13</v>
      </c>
      <c r="D21" s="8"/>
      <c r="E21" s="46"/>
      <c r="F21" s="8"/>
      <c r="G21" s="46"/>
      <c r="H21" s="8"/>
      <c r="I21" s="46"/>
      <c r="J21" s="46"/>
      <c r="K21" s="46"/>
      <c r="L21" s="46"/>
    </row>
    <row r="22" spans="1:12" ht="12" customHeight="1">
      <c r="A22" s="38"/>
      <c r="B22" s="47">
        <v>45</v>
      </c>
      <c r="C22" s="44" t="s">
        <v>14</v>
      </c>
      <c r="D22" s="8"/>
      <c r="E22" s="46"/>
      <c r="F22" s="8"/>
      <c r="G22" s="46"/>
      <c r="H22" s="8"/>
      <c r="I22" s="46"/>
      <c r="J22" s="46"/>
      <c r="K22" s="46"/>
      <c r="L22" s="46"/>
    </row>
    <row r="23" spans="1:12" ht="26.25" customHeight="1">
      <c r="A23" s="38"/>
      <c r="B23" s="98" t="s">
        <v>15</v>
      </c>
      <c r="C23" s="44" t="s">
        <v>123</v>
      </c>
      <c r="D23" s="64">
        <v>0</v>
      </c>
      <c r="E23" s="49">
        <v>0</v>
      </c>
      <c r="F23" s="50">
        <v>40000</v>
      </c>
      <c r="G23" s="49">
        <v>0</v>
      </c>
      <c r="H23" s="50">
        <v>40000</v>
      </c>
      <c r="I23" s="49">
        <v>0</v>
      </c>
      <c r="J23" s="50">
        <v>160000</v>
      </c>
      <c r="K23" s="49">
        <v>0</v>
      </c>
      <c r="L23" s="50">
        <f t="shared" ref="L23:L29" si="0">SUM(J23:K23)</f>
        <v>160000</v>
      </c>
    </row>
    <row r="24" spans="1:12" ht="24.75" customHeight="1">
      <c r="A24" s="38"/>
      <c r="B24" s="98" t="s">
        <v>89</v>
      </c>
      <c r="C24" s="44" t="s">
        <v>101</v>
      </c>
      <c r="D24" s="92">
        <v>2370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f t="shared" si="0"/>
        <v>0</v>
      </c>
    </row>
    <row r="25" spans="1:12" ht="26.25" customHeight="1">
      <c r="A25" s="38"/>
      <c r="B25" s="98" t="s">
        <v>103</v>
      </c>
      <c r="C25" s="44" t="s">
        <v>107</v>
      </c>
      <c r="D25" s="92">
        <v>23136</v>
      </c>
      <c r="E25" s="49">
        <v>0</v>
      </c>
      <c r="F25" s="50">
        <v>320998</v>
      </c>
      <c r="G25" s="49">
        <v>0</v>
      </c>
      <c r="H25" s="50">
        <v>320998</v>
      </c>
      <c r="I25" s="49">
        <v>0</v>
      </c>
      <c r="J25" s="50">
        <v>423132</v>
      </c>
      <c r="K25" s="49">
        <v>0</v>
      </c>
      <c r="L25" s="50">
        <f t="shared" si="0"/>
        <v>423132</v>
      </c>
    </row>
    <row r="26" spans="1:12" ht="25.15" customHeight="1">
      <c r="A26" s="38"/>
      <c r="B26" s="98" t="s">
        <v>115</v>
      </c>
      <c r="C26" s="44" t="s">
        <v>116</v>
      </c>
      <c r="D26" s="51">
        <v>8936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f t="shared" si="0"/>
        <v>0</v>
      </c>
    </row>
    <row r="27" spans="1:12" ht="27" customHeight="1">
      <c r="A27" s="38"/>
      <c r="B27" s="98" t="s">
        <v>122</v>
      </c>
      <c r="C27" s="44" t="s">
        <v>125</v>
      </c>
      <c r="D27" s="59">
        <v>0</v>
      </c>
      <c r="E27" s="53">
        <v>4506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f t="shared" si="0"/>
        <v>0</v>
      </c>
    </row>
    <row r="28" spans="1:12" ht="27" customHeight="1">
      <c r="A28" s="38"/>
      <c r="B28" s="98" t="s">
        <v>144</v>
      </c>
      <c r="C28" s="44" t="s">
        <v>153</v>
      </c>
      <c r="D28" s="59">
        <v>0</v>
      </c>
      <c r="E28" s="59">
        <v>0</v>
      </c>
      <c r="F28" s="51">
        <v>7000</v>
      </c>
      <c r="G28" s="59">
        <v>0</v>
      </c>
      <c r="H28" s="51">
        <v>7000</v>
      </c>
      <c r="I28" s="59">
        <v>0</v>
      </c>
      <c r="J28" s="53">
        <v>30000</v>
      </c>
      <c r="K28" s="52">
        <v>0</v>
      </c>
      <c r="L28" s="53">
        <f t="shared" si="0"/>
        <v>30000</v>
      </c>
    </row>
    <row r="29" spans="1:12" ht="25.5">
      <c r="A29" s="38"/>
      <c r="B29" s="98" t="s">
        <v>145</v>
      </c>
      <c r="C29" s="44" t="s">
        <v>154</v>
      </c>
      <c r="D29" s="56">
        <v>0</v>
      </c>
      <c r="E29" s="56">
        <v>0</v>
      </c>
      <c r="F29" s="71">
        <v>1</v>
      </c>
      <c r="G29" s="56">
        <v>0</v>
      </c>
      <c r="H29" s="71">
        <v>1</v>
      </c>
      <c r="I29" s="56">
        <v>0</v>
      </c>
      <c r="J29" s="57">
        <v>54000</v>
      </c>
      <c r="K29" s="58">
        <v>0</v>
      </c>
      <c r="L29" s="57">
        <f t="shared" si="0"/>
        <v>54000</v>
      </c>
    </row>
    <row r="30" spans="1:12" ht="13.35" customHeight="1">
      <c r="A30" s="54" t="s">
        <v>8</v>
      </c>
      <c r="B30" s="65">
        <v>45</v>
      </c>
      <c r="C30" s="55" t="s">
        <v>14</v>
      </c>
      <c r="D30" s="71">
        <f t="shared" ref="D30:L30" si="1">SUM(D23:D29)</f>
        <v>34442</v>
      </c>
      <c r="E30" s="71">
        <f t="shared" si="1"/>
        <v>4506</v>
      </c>
      <c r="F30" s="71">
        <f t="shared" si="1"/>
        <v>367999</v>
      </c>
      <c r="G30" s="56">
        <f t="shared" si="1"/>
        <v>0</v>
      </c>
      <c r="H30" s="71">
        <f t="shared" si="1"/>
        <v>367999</v>
      </c>
      <c r="I30" s="56">
        <f t="shared" si="1"/>
        <v>0</v>
      </c>
      <c r="J30" s="71">
        <f t="shared" si="1"/>
        <v>667132</v>
      </c>
      <c r="K30" s="56">
        <f t="shared" si="1"/>
        <v>0</v>
      </c>
      <c r="L30" s="71">
        <f t="shared" si="1"/>
        <v>667132</v>
      </c>
    </row>
    <row r="31" spans="1:12" ht="3" customHeight="1">
      <c r="A31" s="38"/>
      <c r="B31" s="47"/>
      <c r="C31" s="44"/>
      <c r="D31" s="51"/>
      <c r="E31" s="59"/>
      <c r="F31" s="51"/>
      <c r="G31" s="51"/>
      <c r="H31" s="51"/>
      <c r="I31" s="51"/>
      <c r="J31" s="59"/>
      <c r="K31" s="51"/>
      <c r="L31" s="51"/>
    </row>
    <row r="32" spans="1:12" ht="13.35" customHeight="1">
      <c r="A32" s="38"/>
      <c r="B32" s="47">
        <v>46</v>
      </c>
      <c r="C32" s="44" t="s">
        <v>17</v>
      </c>
      <c r="D32" s="62"/>
      <c r="E32" s="41"/>
      <c r="F32" s="62"/>
      <c r="G32" s="41"/>
      <c r="H32" s="62"/>
      <c r="I32" s="41"/>
      <c r="J32" s="62"/>
      <c r="K32" s="41"/>
      <c r="L32" s="41"/>
    </row>
    <row r="33" spans="1:12" ht="25.9" customHeight="1">
      <c r="A33" s="38"/>
      <c r="B33" s="98" t="s">
        <v>18</v>
      </c>
      <c r="C33" s="44" t="s">
        <v>123</v>
      </c>
      <c r="D33" s="52">
        <v>0</v>
      </c>
      <c r="E33" s="52">
        <v>0</v>
      </c>
      <c r="F33" s="51">
        <v>60000</v>
      </c>
      <c r="G33" s="52">
        <v>0</v>
      </c>
      <c r="H33" s="51">
        <v>60000</v>
      </c>
      <c r="I33" s="52">
        <v>0</v>
      </c>
      <c r="J33" s="51">
        <v>90000</v>
      </c>
      <c r="K33" s="52">
        <v>0</v>
      </c>
      <c r="L33" s="53">
        <f>SUM(J33:K33)</f>
        <v>90000</v>
      </c>
    </row>
    <row r="34" spans="1:12" ht="25.9" customHeight="1">
      <c r="A34" s="38"/>
      <c r="B34" s="98" t="s">
        <v>90</v>
      </c>
      <c r="C34" s="44" t="s">
        <v>102</v>
      </c>
      <c r="D34" s="50">
        <v>1239</v>
      </c>
      <c r="E34" s="49">
        <v>0</v>
      </c>
      <c r="F34" s="64">
        <v>0</v>
      </c>
      <c r="G34" s="49">
        <v>0</v>
      </c>
      <c r="H34" s="64">
        <v>0</v>
      </c>
      <c r="I34" s="49">
        <v>0</v>
      </c>
      <c r="J34" s="64">
        <v>0</v>
      </c>
      <c r="K34" s="49">
        <v>0</v>
      </c>
      <c r="L34" s="49">
        <f>SUM(J34:K34)</f>
        <v>0</v>
      </c>
    </row>
    <row r="35" spans="1:12" ht="25.9" customHeight="1">
      <c r="A35" s="38"/>
      <c r="B35" s="98" t="s">
        <v>147</v>
      </c>
      <c r="C35" s="44" t="s">
        <v>155</v>
      </c>
      <c r="D35" s="59">
        <v>0</v>
      </c>
      <c r="E35" s="59">
        <v>0</v>
      </c>
      <c r="F35" s="51">
        <v>7000</v>
      </c>
      <c r="G35" s="59">
        <v>0</v>
      </c>
      <c r="H35" s="51">
        <v>7000</v>
      </c>
      <c r="I35" s="59">
        <v>0</v>
      </c>
      <c r="J35" s="52">
        <v>0</v>
      </c>
      <c r="K35" s="52">
        <v>0</v>
      </c>
      <c r="L35" s="52">
        <f>SUM(J35:K35)</f>
        <v>0</v>
      </c>
    </row>
    <row r="36" spans="1:12" ht="25.9" customHeight="1">
      <c r="A36" s="38"/>
      <c r="B36" s="98" t="s">
        <v>148</v>
      </c>
      <c r="C36" s="44" t="s">
        <v>146</v>
      </c>
      <c r="D36" s="59">
        <v>0</v>
      </c>
      <c r="E36" s="59">
        <v>0</v>
      </c>
      <c r="F36" s="51">
        <v>1</v>
      </c>
      <c r="G36" s="59">
        <v>0</v>
      </c>
      <c r="H36" s="51">
        <v>1</v>
      </c>
      <c r="I36" s="59">
        <v>0</v>
      </c>
      <c r="J36" s="53">
        <v>57500</v>
      </c>
      <c r="K36" s="52">
        <v>0</v>
      </c>
      <c r="L36" s="53">
        <f>SUM(J36:K36)</f>
        <v>57500</v>
      </c>
    </row>
    <row r="37" spans="1:12" ht="14.1" customHeight="1">
      <c r="A37" s="38" t="s">
        <v>8</v>
      </c>
      <c r="B37" s="47">
        <v>46</v>
      </c>
      <c r="C37" s="44" t="s">
        <v>17</v>
      </c>
      <c r="D37" s="60">
        <f t="shared" ref="D37:L37" si="2">SUM(D33:D36)</f>
        <v>1239</v>
      </c>
      <c r="E37" s="61">
        <f t="shared" si="2"/>
        <v>0</v>
      </c>
      <c r="F37" s="60">
        <f t="shared" si="2"/>
        <v>67001</v>
      </c>
      <c r="G37" s="61">
        <f t="shared" si="2"/>
        <v>0</v>
      </c>
      <c r="H37" s="60">
        <f t="shared" si="2"/>
        <v>67001</v>
      </c>
      <c r="I37" s="61">
        <f t="shared" si="2"/>
        <v>0</v>
      </c>
      <c r="J37" s="60">
        <f t="shared" si="2"/>
        <v>147500</v>
      </c>
      <c r="K37" s="61">
        <f t="shared" si="2"/>
        <v>0</v>
      </c>
      <c r="L37" s="60">
        <f t="shared" si="2"/>
        <v>147500</v>
      </c>
    </row>
    <row r="38" spans="1:12" ht="6.6" customHeight="1">
      <c r="A38" s="38"/>
      <c r="B38" s="48"/>
      <c r="C38" s="44"/>
      <c r="D38" s="8"/>
      <c r="E38" s="46"/>
      <c r="F38" s="8"/>
      <c r="G38" s="46"/>
      <c r="H38" s="8"/>
      <c r="I38" s="46"/>
      <c r="J38" s="8"/>
      <c r="K38" s="46"/>
      <c r="L38" s="46"/>
    </row>
    <row r="39" spans="1:12" ht="14.1" customHeight="1">
      <c r="A39" s="38"/>
      <c r="B39" s="47">
        <v>47</v>
      </c>
      <c r="C39" s="44" t="s">
        <v>19</v>
      </c>
      <c r="D39" s="62"/>
      <c r="E39" s="41"/>
      <c r="F39" s="62"/>
      <c r="G39" s="41"/>
      <c r="H39" s="62"/>
      <c r="I39" s="41"/>
      <c r="J39" s="62"/>
      <c r="K39" s="41"/>
      <c r="L39" s="41"/>
    </row>
    <row r="40" spans="1:12" ht="25.9" customHeight="1">
      <c r="A40" s="38"/>
      <c r="B40" s="98" t="s">
        <v>20</v>
      </c>
      <c r="C40" s="44" t="s">
        <v>123</v>
      </c>
      <c r="D40" s="52">
        <v>0</v>
      </c>
      <c r="E40" s="52">
        <v>0</v>
      </c>
      <c r="F40" s="51">
        <v>40000</v>
      </c>
      <c r="G40" s="52">
        <v>0</v>
      </c>
      <c r="H40" s="93">
        <v>40000</v>
      </c>
      <c r="I40" s="52">
        <v>0</v>
      </c>
      <c r="J40" s="93">
        <v>120000</v>
      </c>
      <c r="K40" s="52">
        <v>0</v>
      </c>
      <c r="L40" s="53">
        <f>SUM(J40:K40)</f>
        <v>120000</v>
      </c>
    </row>
    <row r="41" spans="1:12" ht="25.9" customHeight="1">
      <c r="A41" s="38"/>
      <c r="B41" s="98" t="s">
        <v>95</v>
      </c>
      <c r="C41" s="44" t="s">
        <v>101</v>
      </c>
      <c r="D41" s="50">
        <v>1488</v>
      </c>
      <c r="E41" s="49">
        <v>0</v>
      </c>
      <c r="F41" s="64">
        <v>0</v>
      </c>
      <c r="G41" s="49">
        <v>0</v>
      </c>
      <c r="H41" s="64">
        <v>0</v>
      </c>
      <c r="I41" s="49">
        <v>0</v>
      </c>
      <c r="J41" s="64">
        <v>0</v>
      </c>
      <c r="K41" s="49">
        <v>0</v>
      </c>
      <c r="L41" s="49">
        <f>SUM(J41:K41)</f>
        <v>0</v>
      </c>
    </row>
    <row r="42" spans="1:12" ht="25.9" customHeight="1">
      <c r="A42" s="38"/>
      <c r="B42" s="98" t="s">
        <v>105</v>
      </c>
      <c r="C42" s="44" t="s">
        <v>107</v>
      </c>
      <c r="D42" s="50">
        <v>600</v>
      </c>
      <c r="E42" s="49">
        <v>0</v>
      </c>
      <c r="F42" s="64">
        <v>0</v>
      </c>
      <c r="G42" s="49">
        <v>0</v>
      </c>
      <c r="H42" s="64">
        <v>0</v>
      </c>
      <c r="I42" s="49">
        <v>0</v>
      </c>
      <c r="J42" s="92">
        <v>7500</v>
      </c>
      <c r="K42" s="49">
        <v>0</v>
      </c>
      <c r="L42" s="50">
        <f>SUM(J42:K42)</f>
        <v>7500</v>
      </c>
    </row>
    <row r="43" spans="1:12" ht="25.9" customHeight="1">
      <c r="A43" s="38"/>
      <c r="B43" s="98" t="s">
        <v>151</v>
      </c>
      <c r="C43" s="44" t="s">
        <v>153</v>
      </c>
      <c r="D43" s="59">
        <v>0</v>
      </c>
      <c r="E43" s="59">
        <v>0</v>
      </c>
      <c r="F43" s="51">
        <v>7000</v>
      </c>
      <c r="G43" s="59">
        <v>0</v>
      </c>
      <c r="H43" s="51">
        <v>7000</v>
      </c>
      <c r="I43" s="59">
        <v>0</v>
      </c>
      <c r="J43" s="64">
        <v>0</v>
      </c>
      <c r="K43" s="49">
        <v>0</v>
      </c>
      <c r="L43" s="49">
        <f>SUM(J43:K43)</f>
        <v>0</v>
      </c>
    </row>
    <row r="44" spans="1:12" ht="25.9" customHeight="1">
      <c r="A44" s="38"/>
      <c r="B44" s="98" t="s">
        <v>152</v>
      </c>
      <c r="C44" s="44" t="s">
        <v>146</v>
      </c>
      <c r="D44" s="59">
        <v>0</v>
      </c>
      <c r="E44" s="59">
        <v>0</v>
      </c>
      <c r="F44" s="51">
        <v>1</v>
      </c>
      <c r="G44" s="59">
        <v>0</v>
      </c>
      <c r="H44" s="51">
        <v>1</v>
      </c>
      <c r="I44" s="59">
        <v>0</v>
      </c>
      <c r="J44" s="51">
        <v>18000</v>
      </c>
      <c r="K44" s="52">
        <v>0</v>
      </c>
      <c r="L44" s="53">
        <f>SUM(J44:K44)</f>
        <v>18000</v>
      </c>
    </row>
    <row r="45" spans="1:12" ht="16.899999999999999" customHeight="1">
      <c r="A45" s="38" t="s">
        <v>8</v>
      </c>
      <c r="B45" s="47">
        <v>47</v>
      </c>
      <c r="C45" s="44" t="s">
        <v>19</v>
      </c>
      <c r="D45" s="60">
        <f t="shared" ref="D45:I45" si="3">SUM(D40:D44)</f>
        <v>2088</v>
      </c>
      <c r="E45" s="61">
        <f t="shared" si="3"/>
        <v>0</v>
      </c>
      <c r="F45" s="60">
        <f t="shared" si="3"/>
        <v>47001</v>
      </c>
      <c r="G45" s="61">
        <f t="shared" si="3"/>
        <v>0</v>
      </c>
      <c r="H45" s="60">
        <f t="shared" si="3"/>
        <v>47001</v>
      </c>
      <c r="I45" s="61">
        <f t="shared" si="3"/>
        <v>0</v>
      </c>
      <c r="J45" s="60">
        <f>SUM(J40:J44)</f>
        <v>145500</v>
      </c>
      <c r="K45" s="61">
        <f t="shared" ref="K45:L45" si="4">SUM(K40:K44)</f>
        <v>0</v>
      </c>
      <c r="L45" s="60">
        <f t="shared" si="4"/>
        <v>145500</v>
      </c>
    </row>
    <row r="46" spans="1:12" ht="7.15" customHeight="1">
      <c r="A46" s="38"/>
      <c r="B46" s="48"/>
      <c r="C46" s="44"/>
      <c r="D46" s="8"/>
      <c r="E46" s="46"/>
      <c r="F46" s="8"/>
      <c r="G46" s="46"/>
      <c r="H46" s="8"/>
      <c r="I46" s="46"/>
      <c r="J46" s="8"/>
      <c r="K46" s="46"/>
      <c r="L46" s="46"/>
    </row>
    <row r="47" spans="1:12" ht="14.1" customHeight="1">
      <c r="A47" s="38"/>
      <c r="B47" s="47">
        <v>48</v>
      </c>
      <c r="C47" s="44" t="s">
        <v>21</v>
      </c>
      <c r="D47" s="8"/>
      <c r="E47" s="46"/>
      <c r="F47" s="8"/>
      <c r="G47" s="46"/>
      <c r="H47" s="8"/>
      <c r="I47" s="46"/>
      <c r="J47" s="8"/>
      <c r="K47" s="46"/>
      <c r="L47" s="46"/>
    </row>
    <row r="48" spans="1:12" ht="25.9" customHeight="1">
      <c r="A48" s="38"/>
      <c r="B48" s="98" t="s">
        <v>22</v>
      </c>
      <c r="C48" s="44" t="s">
        <v>123</v>
      </c>
      <c r="D48" s="64">
        <v>0</v>
      </c>
      <c r="E48" s="49">
        <v>0</v>
      </c>
      <c r="F48" s="92">
        <v>60000</v>
      </c>
      <c r="G48" s="49">
        <v>0</v>
      </c>
      <c r="H48" s="94">
        <v>60000</v>
      </c>
      <c r="I48" s="49">
        <v>0</v>
      </c>
      <c r="J48" s="94">
        <v>130000</v>
      </c>
      <c r="K48" s="49">
        <v>0</v>
      </c>
      <c r="L48" s="50">
        <f t="shared" ref="L48:L53" si="5">SUM(J48:K48)</f>
        <v>130000</v>
      </c>
    </row>
    <row r="49" spans="1:12" ht="25.9" customHeight="1">
      <c r="A49" s="38"/>
      <c r="B49" s="98" t="s">
        <v>91</v>
      </c>
      <c r="C49" s="44" t="s">
        <v>101</v>
      </c>
      <c r="D49" s="51">
        <v>1248</v>
      </c>
      <c r="E49" s="52">
        <v>0</v>
      </c>
      <c r="F49" s="59">
        <v>0</v>
      </c>
      <c r="G49" s="52">
        <v>0</v>
      </c>
      <c r="H49" s="59">
        <v>0</v>
      </c>
      <c r="I49" s="52">
        <v>0</v>
      </c>
      <c r="J49" s="59">
        <v>0</v>
      </c>
      <c r="K49" s="52">
        <v>0</v>
      </c>
      <c r="L49" s="52">
        <f t="shared" si="5"/>
        <v>0</v>
      </c>
    </row>
    <row r="50" spans="1:12" ht="25.9" customHeight="1">
      <c r="A50" s="38"/>
      <c r="B50" s="98" t="s">
        <v>104</v>
      </c>
      <c r="C50" s="44" t="s">
        <v>107</v>
      </c>
      <c r="D50" s="51">
        <v>582</v>
      </c>
      <c r="E50" s="52">
        <v>0</v>
      </c>
      <c r="F50" s="51">
        <v>248058</v>
      </c>
      <c r="G50" s="52">
        <v>0</v>
      </c>
      <c r="H50" s="51">
        <v>248058</v>
      </c>
      <c r="I50" s="52">
        <v>0</v>
      </c>
      <c r="J50" s="51">
        <v>213000</v>
      </c>
      <c r="K50" s="52">
        <v>0</v>
      </c>
      <c r="L50" s="53">
        <f t="shared" si="5"/>
        <v>213000</v>
      </c>
    </row>
    <row r="51" spans="1:12" ht="25.9" customHeight="1">
      <c r="A51" s="38"/>
      <c r="B51" s="98" t="s">
        <v>117</v>
      </c>
      <c r="C51" s="44" t="s">
        <v>116</v>
      </c>
      <c r="D51" s="51">
        <v>3750</v>
      </c>
      <c r="E51" s="52">
        <v>0</v>
      </c>
      <c r="F51" s="59">
        <v>0</v>
      </c>
      <c r="G51" s="52">
        <v>0</v>
      </c>
      <c r="H51" s="51">
        <v>5000</v>
      </c>
      <c r="I51" s="52">
        <v>0</v>
      </c>
      <c r="J51" s="59">
        <v>0</v>
      </c>
      <c r="K51" s="52">
        <v>0</v>
      </c>
      <c r="L51" s="52">
        <f t="shared" si="5"/>
        <v>0</v>
      </c>
    </row>
    <row r="52" spans="1:12" ht="25.9" customHeight="1">
      <c r="A52" s="54"/>
      <c r="B52" s="99" t="s">
        <v>149</v>
      </c>
      <c r="C52" s="55" t="s">
        <v>153</v>
      </c>
      <c r="D52" s="56">
        <v>0</v>
      </c>
      <c r="E52" s="56">
        <v>0</v>
      </c>
      <c r="F52" s="71">
        <v>7000</v>
      </c>
      <c r="G52" s="56">
        <v>0</v>
      </c>
      <c r="H52" s="71">
        <v>7000</v>
      </c>
      <c r="I52" s="56">
        <v>0</v>
      </c>
      <c r="J52" s="56">
        <v>0</v>
      </c>
      <c r="K52" s="58">
        <v>0</v>
      </c>
      <c r="L52" s="58">
        <f t="shared" si="5"/>
        <v>0</v>
      </c>
    </row>
    <row r="53" spans="1:12" ht="25.9" customHeight="1">
      <c r="A53" s="38"/>
      <c r="B53" s="98" t="s">
        <v>150</v>
      </c>
      <c r="C53" s="44" t="s">
        <v>146</v>
      </c>
      <c r="D53" s="59">
        <v>0</v>
      </c>
      <c r="E53" s="59">
        <v>0</v>
      </c>
      <c r="F53" s="51">
        <v>1</v>
      </c>
      <c r="G53" s="59">
        <v>0</v>
      </c>
      <c r="H53" s="51">
        <v>1</v>
      </c>
      <c r="I53" s="59">
        <v>0</v>
      </c>
      <c r="J53" s="51">
        <v>50500</v>
      </c>
      <c r="K53" s="52">
        <v>0</v>
      </c>
      <c r="L53" s="53">
        <f t="shared" si="5"/>
        <v>50500</v>
      </c>
    </row>
    <row r="54" spans="1:12" ht="13.15" customHeight="1">
      <c r="A54" s="38" t="s">
        <v>8</v>
      </c>
      <c r="B54" s="47">
        <v>48</v>
      </c>
      <c r="C54" s="44" t="s">
        <v>21</v>
      </c>
      <c r="D54" s="60">
        <f t="shared" ref="D54:L54" si="6">SUM(D48:D53)</f>
        <v>5580</v>
      </c>
      <c r="E54" s="61">
        <f t="shared" si="6"/>
        <v>0</v>
      </c>
      <c r="F54" s="60">
        <f t="shared" si="6"/>
        <v>315059</v>
      </c>
      <c r="G54" s="61">
        <f t="shared" si="6"/>
        <v>0</v>
      </c>
      <c r="H54" s="60">
        <f t="shared" si="6"/>
        <v>320059</v>
      </c>
      <c r="I54" s="61">
        <f t="shared" si="6"/>
        <v>0</v>
      </c>
      <c r="J54" s="60">
        <f t="shared" si="6"/>
        <v>393500</v>
      </c>
      <c r="K54" s="61">
        <f t="shared" si="6"/>
        <v>0</v>
      </c>
      <c r="L54" s="60">
        <f t="shared" si="6"/>
        <v>393500</v>
      </c>
    </row>
    <row r="55" spans="1:12">
      <c r="A55" s="38" t="s">
        <v>8</v>
      </c>
      <c r="B55" s="39">
        <v>60</v>
      </c>
      <c r="C55" s="44" t="s">
        <v>13</v>
      </c>
      <c r="D55" s="60">
        <f t="shared" ref="D55:L55" si="7">D54+D45+D37+D30</f>
        <v>43349</v>
      </c>
      <c r="E55" s="60">
        <f t="shared" si="7"/>
        <v>4506</v>
      </c>
      <c r="F55" s="60">
        <f t="shared" si="7"/>
        <v>797060</v>
      </c>
      <c r="G55" s="61">
        <f t="shared" si="7"/>
        <v>0</v>
      </c>
      <c r="H55" s="60">
        <f t="shared" si="7"/>
        <v>802060</v>
      </c>
      <c r="I55" s="61">
        <f t="shared" si="7"/>
        <v>0</v>
      </c>
      <c r="J55" s="60">
        <f t="shared" si="7"/>
        <v>1353632</v>
      </c>
      <c r="K55" s="61">
        <f t="shared" si="7"/>
        <v>0</v>
      </c>
      <c r="L55" s="60">
        <f t="shared" si="7"/>
        <v>1353632</v>
      </c>
    </row>
    <row r="56" spans="1:12" ht="7.9" customHeight="1">
      <c r="A56" s="38"/>
      <c r="B56" s="39"/>
      <c r="C56" s="44"/>
      <c r="D56" s="62"/>
      <c r="E56" s="62"/>
      <c r="F56" s="62"/>
      <c r="G56" s="62"/>
      <c r="H56" s="62"/>
      <c r="I56" s="66"/>
      <c r="J56" s="62"/>
      <c r="K56" s="62"/>
      <c r="L56" s="62"/>
    </row>
    <row r="57" spans="1:12" ht="13.5" customHeight="1">
      <c r="A57" s="38"/>
      <c r="B57" s="39">
        <v>61</v>
      </c>
      <c r="C57" s="44" t="s">
        <v>23</v>
      </c>
      <c r="D57" s="8"/>
      <c r="E57" s="46"/>
      <c r="F57" s="46"/>
      <c r="G57" s="46"/>
      <c r="H57" s="46"/>
      <c r="I57" s="46"/>
      <c r="J57" s="46"/>
      <c r="K57" s="46"/>
      <c r="L57" s="46"/>
    </row>
    <row r="58" spans="1:12" ht="13.15" customHeight="1">
      <c r="A58" s="38"/>
      <c r="B58" s="47">
        <v>45</v>
      </c>
      <c r="C58" s="44" t="s">
        <v>14</v>
      </c>
      <c r="D58" s="8"/>
      <c r="E58" s="46"/>
      <c r="F58" s="46"/>
      <c r="G58" s="46"/>
      <c r="H58" s="46"/>
      <c r="I58" s="46"/>
      <c r="J58" s="46"/>
      <c r="K58" s="46"/>
      <c r="L58" s="46"/>
    </row>
    <row r="59" spans="1:12" ht="13.15" customHeight="1">
      <c r="A59" s="38"/>
      <c r="B59" s="98" t="s">
        <v>24</v>
      </c>
      <c r="C59" s="44" t="s">
        <v>25</v>
      </c>
      <c r="D59" s="64">
        <v>0</v>
      </c>
      <c r="E59" s="49">
        <v>0</v>
      </c>
      <c r="F59" s="64">
        <v>0</v>
      </c>
      <c r="G59" s="95">
        <v>3000</v>
      </c>
      <c r="H59" s="64">
        <v>0</v>
      </c>
      <c r="I59" s="95">
        <v>3000</v>
      </c>
      <c r="J59" s="64">
        <v>0</v>
      </c>
      <c r="K59" s="95">
        <v>3000</v>
      </c>
      <c r="L59" s="46">
        <f>SUM(J59:K59)</f>
        <v>3000</v>
      </c>
    </row>
    <row r="60" spans="1:12" ht="7.9" customHeight="1">
      <c r="A60" s="38"/>
      <c r="B60" s="48"/>
      <c r="C60" s="44"/>
      <c r="D60" s="8"/>
      <c r="E60" s="8"/>
      <c r="F60" s="8"/>
      <c r="G60" s="46"/>
      <c r="H60" s="8"/>
      <c r="I60" s="46"/>
      <c r="J60" s="8"/>
      <c r="K60" s="46"/>
      <c r="L60" s="46"/>
    </row>
    <row r="61" spans="1:12" ht="13.15" customHeight="1">
      <c r="A61" s="38"/>
      <c r="B61" s="47">
        <v>46</v>
      </c>
      <c r="C61" s="44" t="s">
        <v>17</v>
      </c>
      <c r="D61" s="8"/>
      <c r="E61" s="8"/>
      <c r="F61" s="8"/>
      <c r="G61" s="46"/>
      <c r="H61" s="8"/>
      <c r="I61" s="46"/>
      <c r="J61" s="8"/>
      <c r="K61" s="46"/>
      <c r="L61" s="46"/>
    </row>
    <row r="62" spans="1:12" ht="13.15" customHeight="1">
      <c r="A62" s="38"/>
      <c r="B62" s="98" t="s">
        <v>26</v>
      </c>
      <c r="C62" s="44" t="s">
        <v>25</v>
      </c>
      <c r="D62" s="64">
        <v>0</v>
      </c>
      <c r="E62" s="94">
        <v>445</v>
      </c>
      <c r="F62" s="64">
        <v>0</v>
      </c>
      <c r="G62" s="95">
        <v>1190</v>
      </c>
      <c r="H62" s="64">
        <v>0</v>
      </c>
      <c r="I62" s="95">
        <v>1190</v>
      </c>
      <c r="J62" s="64">
        <v>0</v>
      </c>
      <c r="K62" s="95">
        <v>1190</v>
      </c>
      <c r="L62" s="46">
        <f>SUM(J62:K62)</f>
        <v>1190</v>
      </c>
    </row>
    <row r="63" spans="1:12" ht="7.9" customHeight="1">
      <c r="A63" s="38"/>
      <c r="B63" s="48"/>
      <c r="C63" s="44"/>
      <c r="D63" s="8"/>
      <c r="E63" s="8"/>
      <c r="F63" s="8"/>
      <c r="G63" s="46"/>
      <c r="H63" s="8"/>
      <c r="I63" s="46"/>
      <c r="J63" s="8"/>
      <c r="K63" s="46"/>
      <c r="L63" s="46"/>
    </row>
    <row r="64" spans="1:12" ht="13.15" customHeight="1">
      <c r="A64" s="38"/>
      <c r="B64" s="47">
        <v>47</v>
      </c>
      <c r="C64" s="44" t="s">
        <v>19</v>
      </c>
      <c r="D64" s="8"/>
      <c r="E64" s="8"/>
      <c r="F64" s="8"/>
      <c r="G64" s="46"/>
      <c r="H64" s="8"/>
      <c r="I64" s="46"/>
      <c r="J64" s="8"/>
      <c r="K64" s="46"/>
      <c r="L64" s="46"/>
    </row>
    <row r="65" spans="1:12" ht="13.15" customHeight="1">
      <c r="A65" s="38"/>
      <c r="B65" s="98" t="s">
        <v>27</v>
      </c>
      <c r="C65" s="44" t="s">
        <v>25</v>
      </c>
      <c r="D65" s="64">
        <v>0</v>
      </c>
      <c r="E65" s="94">
        <v>440</v>
      </c>
      <c r="F65" s="64">
        <v>0</v>
      </c>
      <c r="G65" s="95">
        <v>1090</v>
      </c>
      <c r="H65" s="64">
        <v>0</v>
      </c>
      <c r="I65" s="95">
        <v>1090</v>
      </c>
      <c r="J65" s="64">
        <v>0</v>
      </c>
      <c r="K65" s="95">
        <v>1090</v>
      </c>
      <c r="L65" s="46">
        <f>SUM(J65:K65)</f>
        <v>1090</v>
      </c>
    </row>
    <row r="66" spans="1:12" ht="7.9" customHeight="1">
      <c r="A66" s="38"/>
      <c r="B66" s="47"/>
      <c r="C66" s="44"/>
      <c r="D66" s="62"/>
      <c r="E66" s="62"/>
      <c r="F66" s="62"/>
      <c r="G66" s="41"/>
      <c r="H66" s="62"/>
      <c r="I66" s="41"/>
      <c r="J66" s="62"/>
      <c r="K66" s="41"/>
      <c r="L66" s="41"/>
    </row>
    <row r="67" spans="1:12" ht="13.15" customHeight="1">
      <c r="A67" s="38"/>
      <c r="B67" s="47">
        <v>48</v>
      </c>
      <c r="C67" s="44" t="s">
        <v>21</v>
      </c>
      <c r="D67" s="8"/>
      <c r="E67" s="8"/>
      <c r="F67" s="8"/>
      <c r="G67" s="46"/>
      <c r="H67" s="8"/>
      <c r="I67" s="46"/>
      <c r="J67" s="8"/>
      <c r="K67" s="46"/>
      <c r="L67" s="46"/>
    </row>
    <row r="68" spans="1:12" ht="13.15" customHeight="1">
      <c r="A68" s="38"/>
      <c r="B68" s="98" t="s">
        <v>28</v>
      </c>
      <c r="C68" s="44" t="s">
        <v>25</v>
      </c>
      <c r="D68" s="64">
        <v>0</v>
      </c>
      <c r="E68" s="94">
        <v>445</v>
      </c>
      <c r="F68" s="64">
        <v>0</v>
      </c>
      <c r="G68" s="95">
        <v>1090</v>
      </c>
      <c r="H68" s="64">
        <v>0</v>
      </c>
      <c r="I68" s="95">
        <v>1090</v>
      </c>
      <c r="J68" s="64">
        <v>0</v>
      </c>
      <c r="K68" s="95">
        <v>1090</v>
      </c>
      <c r="L68" s="46">
        <f>SUM(J68:K68)</f>
        <v>1090</v>
      </c>
    </row>
    <row r="69" spans="1:12" ht="13.5" customHeight="1">
      <c r="A69" s="38" t="s">
        <v>8</v>
      </c>
      <c r="B69" s="39">
        <v>61</v>
      </c>
      <c r="C69" s="44" t="s">
        <v>23</v>
      </c>
      <c r="D69" s="61">
        <f t="shared" ref="D69:L69" si="8">D68+D65+D62+D59</f>
        <v>0</v>
      </c>
      <c r="E69" s="67">
        <f t="shared" si="8"/>
        <v>1330</v>
      </c>
      <c r="F69" s="61">
        <f t="shared" si="8"/>
        <v>0</v>
      </c>
      <c r="G69" s="67">
        <f t="shared" si="8"/>
        <v>6370</v>
      </c>
      <c r="H69" s="61">
        <f t="shared" si="8"/>
        <v>0</v>
      </c>
      <c r="I69" s="67">
        <f t="shared" si="8"/>
        <v>6370</v>
      </c>
      <c r="J69" s="61">
        <f t="shared" si="8"/>
        <v>0</v>
      </c>
      <c r="K69" s="67">
        <f t="shared" ref="K69" si="9">K68+K65+K62+K59</f>
        <v>6370</v>
      </c>
      <c r="L69" s="67">
        <f t="shared" si="8"/>
        <v>6370</v>
      </c>
    </row>
    <row r="70" spans="1:12" ht="13.5" customHeight="1">
      <c r="A70" s="38" t="s">
        <v>8</v>
      </c>
      <c r="B70" s="45">
        <v>1.103</v>
      </c>
      <c r="C70" s="40" t="s">
        <v>12</v>
      </c>
      <c r="D70" s="68">
        <f t="shared" ref="D70:L70" si="10">D69+D55</f>
        <v>43349</v>
      </c>
      <c r="E70" s="68">
        <f t="shared" si="10"/>
        <v>5836</v>
      </c>
      <c r="F70" s="69">
        <f t="shared" si="10"/>
        <v>797060</v>
      </c>
      <c r="G70" s="68">
        <f t="shared" si="10"/>
        <v>6370</v>
      </c>
      <c r="H70" s="68">
        <f t="shared" si="10"/>
        <v>802060</v>
      </c>
      <c r="I70" s="68">
        <f t="shared" si="10"/>
        <v>6370</v>
      </c>
      <c r="J70" s="69">
        <f t="shared" si="10"/>
        <v>1353632</v>
      </c>
      <c r="K70" s="68">
        <f t="shared" ref="K70" si="11">K69+K55</f>
        <v>6370</v>
      </c>
      <c r="L70" s="68">
        <f t="shared" si="10"/>
        <v>1360002</v>
      </c>
    </row>
    <row r="71" spans="1:12" ht="13.5" customHeight="1">
      <c r="A71" s="38" t="s">
        <v>8</v>
      </c>
      <c r="B71" s="43">
        <v>1</v>
      </c>
      <c r="C71" s="44" t="s">
        <v>11</v>
      </c>
      <c r="D71" s="68">
        <f t="shared" ref="D71:L71" si="12">D70</f>
        <v>43349</v>
      </c>
      <c r="E71" s="68">
        <f t="shared" si="12"/>
        <v>5836</v>
      </c>
      <c r="F71" s="69">
        <f t="shared" si="12"/>
        <v>797060</v>
      </c>
      <c r="G71" s="68">
        <f t="shared" si="12"/>
        <v>6370</v>
      </c>
      <c r="H71" s="68">
        <f t="shared" si="12"/>
        <v>802060</v>
      </c>
      <c r="I71" s="68">
        <f t="shared" si="12"/>
        <v>6370</v>
      </c>
      <c r="J71" s="69">
        <f t="shared" si="12"/>
        <v>1353632</v>
      </c>
      <c r="K71" s="68">
        <f t="shared" ref="K71" si="13">K70</f>
        <v>6370</v>
      </c>
      <c r="L71" s="68">
        <f t="shared" si="12"/>
        <v>1360002</v>
      </c>
    </row>
    <row r="72" spans="1:12" ht="7.9" customHeight="1">
      <c r="A72" s="38"/>
      <c r="B72" s="43"/>
      <c r="C72" s="44"/>
      <c r="D72" s="41"/>
      <c r="E72" s="41"/>
      <c r="F72" s="41"/>
      <c r="G72" s="41"/>
      <c r="H72" s="41"/>
      <c r="I72" s="41"/>
      <c r="J72" s="41"/>
      <c r="K72" s="41"/>
      <c r="L72" s="41"/>
    </row>
    <row r="73" spans="1:12" ht="13.15" customHeight="1">
      <c r="A73" s="38"/>
      <c r="B73" s="39">
        <v>80</v>
      </c>
      <c r="C73" s="44" t="s">
        <v>29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13.15" customHeight="1">
      <c r="A74" s="38"/>
      <c r="B74" s="70">
        <v>80.001000000000005</v>
      </c>
      <c r="C74" s="40" t="s">
        <v>113</v>
      </c>
      <c r="D74" s="8"/>
      <c r="E74" s="8"/>
      <c r="F74" s="8"/>
      <c r="G74" s="8"/>
      <c r="H74" s="8"/>
      <c r="I74" s="8"/>
      <c r="J74" s="8"/>
      <c r="K74" s="8"/>
      <c r="L74" s="8"/>
    </row>
    <row r="75" spans="1:12" ht="13.5" customHeight="1">
      <c r="A75" s="38"/>
      <c r="B75" s="43">
        <v>20</v>
      </c>
      <c r="C75" s="44" t="s">
        <v>30</v>
      </c>
      <c r="D75" s="62"/>
      <c r="E75" s="62"/>
      <c r="F75" s="62"/>
      <c r="G75" s="62"/>
      <c r="H75" s="62"/>
      <c r="I75" s="62"/>
      <c r="J75" s="62"/>
      <c r="K75" s="62"/>
      <c r="L75" s="62"/>
    </row>
    <row r="76" spans="1:12" ht="13.15" customHeight="1">
      <c r="A76" s="38"/>
      <c r="B76" s="43">
        <v>44</v>
      </c>
      <c r="C76" s="44" t="s">
        <v>16</v>
      </c>
      <c r="D76" s="62"/>
      <c r="E76" s="62"/>
      <c r="F76" s="62"/>
      <c r="G76" s="62"/>
      <c r="H76" s="62"/>
      <c r="I76" s="62"/>
      <c r="J76" s="62"/>
      <c r="K76" s="62"/>
      <c r="L76" s="62"/>
    </row>
    <row r="77" spans="1:12" ht="13.15" customHeight="1">
      <c r="A77" s="38"/>
      <c r="B77" s="98" t="s">
        <v>31</v>
      </c>
      <c r="C77" s="44" t="s">
        <v>32</v>
      </c>
      <c r="D77" s="93">
        <v>20813</v>
      </c>
      <c r="E77" s="63">
        <v>16395</v>
      </c>
      <c r="F77" s="51">
        <v>40163</v>
      </c>
      <c r="G77" s="63">
        <v>19619</v>
      </c>
      <c r="H77" s="93">
        <v>40163</v>
      </c>
      <c r="I77" s="63">
        <v>19619</v>
      </c>
      <c r="J77" s="51">
        <v>25169</v>
      </c>
      <c r="K77" s="63">
        <v>20525</v>
      </c>
      <c r="L77" s="41">
        <f>SUM(J77:K77)</f>
        <v>45694</v>
      </c>
    </row>
    <row r="78" spans="1:12" ht="13.5" customHeight="1">
      <c r="A78" s="38"/>
      <c r="B78" s="98" t="s">
        <v>33</v>
      </c>
      <c r="C78" s="44" t="s">
        <v>34</v>
      </c>
      <c r="D78" s="51">
        <v>10531</v>
      </c>
      <c r="E78" s="52">
        <v>0</v>
      </c>
      <c r="F78" s="51">
        <v>6000</v>
      </c>
      <c r="G78" s="52">
        <v>0</v>
      </c>
      <c r="H78" s="51">
        <v>6000</v>
      </c>
      <c r="I78" s="52">
        <v>0</v>
      </c>
      <c r="J78" s="51">
        <v>11505</v>
      </c>
      <c r="K78" s="52">
        <v>0</v>
      </c>
      <c r="L78" s="53">
        <f>SUM(J78:K78)</f>
        <v>11505</v>
      </c>
    </row>
    <row r="79" spans="1:12" ht="13.15" customHeight="1">
      <c r="A79" s="38"/>
      <c r="B79" s="98" t="s">
        <v>35</v>
      </c>
      <c r="C79" s="44" t="s">
        <v>36</v>
      </c>
      <c r="D79" s="93">
        <v>149</v>
      </c>
      <c r="E79" s="53">
        <v>278</v>
      </c>
      <c r="F79" s="51">
        <v>150</v>
      </c>
      <c r="G79" s="63">
        <v>280</v>
      </c>
      <c r="H79" s="51">
        <v>150</v>
      </c>
      <c r="I79" s="63">
        <v>280</v>
      </c>
      <c r="J79" s="51">
        <v>149</v>
      </c>
      <c r="K79" s="63">
        <v>280</v>
      </c>
      <c r="L79" s="41">
        <f>SUM(J79:K79)</f>
        <v>429</v>
      </c>
    </row>
    <row r="80" spans="1:12" ht="13.5" customHeight="1">
      <c r="A80" s="38"/>
      <c r="B80" s="98" t="s">
        <v>37</v>
      </c>
      <c r="C80" s="44" t="s">
        <v>38</v>
      </c>
      <c r="D80" s="93">
        <v>451</v>
      </c>
      <c r="E80" s="53">
        <v>1143</v>
      </c>
      <c r="F80" s="51">
        <v>450</v>
      </c>
      <c r="G80" s="63">
        <v>1200</v>
      </c>
      <c r="H80" s="51">
        <v>450</v>
      </c>
      <c r="I80" s="63">
        <v>1200</v>
      </c>
      <c r="J80" s="51">
        <v>450</v>
      </c>
      <c r="K80" s="63">
        <v>1200</v>
      </c>
      <c r="L80" s="41">
        <f>SUM(J80:K80)</f>
        <v>1650</v>
      </c>
    </row>
    <row r="81" spans="1:12" ht="13.15" customHeight="1">
      <c r="A81" s="38"/>
      <c r="B81" s="98" t="s">
        <v>39</v>
      </c>
      <c r="C81" s="44" t="s">
        <v>40</v>
      </c>
      <c r="D81" s="57">
        <v>400</v>
      </c>
      <c r="E81" s="96">
        <v>1142</v>
      </c>
      <c r="F81" s="71">
        <v>450</v>
      </c>
      <c r="G81" s="96">
        <v>1090</v>
      </c>
      <c r="H81" s="71">
        <v>450</v>
      </c>
      <c r="I81" s="96">
        <v>1090</v>
      </c>
      <c r="J81" s="71">
        <v>450</v>
      </c>
      <c r="K81" s="96">
        <v>1090</v>
      </c>
      <c r="L81" s="97">
        <f>SUM(J81:K81)</f>
        <v>1540</v>
      </c>
    </row>
    <row r="82" spans="1:12" ht="13.15" customHeight="1">
      <c r="A82" s="38" t="s">
        <v>8</v>
      </c>
      <c r="B82" s="43">
        <v>44</v>
      </c>
      <c r="C82" s="44" t="s">
        <v>16</v>
      </c>
      <c r="D82" s="90">
        <f t="shared" ref="D82:L82" si="14">SUM(D77:D81)</f>
        <v>32344</v>
      </c>
      <c r="E82" s="90">
        <f t="shared" si="14"/>
        <v>18958</v>
      </c>
      <c r="F82" s="71">
        <f t="shared" si="14"/>
        <v>47213</v>
      </c>
      <c r="G82" s="90">
        <f t="shared" si="14"/>
        <v>22189</v>
      </c>
      <c r="H82" s="90">
        <f t="shared" si="14"/>
        <v>47213</v>
      </c>
      <c r="I82" s="90">
        <f t="shared" si="14"/>
        <v>22189</v>
      </c>
      <c r="J82" s="71">
        <f t="shared" si="14"/>
        <v>37723</v>
      </c>
      <c r="K82" s="90">
        <f t="shared" si="14"/>
        <v>23095</v>
      </c>
      <c r="L82" s="90">
        <f t="shared" si="14"/>
        <v>60818</v>
      </c>
    </row>
    <row r="83" spans="1:12" ht="7.15" customHeight="1">
      <c r="A83" s="38"/>
      <c r="B83" s="43"/>
      <c r="C83" s="44"/>
      <c r="D83" s="62"/>
      <c r="E83" s="62"/>
      <c r="F83" s="62"/>
      <c r="G83" s="62"/>
      <c r="H83" s="62"/>
      <c r="I83" s="62"/>
      <c r="J83" s="62"/>
      <c r="K83" s="62"/>
      <c r="L83" s="62"/>
    </row>
    <row r="84" spans="1:12" ht="13.15" customHeight="1">
      <c r="A84" s="38"/>
      <c r="B84" s="43">
        <v>45</v>
      </c>
      <c r="C84" s="44" t="s">
        <v>14</v>
      </c>
      <c r="D84" s="62"/>
      <c r="E84" s="62"/>
      <c r="F84" s="62"/>
      <c r="G84" s="62"/>
      <c r="H84" s="62"/>
      <c r="I84" s="62"/>
      <c r="J84" s="62"/>
      <c r="K84" s="62"/>
      <c r="L84" s="62"/>
    </row>
    <row r="85" spans="1:12" ht="13.15" customHeight="1">
      <c r="A85" s="38"/>
      <c r="B85" s="100" t="s">
        <v>41</v>
      </c>
      <c r="C85" s="44" t="s">
        <v>32</v>
      </c>
      <c r="D85" s="63">
        <v>10842</v>
      </c>
      <c r="E85" s="52">
        <v>0</v>
      </c>
      <c r="F85" s="51">
        <v>10000</v>
      </c>
      <c r="G85" s="52">
        <v>0</v>
      </c>
      <c r="H85" s="93">
        <v>10000</v>
      </c>
      <c r="I85" s="52">
        <v>0</v>
      </c>
      <c r="J85" s="51">
        <v>13168</v>
      </c>
      <c r="K85" s="52">
        <v>0</v>
      </c>
      <c r="L85" s="53">
        <f>SUM(J85:K85)</f>
        <v>13168</v>
      </c>
    </row>
    <row r="86" spans="1:12">
      <c r="A86" s="38"/>
      <c r="B86" s="100" t="s">
        <v>82</v>
      </c>
      <c r="C86" s="44" t="s">
        <v>34</v>
      </c>
      <c r="D86" s="53">
        <v>7361</v>
      </c>
      <c r="E86" s="52">
        <v>0</v>
      </c>
      <c r="F86" s="51">
        <v>6000</v>
      </c>
      <c r="G86" s="52">
        <v>0</v>
      </c>
      <c r="H86" s="51">
        <v>6000</v>
      </c>
      <c r="I86" s="52">
        <v>0</v>
      </c>
      <c r="J86" s="51">
        <v>4921</v>
      </c>
      <c r="K86" s="52">
        <v>0</v>
      </c>
      <c r="L86" s="53">
        <f>SUM(J86:K86)</f>
        <v>4921</v>
      </c>
    </row>
    <row r="87" spans="1:12" ht="13.15" customHeight="1">
      <c r="A87" s="38"/>
      <c r="B87" s="100" t="s">
        <v>42</v>
      </c>
      <c r="C87" s="44" t="s">
        <v>36</v>
      </c>
      <c r="D87" s="53">
        <v>50</v>
      </c>
      <c r="E87" s="52">
        <v>0</v>
      </c>
      <c r="F87" s="51">
        <v>50</v>
      </c>
      <c r="G87" s="52">
        <v>0</v>
      </c>
      <c r="H87" s="51">
        <v>50</v>
      </c>
      <c r="I87" s="52">
        <v>0</v>
      </c>
      <c r="J87" s="51">
        <v>50</v>
      </c>
      <c r="K87" s="52">
        <v>0</v>
      </c>
      <c r="L87" s="53">
        <f>SUM(J87:K87)</f>
        <v>50</v>
      </c>
    </row>
    <row r="88" spans="1:12" ht="13.15" customHeight="1">
      <c r="A88" s="38"/>
      <c r="B88" s="100" t="s">
        <v>43</v>
      </c>
      <c r="C88" s="44" t="s">
        <v>38</v>
      </c>
      <c r="D88" s="57">
        <v>250</v>
      </c>
      <c r="E88" s="58">
        <v>0</v>
      </c>
      <c r="F88" s="71">
        <v>200</v>
      </c>
      <c r="G88" s="58">
        <v>0</v>
      </c>
      <c r="H88" s="71">
        <v>200</v>
      </c>
      <c r="I88" s="58">
        <v>0</v>
      </c>
      <c r="J88" s="71">
        <v>200</v>
      </c>
      <c r="K88" s="58">
        <v>0</v>
      </c>
      <c r="L88" s="57">
        <f>SUM(J88:K88)</f>
        <v>200</v>
      </c>
    </row>
    <row r="89" spans="1:12" ht="14.25" customHeight="1">
      <c r="A89" s="54" t="s">
        <v>8</v>
      </c>
      <c r="B89" s="105">
        <v>45</v>
      </c>
      <c r="C89" s="55" t="s">
        <v>14</v>
      </c>
      <c r="D89" s="60">
        <f t="shared" ref="D89:L89" si="15">SUM(D85:D88)</f>
        <v>18503</v>
      </c>
      <c r="E89" s="61">
        <f t="shared" si="15"/>
        <v>0</v>
      </c>
      <c r="F89" s="60">
        <f t="shared" si="15"/>
        <v>16250</v>
      </c>
      <c r="G89" s="61">
        <f t="shared" si="15"/>
        <v>0</v>
      </c>
      <c r="H89" s="60">
        <f t="shared" si="15"/>
        <v>16250</v>
      </c>
      <c r="I89" s="61">
        <f t="shared" si="15"/>
        <v>0</v>
      </c>
      <c r="J89" s="60">
        <f t="shared" si="15"/>
        <v>18339</v>
      </c>
      <c r="K89" s="61">
        <f t="shared" ref="K89" si="16">SUM(K85:K88)</f>
        <v>0</v>
      </c>
      <c r="L89" s="60">
        <f t="shared" si="15"/>
        <v>18339</v>
      </c>
    </row>
    <row r="90" spans="1:12" ht="4.1500000000000004" customHeight="1">
      <c r="A90" s="38"/>
      <c r="B90" s="43"/>
      <c r="C90" s="44"/>
      <c r="D90" s="62"/>
      <c r="E90" s="62"/>
      <c r="F90" s="62"/>
      <c r="G90" s="62"/>
      <c r="H90" s="62"/>
      <c r="I90" s="62"/>
      <c r="J90" s="62"/>
      <c r="K90" s="62"/>
      <c r="L90" s="62"/>
    </row>
    <row r="91" spans="1:12" ht="13.5" customHeight="1">
      <c r="A91" s="38"/>
      <c r="B91" s="43">
        <v>47</v>
      </c>
      <c r="C91" s="44" t="s">
        <v>19</v>
      </c>
      <c r="D91" s="62"/>
      <c r="E91" s="62"/>
      <c r="F91" s="62"/>
      <c r="G91" s="62"/>
      <c r="H91" s="62"/>
      <c r="I91" s="62"/>
      <c r="J91" s="62"/>
      <c r="K91" s="62"/>
      <c r="L91" s="62"/>
    </row>
    <row r="92" spans="1:12" ht="13.5" customHeight="1">
      <c r="A92" s="38"/>
      <c r="B92" s="100" t="s">
        <v>44</v>
      </c>
      <c r="C92" s="44" t="s">
        <v>32</v>
      </c>
      <c r="D92" s="95">
        <v>5408</v>
      </c>
      <c r="E92" s="49">
        <v>0</v>
      </c>
      <c r="F92" s="51">
        <v>7000</v>
      </c>
      <c r="G92" s="49">
        <v>0</v>
      </c>
      <c r="H92" s="93">
        <v>7000</v>
      </c>
      <c r="I92" s="49">
        <v>0</v>
      </c>
      <c r="J92" s="51">
        <v>7108</v>
      </c>
      <c r="K92" s="49">
        <v>0</v>
      </c>
      <c r="L92" s="50">
        <f>SUM(J92:K92)</f>
        <v>7108</v>
      </c>
    </row>
    <row r="93" spans="1:12" ht="13.5" customHeight="1">
      <c r="A93" s="38"/>
      <c r="B93" s="100" t="s">
        <v>45</v>
      </c>
      <c r="C93" s="44" t="s">
        <v>34</v>
      </c>
      <c r="D93" s="50">
        <v>3986</v>
      </c>
      <c r="E93" s="49">
        <v>0</v>
      </c>
      <c r="F93" s="51">
        <v>2800</v>
      </c>
      <c r="G93" s="49">
        <v>0</v>
      </c>
      <c r="H93" s="51">
        <v>2800</v>
      </c>
      <c r="I93" s="49">
        <v>0</v>
      </c>
      <c r="J93" s="51">
        <v>3264</v>
      </c>
      <c r="K93" s="49">
        <v>0</v>
      </c>
      <c r="L93" s="50">
        <f>SUM(J93:K93)</f>
        <v>3264</v>
      </c>
    </row>
    <row r="94" spans="1:12" ht="13.5" customHeight="1">
      <c r="A94" s="38"/>
      <c r="B94" s="100" t="s">
        <v>46</v>
      </c>
      <c r="C94" s="44" t="s">
        <v>36</v>
      </c>
      <c r="D94" s="50">
        <v>29</v>
      </c>
      <c r="E94" s="49">
        <v>0</v>
      </c>
      <c r="F94" s="51">
        <v>50</v>
      </c>
      <c r="G94" s="49">
        <v>0</v>
      </c>
      <c r="H94" s="51">
        <v>50</v>
      </c>
      <c r="I94" s="49">
        <v>0</v>
      </c>
      <c r="J94" s="51">
        <v>50</v>
      </c>
      <c r="K94" s="49">
        <v>0</v>
      </c>
      <c r="L94" s="50">
        <f>SUM(J94:K94)</f>
        <v>50</v>
      </c>
    </row>
    <row r="95" spans="1:12" ht="13.5" customHeight="1">
      <c r="A95" s="38"/>
      <c r="B95" s="100" t="s">
        <v>47</v>
      </c>
      <c r="C95" s="44" t="s">
        <v>38</v>
      </c>
      <c r="D95" s="50">
        <v>101</v>
      </c>
      <c r="E95" s="49">
        <v>0</v>
      </c>
      <c r="F95" s="51">
        <v>100</v>
      </c>
      <c r="G95" s="49">
        <v>0</v>
      </c>
      <c r="H95" s="51">
        <v>100</v>
      </c>
      <c r="I95" s="49">
        <v>0</v>
      </c>
      <c r="J95" s="51">
        <v>150</v>
      </c>
      <c r="K95" s="49">
        <v>0</v>
      </c>
      <c r="L95" s="50">
        <f>SUM(J95:K95)</f>
        <v>150</v>
      </c>
    </row>
    <row r="96" spans="1:12" ht="13.5" customHeight="1">
      <c r="A96" s="38" t="s">
        <v>8</v>
      </c>
      <c r="B96" s="43">
        <v>47</v>
      </c>
      <c r="C96" s="44" t="s">
        <v>19</v>
      </c>
      <c r="D96" s="60">
        <f t="shared" ref="D96:L96" si="17">SUM(D92:D95)</f>
        <v>9524</v>
      </c>
      <c r="E96" s="61">
        <f t="shared" si="17"/>
        <v>0</v>
      </c>
      <c r="F96" s="60">
        <f t="shared" si="17"/>
        <v>9950</v>
      </c>
      <c r="G96" s="61">
        <f t="shared" si="17"/>
        <v>0</v>
      </c>
      <c r="H96" s="60">
        <f t="shared" si="17"/>
        <v>9950</v>
      </c>
      <c r="I96" s="61">
        <f t="shared" si="17"/>
        <v>0</v>
      </c>
      <c r="J96" s="60">
        <f t="shared" si="17"/>
        <v>10572</v>
      </c>
      <c r="K96" s="61">
        <f t="shared" ref="K96" si="18">SUM(K92:K95)</f>
        <v>0</v>
      </c>
      <c r="L96" s="60">
        <f t="shared" si="17"/>
        <v>10572</v>
      </c>
    </row>
    <row r="97" spans="1:12" ht="7.9" customHeight="1">
      <c r="A97" s="38"/>
      <c r="B97" s="43"/>
      <c r="C97" s="44"/>
      <c r="D97" s="62"/>
      <c r="E97" s="62"/>
      <c r="F97" s="62"/>
      <c r="G97" s="62"/>
      <c r="H97" s="62"/>
      <c r="I97" s="62"/>
      <c r="J97" s="62"/>
      <c r="K97" s="62"/>
      <c r="L97" s="62"/>
    </row>
    <row r="98" spans="1:12" ht="13.5" customHeight="1">
      <c r="A98" s="38"/>
      <c r="B98" s="43">
        <v>48</v>
      </c>
      <c r="C98" s="44" t="s">
        <v>21</v>
      </c>
      <c r="D98" s="62"/>
      <c r="E98" s="62"/>
      <c r="F98" s="62"/>
      <c r="G98" s="62"/>
      <c r="H98" s="62"/>
      <c r="I98" s="62"/>
      <c r="J98" s="62"/>
      <c r="K98" s="62"/>
      <c r="L98" s="62"/>
    </row>
    <row r="99" spans="1:12" ht="13.5" customHeight="1">
      <c r="A99" s="38"/>
      <c r="B99" s="100" t="s">
        <v>48</v>
      </c>
      <c r="C99" s="44" t="s">
        <v>32</v>
      </c>
      <c r="D99" s="95">
        <v>12995</v>
      </c>
      <c r="E99" s="49">
        <v>0</v>
      </c>
      <c r="F99" s="50">
        <v>13000</v>
      </c>
      <c r="G99" s="49">
        <v>0</v>
      </c>
      <c r="H99" s="95">
        <v>13000</v>
      </c>
      <c r="I99" s="49">
        <v>0</v>
      </c>
      <c r="J99" s="50">
        <v>13406</v>
      </c>
      <c r="K99" s="49">
        <v>0</v>
      </c>
      <c r="L99" s="50">
        <f>SUM(J99:K99)</f>
        <v>13406</v>
      </c>
    </row>
    <row r="100" spans="1:12" ht="13.5" customHeight="1">
      <c r="A100" s="38"/>
      <c r="B100" s="100" t="s">
        <v>49</v>
      </c>
      <c r="C100" s="44" t="s">
        <v>34</v>
      </c>
      <c r="D100" s="50">
        <v>6506</v>
      </c>
      <c r="E100" s="49">
        <v>0</v>
      </c>
      <c r="F100" s="50">
        <v>5362</v>
      </c>
      <c r="G100" s="49">
        <v>0</v>
      </c>
      <c r="H100" s="50">
        <v>5362</v>
      </c>
      <c r="I100" s="49">
        <v>0</v>
      </c>
      <c r="J100" s="50">
        <v>5597</v>
      </c>
      <c r="K100" s="49">
        <v>0</v>
      </c>
      <c r="L100" s="50">
        <f>SUM(J100:K100)</f>
        <v>5597</v>
      </c>
    </row>
    <row r="101" spans="1:12" ht="13.5" customHeight="1">
      <c r="A101" s="38"/>
      <c r="B101" s="100" t="s">
        <v>50</v>
      </c>
      <c r="C101" s="44" t="s">
        <v>36</v>
      </c>
      <c r="D101" s="53">
        <v>50</v>
      </c>
      <c r="E101" s="52">
        <v>0</v>
      </c>
      <c r="F101" s="53">
        <v>50</v>
      </c>
      <c r="G101" s="52">
        <v>0</v>
      </c>
      <c r="H101" s="53">
        <v>50</v>
      </c>
      <c r="I101" s="52">
        <v>0</v>
      </c>
      <c r="J101" s="53">
        <v>50</v>
      </c>
      <c r="K101" s="52">
        <v>0</v>
      </c>
      <c r="L101" s="53">
        <f>SUM(J101:K101)</f>
        <v>50</v>
      </c>
    </row>
    <row r="102" spans="1:12" ht="13.5" customHeight="1">
      <c r="A102" s="38"/>
      <c r="B102" s="100" t="s">
        <v>51</v>
      </c>
      <c r="C102" s="44" t="s">
        <v>38</v>
      </c>
      <c r="D102" s="57">
        <v>200</v>
      </c>
      <c r="E102" s="58">
        <v>0</v>
      </c>
      <c r="F102" s="57">
        <v>200</v>
      </c>
      <c r="G102" s="58">
        <v>0</v>
      </c>
      <c r="H102" s="57">
        <v>200</v>
      </c>
      <c r="I102" s="58">
        <v>0</v>
      </c>
      <c r="J102" s="57">
        <v>200</v>
      </c>
      <c r="K102" s="58">
        <v>0</v>
      </c>
      <c r="L102" s="57">
        <f>SUM(J102:K102)</f>
        <v>200</v>
      </c>
    </row>
    <row r="103" spans="1:12" ht="13.5" customHeight="1">
      <c r="A103" s="38" t="s">
        <v>8</v>
      </c>
      <c r="B103" s="43">
        <v>48</v>
      </c>
      <c r="C103" s="44" t="s">
        <v>21</v>
      </c>
      <c r="D103" s="71">
        <f t="shared" ref="D103:L103" si="19">SUM(D99:D102)</f>
        <v>19751</v>
      </c>
      <c r="E103" s="56">
        <f t="shared" si="19"/>
        <v>0</v>
      </c>
      <c r="F103" s="71">
        <f t="shared" si="19"/>
        <v>18612</v>
      </c>
      <c r="G103" s="56">
        <f t="shared" si="19"/>
        <v>0</v>
      </c>
      <c r="H103" s="71">
        <f t="shared" si="19"/>
        <v>18612</v>
      </c>
      <c r="I103" s="56">
        <f t="shared" si="19"/>
        <v>0</v>
      </c>
      <c r="J103" s="71">
        <f t="shared" si="19"/>
        <v>19253</v>
      </c>
      <c r="K103" s="56">
        <f t="shared" ref="K103" si="20">SUM(K99:K102)</f>
        <v>0</v>
      </c>
      <c r="L103" s="71">
        <f t="shared" si="19"/>
        <v>19253</v>
      </c>
    </row>
    <row r="104" spans="1:12" ht="9" customHeight="1">
      <c r="A104" s="38"/>
      <c r="B104" s="43"/>
      <c r="C104" s="44"/>
      <c r="D104" s="62"/>
      <c r="E104" s="51"/>
      <c r="F104" s="51"/>
      <c r="G104" s="72"/>
      <c r="H104" s="51"/>
      <c r="I104" s="51"/>
      <c r="J104" s="51"/>
      <c r="K104" s="72"/>
      <c r="L104" s="51"/>
    </row>
    <row r="105" spans="1:12" ht="13.35" customHeight="1">
      <c r="A105" s="38"/>
      <c r="B105" s="43">
        <v>53</v>
      </c>
      <c r="C105" s="44" t="s">
        <v>52</v>
      </c>
      <c r="D105" s="62"/>
      <c r="E105" s="62"/>
      <c r="F105" s="62"/>
      <c r="G105" s="62"/>
      <c r="H105" s="62"/>
      <c r="I105" s="62"/>
      <c r="J105" s="62"/>
      <c r="K105" s="62"/>
      <c r="L105" s="62"/>
    </row>
    <row r="106" spans="1:12" ht="13.35" customHeight="1">
      <c r="A106" s="38"/>
      <c r="B106" s="100" t="s">
        <v>53</v>
      </c>
      <c r="C106" s="44" t="s">
        <v>32</v>
      </c>
      <c r="D106" s="63">
        <v>9116</v>
      </c>
      <c r="E106" s="52">
        <v>0</v>
      </c>
      <c r="F106" s="51">
        <v>10000</v>
      </c>
      <c r="G106" s="52">
        <v>0</v>
      </c>
      <c r="H106" s="93">
        <v>10000</v>
      </c>
      <c r="I106" s="52">
        <v>0</v>
      </c>
      <c r="J106" s="51">
        <v>11746</v>
      </c>
      <c r="K106" s="52">
        <v>0</v>
      </c>
      <c r="L106" s="53">
        <f>SUM(J106:K106)</f>
        <v>11746</v>
      </c>
    </row>
    <row r="107" spans="1:12" ht="13.35" customHeight="1">
      <c r="A107" s="38"/>
      <c r="B107" s="100" t="s">
        <v>54</v>
      </c>
      <c r="C107" s="44" t="s">
        <v>34</v>
      </c>
      <c r="D107" s="53">
        <v>6168</v>
      </c>
      <c r="E107" s="52">
        <v>0</v>
      </c>
      <c r="F107" s="51">
        <v>6500</v>
      </c>
      <c r="G107" s="52">
        <v>0</v>
      </c>
      <c r="H107" s="51">
        <v>6500</v>
      </c>
      <c r="I107" s="52">
        <v>0</v>
      </c>
      <c r="J107" s="51">
        <v>3462</v>
      </c>
      <c r="K107" s="52">
        <v>0</v>
      </c>
      <c r="L107" s="53">
        <f>SUM(J107:K107)</f>
        <v>3462</v>
      </c>
    </row>
    <row r="108" spans="1:12" ht="13.35" customHeight="1">
      <c r="A108" s="38"/>
      <c r="B108" s="100" t="s">
        <v>55</v>
      </c>
      <c r="C108" s="44" t="s">
        <v>36</v>
      </c>
      <c r="D108" s="53">
        <v>50</v>
      </c>
      <c r="E108" s="52">
        <v>0</v>
      </c>
      <c r="F108" s="51">
        <v>50</v>
      </c>
      <c r="G108" s="52">
        <v>0</v>
      </c>
      <c r="H108" s="51">
        <v>50</v>
      </c>
      <c r="I108" s="52">
        <v>0</v>
      </c>
      <c r="J108" s="51">
        <v>50</v>
      </c>
      <c r="K108" s="52">
        <v>0</v>
      </c>
      <c r="L108" s="53">
        <f>SUM(J108:K108)</f>
        <v>50</v>
      </c>
    </row>
    <row r="109" spans="1:12" ht="13.35" customHeight="1">
      <c r="A109" s="38"/>
      <c r="B109" s="100" t="s">
        <v>56</v>
      </c>
      <c r="C109" s="44" t="s">
        <v>38</v>
      </c>
      <c r="D109" s="57">
        <v>250</v>
      </c>
      <c r="E109" s="58">
        <v>0</v>
      </c>
      <c r="F109" s="71">
        <v>250</v>
      </c>
      <c r="G109" s="58">
        <v>0</v>
      </c>
      <c r="H109" s="71">
        <v>250</v>
      </c>
      <c r="I109" s="58">
        <v>0</v>
      </c>
      <c r="J109" s="71">
        <v>250</v>
      </c>
      <c r="K109" s="58">
        <v>0</v>
      </c>
      <c r="L109" s="57">
        <f>SUM(J109:K109)</f>
        <v>250</v>
      </c>
    </row>
    <row r="110" spans="1:12" ht="13.35" customHeight="1">
      <c r="A110" s="38" t="s">
        <v>8</v>
      </c>
      <c r="B110" s="43">
        <v>53</v>
      </c>
      <c r="C110" s="44" t="s">
        <v>52</v>
      </c>
      <c r="D110" s="71">
        <f t="shared" ref="D110:L110" si="21">SUM(D106:D109)</f>
        <v>15584</v>
      </c>
      <c r="E110" s="56">
        <f t="shared" si="21"/>
        <v>0</v>
      </c>
      <c r="F110" s="71">
        <f t="shared" si="21"/>
        <v>16800</v>
      </c>
      <c r="G110" s="56">
        <f t="shared" si="21"/>
        <v>0</v>
      </c>
      <c r="H110" s="71">
        <f t="shared" si="21"/>
        <v>16800</v>
      </c>
      <c r="I110" s="56">
        <f t="shared" si="21"/>
        <v>0</v>
      </c>
      <c r="J110" s="71">
        <f t="shared" si="21"/>
        <v>15508</v>
      </c>
      <c r="K110" s="56">
        <f t="shared" ref="K110" si="22">SUM(K106:K109)</f>
        <v>0</v>
      </c>
      <c r="L110" s="71">
        <f t="shared" si="21"/>
        <v>15508</v>
      </c>
    </row>
    <row r="111" spans="1:12" ht="13.35" customHeight="1">
      <c r="A111" s="38" t="s">
        <v>8</v>
      </c>
      <c r="B111" s="43">
        <v>20</v>
      </c>
      <c r="C111" s="44" t="s">
        <v>30</v>
      </c>
      <c r="D111" s="67">
        <f t="shared" ref="D111:L111" si="23">D110+D103+D96+D89+D82</f>
        <v>95706</v>
      </c>
      <c r="E111" s="67">
        <f t="shared" si="23"/>
        <v>18958</v>
      </c>
      <c r="F111" s="67">
        <f t="shared" si="23"/>
        <v>108825</v>
      </c>
      <c r="G111" s="67">
        <f t="shared" si="23"/>
        <v>22189</v>
      </c>
      <c r="H111" s="67">
        <f t="shared" si="23"/>
        <v>108825</v>
      </c>
      <c r="I111" s="67">
        <f t="shared" si="23"/>
        <v>22189</v>
      </c>
      <c r="J111" s="60">
        <f t="shared" si="23"/>
        <v>101395</v>
      </c>
      <c r="K111" s="67">
        <f t="shared" ref="K111" si="24">K110+K103+K96+K89+K82</f>
        <v>23095</v>
      </c>
      <c r="L111" s="67">
        <f t="shared" si="23"/>
        <v>124490</v>
      </c>
    </row>
    <row r="112" spans="1:12" ht="13.35" customHeight="1">
      <c r="A112" s="38" t="s">
        <v>8</v>
      </c>
      <c r="B112" s="70">
        <v>80.001000000000005</v>
      </c>
      <c r="C112" s="40" t="s">
        <v>113</v>
      </c>
      <c r="D112" s="68">
        <f t="shared" ref="D112:L112" si="25">D111</f>
        <v>95706</v>
      </c>
      <c r="E112" s="68">
        <f t="shared" si="25"/>
        <v>18958</v>
      </c>
      <c r="F112" s="69">
        <f t="shared" si="25"/>
        <v>108825</v>
      </c>
      <c r="G112" s="68">
        <f t="shared" si="25"/>
        <v>22189</v>
      </c>
      <c r="H112" s="68">
        <f t="shared" si="25"/>
        <v>108825</v>
      </c>
      <c r="I112" s="68">
        <f t="shared" si="25"/>
        <v>22189</v>
      </c>
      <c r="J112" s="69">
        <f t="shared" si="25"/>
        <v>101395</v>
      </c>
      <c r="K112" s="68">
        <f t="shared" ref="K112" si="26">K111</f>
        <v>23095</v>
      </c>
      <c r="L112" s="68">
        <f t="shared" si="25"/>
        <v>124490</v>
      </c>
    </row>
    <row r="113" spans="1:12" ht="7.15" customHeight="1">
      <c r="A113" s="38"/>
      <c r="B113" s="48"/>
      <c r="C113" s="40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 ht="13.15" customHeight="1">
      <c r="A114" s="38"/>
      <c r="B114" s="70">
        <v>80.799000000000007</v>
      </c>
      <c r="C114" s="40" t="s">
        <v>57</v>
      </c>
      <c r="D114" s="62"/>
      <c r="E114" s="62"/>
      <c r="F114" s="62"/>
      <c r="G114" s="62"/>
      <c r="H114" s="62"/>
      <c r="I114" s="62"/>
      <c r="J114" s="62"/>
      <c r="K114" s="62"/>
      <c r="L114" s="62"/>
    </row>
    <row r="115" spans="1:12" ht="13.15" customHeight="1">
      <c r="A115" s="38"/>
      <c r="B115" s="43">
        <v>20</v>
      </c>
      <c r="C115" s="44" t="s">
        <v>30</v>
      </c>
      <c r="D115" s="62"/>
      <c r="E115" s="62"/>
      <c r="F115" s="62"/>
      <c r="G115" s="62"/>
      <c r="H115" s="62"/>
      <c r="I115" s="62"/>
      <c r="J115" s="62"/>
      <c r="K115" s="62"/>
      <c r="L115" s="62"/>
    </row>
    <row r="116" spans="1:12" ht="13.15" customHeight="1">
      <c r="A116" s="38"/>
      <c r="B116" s="98" t="s">
        <v>58</v>
      </c>
      <c r="C116" s="38" t="s">
        <v>57</v>
      </c>
      <c r="D116" s="63">
        <v>-786</v>
      </c>
      <c r="E116" s="52">
        <v>0</v>
      </c>
      <c r="F116" s="53">
        <v>2000</v>
      </c>
      <c r="G116" s="52">
        <v>0</v>
      </c>
      <c r="H116" s="63">
        <v>2000</v>
      </c>
      <c r="I116" s="52">
        <v>0</v>
      </c>
      <c r="J116" s="63">
        <v>2000</v>
      </c>
      <c r="K116" s="52">
        <v>0</v>
      </c>
      <c r="L116" s="53">
        <f>SUM(J116:K116)</f>
        <v>2000</v>
      </c>
    </row>
    <row r="117" spans="1:12" ht="13.15" customHeight="1">
      <c r="A117" s="38" t="s">
        <v>8</v>
      </c>
      <c r="B117" s="70">
        <v>80.799000000000007</v>
      </c>
      <c r="C117" s="40" t="s">
        <v>57</v>
      </c>
      <c r="D117" s="69">
        <f t="shared" ref="D117:L117" si="27">D116</f>
        <v>-786</v>
      </c>
      <c r="E117" s="73">
        <f t="shared" si="27"/>
        <v>0</v>
      </c>
      <c r="F117" s="69">
        <f t="shared" si="27"/>
        <v>2000</v>
      </c>
      <c r="G117" s="73">
        <f t="shared" si="27"/>
        <v>0</v>
      </c>
      <c r="H117" s="69">
        <f t="shared" si="27"/>
        <v>2000</v>
      </c>
      <c r="I117" s="73">
        <f t="shared" si="27"/>
        <v>0</v>
      </c>
      <c r="J117" s="69">
        <f t="shared" si="27"/>
        <v>2000</v>
      </c>
      <c r="K117" s="73">
        <f t="shared" ref="K117" si="28">K116</f>
        <v>0</v>
      </c>
      <c r="L117" s="69">
        <f t="shared" si="27"/>
        <v>2000</v>
      </c>
    </row>
    <row r="118" spans="1:12" ht="7.9" customHeight="1">
      <c r="A118" s="38"/>
      <c r="B118" s="70"/>
      <c r="C118" s="40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2" ht="15" customHeight="1">
      <c r="A119" s="38"/>
      <c r="B119" s="45">
        <v>80.8</v>
      </c>
      <c r="C119" s="40" t="s">
        <v>59</v>
      </c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40.9" customHeight="1">
      <c r="A120" s="38"/>
      <c r="B120" s="74">
        <v>60</v>
      </c>
      <c r="C120" s="44" t="s">
        <v>136</v>
      </c>
      <c r="D120" s="53"/>
      <c r="E120" s="52"/>
      <c r="F120" s="53"/>
      <c r="G120" s="52"/>
      <c r="H120" s="53"/>
      <c r="I120" s="52"/>
      <c r="J120" s="53"/>
      <c r="K120" s="52"/>
      <c r="L120" s="53"/>
    </row>
    <row r="121" spans="1:12" ht="25.5">
      <c r="A121" s="38"/>
      <c r="B121" s="74">
        <v>64</v>
      </c>
      <c r="C121" s="44" t="s">
        <v>108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ht="13.15" customHeight="1">
      <c r="A122" s="38"/>
      <c r="B122" s="101" t="s">
        <v>131</v>
      </c>
      <c r="C122" s="44" t="s">
        <v>32</v>
      </c>
      <c r="D122" s="53">
        <v>1387</v>
      </c>
      <c r="E122" s="52">
        <v>0</v>
      </c>
      <c r="F122" s="53">
        <v>1800</v>
      </c>
      <c r="G122" s="52">
        <v>0</v>
      </c>
      <c r="H122" s="53">
        <v>1800</v>
      </c>
      <c r="I122" s="52">
        <v>0</v>
      </c>
      <c r="J122" s="52">
        <v>0</v>
      </c>
      <c r="K122" s="52">
        <v>0</v>
      </c>
      <c r="L122" s="52">
        <f>SUM(J122:K122)</f>
        <v>0</v>
      </c>
    </row>
    <row r="123" spans="1:12" ht="13.15" customHeight="1">
      <c r="A123" s="54"/>
      <c r="B123" s="106" t="s">
        <v>132</v>
      </c>
      <c r="C123" s="55" t="s">
        <v>36</v>
      </c>
      <c r="D123" s="57">
        <v>34</v>
      </c>
      <c r="E123" s="58">
        <v>0</v>
      </c>
      <c r="F123" s="57">
        <v>80</v>
      </c>
      <c r="G123" s="58">
        <v>0</v>
      </c>
      <c r="H123" s="57">
        <v>80</v>
      </c>
      <c r="I123" s="58">
        <v>0</v>
      </c>
      <c r="J123" s="58">
        <v>0</v>
      </c>
      <c r="K123" s="58">
        <v>0</v>
      </c>
      <c r="L123" s="58">
        <f>SUM(J123:K123)</f>
        <v>0</v>
      </c>
    </row>
    <row r="124" spans="1:12" ht="13.15" customHeight="1">
      <c r="A124" s="38"/>
      <c r="B124" s="101" t="s">
        <v>133</v>
      </c>
      <c r="C124" s="44" t="s">
        <v>38</v>
      </c>
      <c r="D124" s="50">
        <v>142</v>
      </c>
      <c r="E124" s="49">
        <v>0</v>
      </c>
      <c r="F124" s="50">
        <v>80</v>
      </c>
      <c r="G124" s="49">
        <v>0</v>
      </c>
      <c r="H124" s="50">
        <v>80</v>
      </c>
      <c r="I124" s="49">
        <v>0</v>
      </c>
      <c r="J124" s="49">
        <v>0</v>
      </c>
      <c r="K124" s="49">
        <v>0</v>
      </c>
      <c r="L124" s="49">
        <f>SUM(J124:K124)</f>
        <v>0</v>
      </c>
    </row>
    <row r="125" spans="1:12" ht="13.15" customHeight="1">
      <c r="A125" s="38"/>
      <c r="B125" s="101" t="s">
        <v>134</v>
      </c>
      <c r="C125" s="44" t="s">
        <v>60</v>
      </c>
      <c r="D125" s="57">
        <v>648</v>
      </c>
      <c r="E125" s="58">
        <v>0</v>
      </c>
      <c r="F125" s="57">
        <v>980</v>
      </c>
      <c r="G125" s="58">
        <v>0</v>
      </c>
      <c r="H125" s="57">
        <v>980</v>
      </c>
      <c r="I125" s="58">
        <v>0</v>
      </c>
      <c r="J125" s="58">
        <v>0</v>
      </c>
      <c r="K125" s="58">
        <v>0</v>
      </c>
      <c r="L125" s="58">
        <f>SUM(J125:K125)</f>
        <v>0</v>
      </c>
    </row>
    <row r="126" spans="1:12" ht="26.45" customHeight="1">
      <c r="A126" s="38" t="s">
        <v>8</v>
      </c>
      <c r="B126" s="74">
        <v>64</v>
      </c>
      <c r="C126" s="44" t="s">
        <v>108</v>
      </c>
      <c r="D126" s="69">
        <f t="shared" ref="D126:J126" si="29">SUM(D121:D125)</f>
        <v>2211</v>
      </c>
      <c r="E126" s="73">
        <f t="shared" si="29"/>
        <v>0</v>
      </c>
      <c r="F126" s="69">
        <f t="shared" si="29"/>
        <v>2940</v>
      </c>
      <c r="G126" s="73">
        <f t="shared" si="29"/>
        <v>0</v>
      </c>
      <c r="H126" s="69">
        <f t="shared" si="29"/>
        <v>2940</v>
      </c>
      <c r="I126" s="73">
        <f t="shared" si="29"/>
        <v>0</v>
      </c>
      <c r="J126" s="73">
        <f t="shared" si="29"/>
        <v>0</v>
      </c>
      <c r="K126" s="73">
        <f t="shared" ref="K126" si="30">SUM(K121:K125)</f>
        <v>0</v>
      </c>
      <c r="L126" s="73">
        <f t="shared" ref="L126" si="31">SUM(L121:L125)</f>
        <v>0</v>
      </c>
    </row>
    <row r="127" spans="1:12" ht="40.9" customHeight="1">
      <c r="A127" s="38" t="s">
        <v>8</v>
      </c>
      <c r="B127" s="74">
        <v>60</v>
      </c>
      <c r="C127" s="44" t="s">
        <v>136</v>
      </c>
      <c r="D127" s="57">
        <f t="shared" ref="D127:L127" si="32">D126</f>
        <v>2211</v>
      </c>
      <c r="E127" s="58">
        <f t="shared" si="32"/>
        <v>0</v>
      </c>
      <c r="F127" s="57">
        <f t="shared" si="32"/>
        <v>2940</v>
      </c>
      <c r="G127" s="58">
        <f t="shared" si="32"/>
        <v>0</v>
      </c>
      <c r="H127" s="57">
        <f t="shared" si="32"/>
        <v>2940</v>
      </c>
      <c r="I127" s="58">
        <f t="shared" si="32"/>
        <v>0</v>
      </c>
      <c r="J127" s="58">
        <f t="shared" si="32"/>
        <v>0</v>
      </c>
      <c r="K127" s="58">
        <f t="shared" ref="K127" si="33">K126</f>
        <v>0</v>
      </c>
      <c r="L127" s="58">
        <f t="shared" si="32"/>
        <v>0</v>
      </c>
    </row>
    <row r="128" spans="1:12" ht="7.9" customHeight="1">
      <c r="A128" s="38"/>
      <c r="B128" s="45"/>
      <c r="C128" s="40"/>
      <c r="D128" s="8"/>
      <c r="E128" s="8"/>
      <c r="F128" s="8"/>
      <c r="G128" s="8"/>
      <c r="H128" s="8"/>
      <c r="I128" s="8"/>
      <c r="J128" s="8"/>
      <c r="K128" s="8"/>
      <c r="L128" s="8"/>
    </row>
    <row r="129" spans="1:12" ht="26.45" customHeight="1">
      <c r="A129" s="38"/>
      <c r="B129" s="74">
        <v>64</v>
      </c>
      <c r="C129" s="44" t="s">
        <v>108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ht="13.15" customHeight="1">
      <c r="A130" s="38"/>
      <c r="B130" s="101" t="s">
        <v>61</v>
      </c>
      <c r="C130" s="44" t="s">
        <v>32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50">
        <v>2000</v>
      </c>
      <c r="K130" s="49">
        <v>0</v>
      </c>
      <c r="L130" s="50">
        <f>SUM(J130:K130)</f>
        <v>2000</v>
      </c>
    </row>
    <row r="131" spans="1:12" ht="13.15" customHeight="1">
      <c r="A131" s="38"/>
      <c r="B131" s="101" t="s">
        <v>62</v>
      </c>
      <c r="C131" s="44" t="s">
        <v>36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50">
        <v>100</v>
      </c>
      <c r="K131" s="49">
        <v>0</v>
      </c>
      <c r="L131" s="50">
        <f>SUM(J131:K131)</f>
        <v>100</v>
      </c>
    </row>
    <row r="132" spans="1:12" ht="13.15" customHeight="1">
      <c r="A132" s="38"/>
      <c r="B132" s="101" t="s">
        <v>63</v>
      </c>
      <c r="C132" s="44" t="s">
        <v>38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50">
        <v>100</v>
      </c>
      <c r="K132" s="49">
        <v>0</v>
      </c>
      <c r="L132" s="50">
        <f>SUM(J132:K132)</f>
        <v>100</v>
      </c>
    </row>
    <row r="133" spans="1:12" ht="13.15" customHeight="1">
      <c r="A133" s="38"/>
      <c r="B133" s="101" t="s">
        <v>88</v>
      </c>
      <c r="C133" s="44" t="s">
        <v>60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7">
        <v>1000</v>
      </c>
      <c r="K133" s="58">
        <v>0</v>
      </c>
      <c r="L133" s="57">
        <f>SUM(J133:K133)</f>
        <v>1000</v>
      </c>
    </row>
    <row r="134" spans="1:12" ht="27" customHeight="1">
      <c r="A134" s="38" t="s">
        <v>8</v>
      </c>
      <c r="B134" s="74">
        <v>64</v>
      </c>
      <c r="C134" s="44" t="s">
        <v>108</v>
      </c>
      <c r="D134" s="73">
        <f t="shared" ref="D134:L134" si="34">SUM(D129:D133)</f>
        <v>0</v>
      </c>
      <c r="E134" s="73">
        <f t="shared" si="34"/>
        <v>0</v>
      </c>
      <c r="F134" s="73">
        <f t="shared" si="34"/>
        <v>0</v>
      </c>
      <c r="G134" s="73">
        <f t="shared" si="34"/>
        <v>0</v>
      </c>
      <c r="H134" s="73">
        <f t="shared" si="34"/>
        <v>0</v>
      </c>
      <c r="I134" s="73">
        <f t="shared" si="34"/>
        <v>0</v>
      </c>
      <c r="J134" s="69">
        <f t="shared" si="34"/>
        <v>3200</v>
      </c>
      <c r="K134" s="73">
        <f t="shared" ref="K134" si="35">SUM(K129:K133)</f>
        <v>0</v>
      </c>
      <c r="L134" s="69">
        <f t="shared" si="34"/>
        <v>3200</v>
      </c>
    </row>
    <row r="135" spans="1:12">
      <c r="A135" s="38" t="s">
        <v>8</v>
      </c>
      <c r="B135" s="45">
        <v>80.8</v>
      </c>
      <c r="C135" s="40" t="s">
        <v>59</v>
      </c>
      <c r="D135" s="57">
        <f t="shared" ref="D135:L135" si="36">D134+D127</f>
        <v>2211</v>
      </c>
      <c r="E135" s="58">
        <f t="shared" si="36"/>
        <v>0</v>
      </c>
      <c r="F135" s="57">
        <f t="shared" si="36"/>
        <v>2940</v>
      </c>
      <c r="G135" s="58">
        <f t="shared" si="36"/>
        <v>0</v>
      </c>
      <c r="H135" s="57">
        <f t="shared" si="36"/>
        <v>2940</v>
      </c>
      <c r="I135" s="58">
        <f t="shared" si="36"/>
        <v>0</v>
      </c>
      <c r="J135" s="57">
        <f t="shared" si="36"/>
        <v>3200</v>
      </c>
      <c r="K135" s="58">
        <f t="shared" ref="K135" si="37">K134+K127</f>
        <v>0</v>
      </c>
      <c r="L135" s="57">
        <f t="shared" si="36"/>
        <v>3200</v>
      </c>
    </row>
    <row r="136" spans="1:12">
      <c r="A136" s="38" t="s">
        <v>8</v>
      </c>
      <c r="B136" s="39">
        <v>80</v>
      </c>
      <c r="C136" s="44" t="s">
        <v>29</v>
      </c>
      <c r="D136" s="63">
        <f t="shared" ref="D136:L136" si="38">D135+D116+D112</f>
        <v>97131</v>
      </c>
      <c r="E136" s="63">
        <f t="shared" si="38"/>
        <v>18958</v>
      </c>
      <c r="F136" s="63">
        <f t="shared" si="38"/>
        <v>113765</v>
      </c>
      <c r="G136" s="63">
        <f t="shared" si="38"/>
        <v>22189</v>
      </c>
      <c r="H136" s="63">
        <f t="shared" si="38"/>
        <v>113765</v>
      </c>
      <c r="I136" s="63">
        <f t="shared" si="38"/>
        <v>22189</v>
      </c>
      <c r="J136" s="53">
        <f t="shared" si="38"/>
        <v>106595</v>
      </c>
      <c r="K136" s="63">
        <f t="shared" ref="K136" si="39">K135+K116+K112</f>
        <v>23095</v>
      </c>
      <c r="L136" s="63">
        <f t="shared" si="38"/>
        <v>129690</v>
      </c>
    </row>
    <row r="137" spans="1:12">
      <c r="A137" s="38" t="s">
        <v>8</v>
      </c>
      <c r="B137" s="42">
        <v>2702</v>
      </c>
      <c r="C137" s="40" t="s">
        <v>0</v>
      </c>
      <c r="D137" s="68">
        <f t="shared" ref="D137:L137" si="40">D136+D71</f>
        <v>140480</v>
      </c>
      <c r="E137" s="68">
        <f t="shared" si="40"/>
        <v>24794</v>
      </c>
      <c r="F137" s="69">
        <f t="shared" si="40"/>
        <v>910825</v>
      </c>
      <c r="G137" s="68">
        <f t="shared" si="40"/>
        <v>28559</v>
      </c>
      <c r="H137" s="68">
        <f t="shared" si="40"/>
        <v>915825</v>
      </c>
      <c r="I137" s="68">
        <f t="shared" si="40"/>
        <v>28559</v>
      </c>
      <c r="J137" s="69">
        <f t="shared" si="40"/>
        <v>1460227</v>
      </c>
      <c r="K137" s="68">
        <f t="shared" si="40"/>
        <v>29465</v>
      </c>
      <c r="L137" s="68">
        <f t="shared" si="40"/>
        <v>1489692</v>
      </c>
    </row>
    <row r="138" spans="1:12" ht="7.15" customHeight="1">
      <c r="A138" s="38"/>
      <c r="B138" s="42"/>
      <c r="C138" s="40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ht="13.15" customHeight="1">
      <c r="A139" s="38" t="s">
        <v>10</v>
      </c>
      <c r="B139" s="42">
        <v>2711</v>
      </c>
      <c r="C139" s="40" t="s">
        <v>64</v>
      </c>
      <c r="D139" s="8"/>
      <c r="E139" s="8"/>
      <c r="F139" s="8"/>
      <c r="G139" s="8"/>
      <c r="H139" s="8"/>
      <c r="I139" s="8"/>
      <c r="J139" s="8"/>
      <c r="K139" s="8"/>
      <c r="L139" s="8"/>
    </row>
    <row r="140" spans="1:12" ht="13.15" customHeight="1">
      <c r="A140" s="38"/>
      <c r="B140" s="43">
        <v>1</v>
      </c>
      <c r="C140" s="44" t="s">
        <v>65</v>
      </c>
      <c r="D140" s="8"/>
      <c r="E140" s="8"/>
      <c r="F140" s="8"/>
      <c r="G140" s="8"/>
      <c r="H140" s="8"/>
      <c r="I140" s="8"/>
      <c r="J140" s="8"/>
      <c r="K140" s="8"/>
      <c r="L140" s="8"/>
    </row>
    <row r="141" spans="1:12" ht="13.15" customHeight="1">
      <c r="A141" s="38"/>
      <c r="B141" s="45">
        <v>1.103</v>
      </c>
      <c r="C141" s="40" t="s">
        <v>66</v>
      </c>
      <c r="D141" s="62"/>
      <c r="E141" s="62"/>
      <c r="F141" s="62"/>
      <c r="G141" s="62"/>
      <c r="H141" s="62"/>
      <c r="I141" s="62"/>
      <c r="J141" s="62"/>
      <c r="K141" s="62"/>
      <c r="L141" s="62"/>
    </row>
    <row r="142" spans="1:12" ht="13.15" customHeight="1">
      <c r="A142" s="38"/>
      <c r="B142" s="43">
        <v>60</v>
      </c>
      <c r="C142" s="44" t="s">
        <v>13</v>
      </c>
      <c r="D142" s="62"/>
      <c r="E142" s="62"/>
      <c r="F142" s="62"/>
      <c r="G142" s="62"/>
      <c r="H142" s="62"/>
      <c r="I142" s="62"/>
      <c r="J142" s="62"/>
      <c r="K142" s="62"/>
      <c r="L142" s="62"/>
    </row>
    <row r="143" spans="1:12" ht="13.15" customHeight="1">
      <c r="A143" s="38"/>
      <c r="B143" s="43">
        <v>44</v>
      </c>
      <c r="C143" s="44" t="s">
        <v>96</v>
      </c>
      <c r="D143" s="62"/>
      <c r="E143" s="62"/>
      <c r="F143" s="62"/>
      <c r="G143" s="62"/>
      <c r="H143" s="62"/>
      <c r="I143" s="62"/>
      <c r="J143" s="62"/>
      <c r="K143" s="62"/>
      <c r="L143" s="62"/>
    </row>
    <row r="144" spans="1:12" ht="13.15" customHeight="1">
      <c r="A144" s="38"/>
      <c r="B144" s="100" t="s">
        <v>106</v>
      </c>
      <c r="C144" s="44" t="s">
        <v>67</v>
      </c>
      <c r="D144" s="51">
        <v>15032</v>
      </c>
      <c r="E144" s="59">
        <v>0</v>
      </c>
      <c r="F144" s="51">
        <v>100000</v>
      </c>
      <c r="G144" s="59">
        <v>0</v>
      </c>
      <c r="H144" s="51">
        <v>100000</v>
      </c>
      <c r="I144" s="59">
        <v>0</v>
      </c>
      <c r="J144" s="51">
        <v>1</v>
      </c>
      <c r="K144" s="59">
        <v>0</v>
      </c>
      <c r="L144" s="51">
        <f>SUM(J144:K144)</f>
        <v>1</v>
      </c>
    </row>
    <row r="145" spans="1:12" ht="13.15" customHeight="1">
      <c r="A145" s="38"/>
      <c r="B145" s="100" t="s">
        <v>158</v>
      </c>
      <c r="C145" s="44" t="s">
        <v>159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1">
        <v>55200</v>
      </c>
      <c r="K145" s="59">
        <v>0</v>
      </c>
      <c r="L145" s="51">
        <f>SUM(J145:K145)</f>
        <v>55200</v>
      </c>
    </row>
    <row r="146" spans="1:12" ht="13.15" customHeight="1">
      <c r="A146" s="38" t="s">
        <v>8</v>
      </c>
      <c r="B146" s="43">
        <v>44</v>
      </c>
      <c r="C146" s="44" t="s">
        <v>96</v>
      </c>
      <c r="D146" s="60">
        <f>SUM(D144:D145)</f>
        <v>15032</v>
      </c>
      <c r="E146" s="61">
        <f t="shared" ref="E146:L146" si="41">SUM(E144:E145)</f>
        <v>0</v>
      </c>
      <c r="F146" s="60">
        <f t="shared" si="41"/>
        <v>100000</v>
      </c>
      <c r="G146" s="61">
        <f t="shared" si="41"/>
        <v>0</v>
      </c>
      <c r="H146" s="60">
        <f t="shared" si="41"/>
        <v>100000</v>
      </c>
      <c r="I146" s="61">
        <f t="shared" si="41"/>
        <v>0</v>
      </c>
      <c r="J146" s="60">
        <f t="shared" si="41"/>
        <v>55201</v>
      </c>
      <c r="K146" s="61">
        <f t="shared" si="41"/>
        <v>0</v>
      </c>
      <c r="L146" s="60">
        <f t="shared" si="41"/>
        <v>55201</v>
      </c>
    </row>
    <row r="147" spans="1:12" ht="13.15" customHeight="1">
      <c r="A147" s="76" t="s">
        <v>8</v>
      </c>
      <c r="B147" s="43">
        <v>60</v>
      </c>
      <c r="C147" s="44" t="s">
        <v>13</v>
      </c>
      <c r="D147" s="60">
        <f t="shared" ref="D147:I147" si="42">D146</f>
        <v>15032</v>
      </c>
      <c r="E147" s="61">
        <f t="shared" si="42"/>
        <v>0</v>
      </c>
      <c r="F147" s="60">
        <f t="shared" si="42"/>
        <v>100000</v>
      </c>
      <c r="G147" s="61">
        <f t="shared" si="42"/>
        <v>0</v>
      </c>
      <c r="H147" s="60">
        <f t="shared" si="42"/>
        <v>100000</v>
      </c>
      <c r="I147" s="61">
        <f t="shared" si="42"/>
        <v>0</v>
      </c>
      <c r="J147" s="60">
        <f>J146</f>
        <v>55201</v>
      </c>
      <c r="K147" s="61">
        <f t="shared" ref="K147" si="43">K146</f>
        <v>0</v>
      </c>
      <c r="L147" s="60">
        <f>L146</f>
        <v>55201</v>
      </c>
    </row>
    <row r="148" spans="1:12" ht="13.15" customHeight="1">
      <c r="A148" s="38"/>
      <c r="B148" s="45"/>
      <c r="C148" s="40"/>
      <c r="D148" s="8"/>
      <c r="E148" s="8"/>
      <c r="F148" s="8"/>
      <c r="G148" s="8"/>
      <c r="H148" s="8"/>
      <c r="I148" s="8"/>
      <c r="J148" s="8"/>
      <c r="K148" s="8"/>
      <c r="L148" s="8"/>
    </row>
    <row r="149" spans="1:12" ht="13.15" customHeight="1">
      <c r="A149" s="38"/>
      <c r="B149" s="43">
        <v>61</v>
      </c>
      <c r="C149" s="44" t="s">
        <v>23</v>
      </c>
      <c r="D149" s="62"/>
      <c r="E149" s="62"/>
      <c r="F149" s="62"/>
      <c r="G149" s="62"/>
      <c r="H149" s="62"/>
      <c r="I149" s="62"/>
      <c r="J149" s="62"/>
      <c r="K149" s="62"/>
      <c r="L149" s="62"/>
    </row>
    <row r="150" spans="1:12" ht="13.15" customHeight="1">
      <c r="A150" s="38"/>
      <c r="B150" s="43">
        <v>44</v>
      </c>
      <c r="C150" s="44" t="s">
        <v>96</v>
      </c>
      <c r="D150" s="62"/>
      <c r="E150" s="62"/>
      <c r="F150" s="62"/>
      <c r="G150" s="62"/>
      <c r="H150" s="62"/>
      <c r="I150" s="62"/>
      <c r="J150" s="62"/>
      <c r="K150" s="62"/>
      <c r="L150" s="62"/>
    </row>
    <row r="151" spans="1:12" ht="13.15" customHeight="1">
      <c r="A151" s="38"/>
      <c r="B151" s="100" t="s">
        <v>100</v>
      </c>
      <c r="C151" s="44" t="s">
        <v>25</v>
      </c>
      <c r="D151" s="56">
        <v>0</v>
      </c>
      <c r="E151" s="71">
        <v>999</v>
      </c>
      <c r="F151" s="56">
        <v>0</v>
      </c>
      <c r="G151" s="71">
        <v>1000</v>
      </c>
      <c r="H151" s="56">
        <v>0</v>
      </c>
      <c r="I151" s="71">
        <v>1000</v>
      </c>
      <c r="J151" s="56">
        <v>0</v>
      </c>
      <c r="K151" s="71">
        <v>1000</v>
      </c>
      <c r="L151" s="71">
        <f>SUM(J151:K151)</f>
        <v>1000</v>
      </c>
    </row>
    <row r="152" spans="1:12" ht="13.15" customHeight="1">
      <c r="A152" s="76" t="s">
        <v>8</v>
      </c>
      <c r="B152" s="43">
        <v>61</v>
      </c>
      <c r="C152" s="44" t="s">
        <v>23</v>
      </c>
      <c r="D152" s="58">
        <f t="shared" ref="D152:L152" si="44">D151</f>
        <v>0</v>
      </c>
      <c r="E152" s="57">
        <f t="shared" si="44"/>
        <v>999</v>
      </c>
      <c r="F152" s="58">
        <f t="shared" si="44"/>
        <v>0</v>
      </c>
      <c r="G152" s="57">
        <f t="shared" si="44"/>
        <v>1000</v>
      </c>
      <c r="H152" s="58">
        <f t="shared" si="44"/>
        <v>0</v>
      </c>
      <c r="I152" s="57">
        <f t="shared" si="44"/>
        <v>1000</v>
      </c>
      <c r="J152" s="58">
        <f t="shared" si="44"/>
        <v>0</v>
      </c>
      <c r="K152" s="57">
        <f t="shared" ref="K152" si="45">K151</f>
        <v>1000</v>
      </c>
      <c r="L152" s="57">
        <f t="shared" si="44"/>
        <v>1000</v>
      </c>
    </row>
    <row r="153" spans="1:12" ht="13.15" customHeight="1">
      <c r="A153" s="76" t="s">
        <v>8</v>
      </c>
      <c r="B153" s="45">
        <v>1.103</v>
      </c>
      <c r="C153" s="40" t="s">
        <v>66</v>
      </c>
      <c r="D153" s="68">
        <f t="shared" ref="D153:L153" si="46">D152+D147</f>
        <v>15032</v>
      </c>
      <c r="E153" s="69">
        <f t="shared" si="46"/>
        <v>999</v>
      </c>
      <c r="F153" s="68">
        <f t="shared" si="46"/>
        <v>100000</v>
      </c>
      <c r="G153" s="69">
        <f t="shared" si="46"/>
        <v>1000</v>
      </c>
      <c r="H153" s="68">
        <f t="shared" si="46"/>
        <v>100000</v>
      </c>
      <c r="I153" s="69">
        <f t="shared" si="46"/>
        <v>1000</v>
      </c>
      <c r="J153" s="69">
        <f t="shared" si="46"/>
        <v>55201</v>
      </c>
      <c r="K153" s="69">
        <f t="shared" ref="K153" si="47">K152+K147</f>
        <v>1000</v>
      </c>
      <c r="L153" s="69">
        <f t="shared" si="46"/>
        <v>56201</v>
      </c>
    </row>
    <row r="154" spans="1:12" ht="13.15" customHeight="1">
      <c r="A154" s="77" t="s">
        <v>8</v>
      </c>
      <c r="B154" s="105">
        <v>1</v>
      </c>
      <c r="C154" s="55" t="s">
        <v>65</v>
      </c>
      <c r="D154" s="68">
        <f t="shared" ref="D154:L155" si="48">D153</f>
        <v>15032</v>
      </c>
      <c r="E154" s="69">
        <f t="shared" si="48"/>
        <v>999</v>
      </c>
      <c r="F154" s="68">
        <f t="shared" si="48"/>
        <v>100000</v>
      </c>
      <c r="G154" s="69">
        <f t="shared" si="48"/>
        <v>1000</v>
      </c>
      <c r="H154" s="68">
        <f t="shared" si="48"/>
        <v>100000</v>
      </c>
      <c r="I154" s="69">
        <f t="shared" si="48"/>
        <v>1000</v>
      </c>
      <c r="J154" s="69">
        <f t="shared" si="48"/>
        <v>55201</v>
      </c>
      <c r="K154" s="69">
        <f t="shared" ref="K154" si="49">K153</f>
        <v>1000</v>
      </c>
      <c r="L154" s="68">
        <f t="shared" si="48"/>
        <v>56201</v>
      </c>
    </row>
    <row r="155" spans="1:12" ht="13.15" customHeight="1">
      <c r="A155" s="77" t="s">
        <v>8</v>
      </c>
      <c r="B155" s="78">
        <v>2711</v>
      </c>
      <c r="C155" s="79" t="s">
        <v>64</v>
      </c>
      <c r="D155" s="96">
        <f t="shared" si="48"/>
        <v>15032</v>
      </c>
      <c r="E155" s="57">
        <f t="shared" si="48"/>
        <v>999</v>
      </c>
      <c r="F155" s="57">
        <f t="shared" si="48"/>
        <v>100000</v>
      </c>
      <c r="G155" s="57">
        <f t="shared" si="48"/>
        <v>1000</v>
      </c>
      <c r="H155" s="96">
        <f t="shared" si="48"/>
        <v>100000</v>
      </c>
      <c r="I155" s="57">
        <f t="shared" si="48"/>
        <v>1000</v>
      </c>
      <c r="J155" s="57">
        <f t="shared" si="48"/>
        <v>55201</v>
      </c>
      <c r="K155" s="57">
        <f t="shared" ref="K155" si="50">K154</f>
        <v>1000</v>
      </c>
      <c r="L155" s="57">
        <f t="shared" si="48"/>
        <v>56201</v>
      </c>
    </row>
    <row r="156" spans="1:12" ht="13.15" customHeight="1">
      <c r="A156" s="80" t="s">
        <v>8</v>
      </c>
      <c r="B156" s="81"/>
      <c r="C156" s="82" t="s">
        <v>9</v>
      </c>
      <c r="D156" s="69">
        <f t="shared" ref="D156:L156" si="51">D155+D137</f>
        <v>155512</v>
      </c>
      <c r="E156" s="69">
        <f t="shared" si="51"/>
        <v>25793</v>
      </c>
      <c r="F156" s="69">
        <f t="shared" si="51"/>
        <v>1010825</v>
      </c>
      <c r="G156" s="69">
        <f t="shared" si="51"/>
        <v>29559</v>
      </c>
      <c r="H156" s="69">
        <f t="shared" si="51"/>
        <v>1015825</v>
      </c>
      <c r="I156" s="69">
        <f t="shared" si="51"/>
        <v>29559</v>
      </c>
      <c r="J156" s="69">
        <f t="shared" si="51"/>
        <v>1515428</v>
      </c>
      <c r="K156" s="69">
        <f t="shared" si="51"/>
        <v>30465</v>
      </c>
      <c r="L156" s="69">
        <f t="shared" si="51"/>
        <v>1545893</v>
      </c>
    </row>
    <row r="157" spans="1:12" ht="4.9000000000000004" customHeight="1">
      <c r="A157" s="38"/>
      <c r="B157" s="39"/>
      <c r="C157" s="40"/>
      <c r="D157" s="41"/>
      <c r="E157" s="41"/>
      <c r="F157" s="41"/>
      <c r="G157" s="41"/>
      <c r="H157" s="41"/>
      <c r="I157" s="41"/>
      <c r="J157" s="41"/>
      <c r="K157" s="41"/>
      <c r="L157" s="41"/>
    </row>
    <row r="158" spans="1:12" ht="14.1" customHeight="1">
      <c r="A158" s="38"/>
      <c r="B158" s="39"/>
      <c r="C158" s="40" t="s">
        <v>68</v>
      </c>
      <c r="D158" s="62"/>
      <c r="E158" s="62"/>
      <c r="F158" s="62"/>
      <c r="G158" s="62"/>
      <c r="H158" s="62"/>
      <c r="I158" s="62"/>
      <c r="J158" s="62"/>
      <c r="K158" s="62"/>
      <c r="L158" s="62"/>
    </row>
    <row r="159" spans="1:12" ht="25.5">
      <c r="A159" s="38" t="s">
        <v>10</v>
      </c>
      <c r="B159" s="42">
        <v>4711</v>
      </c>
      <c r="C159" s="40" t="s">
        <v>109</v>
      </c>
      <c r="D159" s="41"/>
      <c r="E159" s="41"/>
      <c r="F159" s="41"/>
      <c r="G159" s="41"/>
      <c r="H159" s="41"/>
      <c r="I159" s="41"/>
      <c r="J159" s="41"/>
      <c r="K159" s="41"/>
      <c r="L159" s="41"/>
    </row>
    <row r="160" spans="1:12" ht="14.1" customHeight="1">
      <c r="A160" s="38"/>
      <c r="B160" s="47" t="s">
        <v>71</v>
      </c>
      <c r="C160" s="44" t="s">
        <v>65</v>
      </c>
      <c r="D160" s="41"/>
      <c r="E160" s="41"/>
      <c r="F160" s="41"/>
      <c r="G160" s="41"/>
      <c r="H160" s="41"/>
      <c r="I160" s="41"/>
      <c r="J160" s="41"/>
      <c r="K160" s="41"/>
      <c r="L160" s="41"/>
    </row>
    <row r="161" spans="1:12" ht="14.1" customHeight="1">
      <c r="A161" s="38"/>
      <c r="B161" s="75" t="s">
        <v>72</v>
      </c>
      <c r="C161" s="40" t="s">
        <v>59</v>
      </c>
      <c r="D161" s="41"/>
      <c r="E161" s="41"/>
      <c r="F161" s="41"/>
      <c r="G161" s="41"/>
      <c r="H161" s="41"/>
      <c r="I161" s="41"/>
      <c r="J161" s="41"/>
      <c r="K161" s="41"/>
      <c r="L161" s="41"/>
    </row>
    <row r="162" spans="1:12" ht="14.1" customHeight="1">
      <c r="A162" s="38"/>
      <c r="B162" s="47" t="s">
        <v>73</v>
      </c>
      <c r="C162" s="44" t="s">
        <v>14</v>
      </c>
      <c r="D162" s="41"/>
      <c r="E162" s="41"/>
      <c r="F162" s="41"/>
      <c r="G162" s="41"/>
      <c r="H162" s="41"/>
      <c r="I162" s="41"/>
      <c r="J162" s="41"/>
      <c r="K162" s="41"/>
      <c r="L162" s="41"/>
    </row>
    <row r="163" spans="1:12" ht="14.1" customHeight="1">
      <c r="A163" s="83"/>
      <c r="B163" s="102" t="s">
        <v>74</v>
      </c>
      <c r="C163" s="85" t="s">
        <v>69</v>
      </c>
      <c r="D163" s="63">
        <v>22175</v>
      </c>
      <c r="E163" s="52">
        <v>0</v>
      </c>
      <c r="F163" s="53">
        <v>35000</v>
      </c>
      <c r="G163" s="52">
        <v>0</v>
      </c>
      <c r="H163" s="63">
        <v>35000</v>
      </c>
      <c r="I163" s="52">
        <v>0</v>
      </c>
      <c r="J163" s="52">
        <v>0</v>
      </c>
      <c r="K163" s="52">
        <v>0</v>
      </c>
      <c r="L163" s="52">
        <f>SUM(J163:K163)</f>
        <v>0</v>
      </c>
    </row>
    <row r="164" spans="1:12" ht="25.5">
      <c r="A164" s="83"/>
      <c r="B164" s="102" t="s">
        <v>97</v>
      </c>
      <c r="C164" s="44" t="s">
        <v>98</v>
      </c>
      <c r="D164" s="53">
        <v>2036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2">
        <f>SUM(J164:K164)</f>
        <v>0</v>
      </c>
    </row>
    <row r="165" spans="1:12" ht="14.1" customHeight="1">
      <c r="A165" s="83" t="s">
        <v>8</v>
      </c>
      <c r="B165" s="47" t="s">
        <v>73</v>
      </c>
      <c r="C165" s="44" t="s">
        <v>14</v>
      </c>
      <c r="D165" s="69">
        <f t="shared" ref="D165:L165" si="52">SUM(D163:D164)</f>
        <v>24211</v>
      </c>
      <c r="E165" s="73">
        <f t="shared" si="52"/>
        <v>0</v>
      </c>
      <c r="F165" s="69">
        <f t="shared" si="52"/>
        <v>35000</v>
      </c>
      <c r="G165" s="73">
        <f t="shared" si="52"/>
        <v>0</v>
      </c>
      <c r="H165" s="69">
        <f t="shared" si="52"/>
        <v>35000</v>
      </c>
      <c r="I165" s="73">
        <f t="shared" si="52"/>
        <v>0</v>
      </c>
      <c r="J165" s="73">
        <f t="shared" si="52"/>
        <v>0</v>
      </c>
      <c r="K165" s="73">
        <f t="shared" ref="K165" si="53">SUM(K163:K164)</f>
        <v>0</v>
      </c>
      <c r="L165" s="73">
        <f t="shared" si="52"/>
        <v>0</v>
      </c>
    </row>
    <row r="166" spans="1:12" ht="7.15" customHeight="1">
      <c r="A166" s="83"/>
      <c r="B166" s="47"/>
      <c r="C166" s="44"/>
      <c r="D166" s="53"/>
      <c r="E166" s="52"/>
      <c r="F166" s="53"/>
      <c r="G166" s="52"/>
      <c r="H166" s="53"/>
      <c r="I166" s="52"/>
      <c r="J166" s="53"/>
      <c r="K166" s="52"/>
      <c r="L166" s="53"/>
    </row>
    <row r="167" spans="1:12" s="86" customFormat="1" ht="13.5" customHeight="1">
      <c r="A167" s="38"/>
      <c r="B167" s="47" t="s">
        <v>75</v>
      </c>
      <c r="C167" s="44" t="s">
        <v>17</v>
      </c>
      <c r="D167" s="41"/>
      <c r="E167" s="41"/>
      <c r="F167" s="41"/>
      <c r="G167" s="41"/>
      <c r="H167" s="41"/>
      <c r="I167" s="41"/>
      <c r="J167" s="41"/>
      <c r="K167" s="41"/>
      <c r="L167" s="41"/>
    </row>
    <row r="168" spans="1:12" s="86" customFormat="1" ht="13.5" customHeight="1">
      <c r="A168" s="83"/>
      <c r="B168" s="102" t="s">
        <v>76</v>
      </c>
      <c r="C168" s="85" t="s">
        <v>69</v>
      </c>
      <c r="D168" s="63">
        <v>2068</v>
      </c>
      <c r="E168" s="52">
        <v>0</v>
      </c>
      <c r="F168" s="53">
        <v>13000</v>
      </c>
      <c r="G168" s="52">
        <v>0</v>
      </c>
      <c r="H168" s="63">
        <v>13000</v>
      </c>
      <c r="I168" s="52">
        <v>0</v>
      </c>
      <c r="J168" s="52">
        <v>0</v>
      </c>
      <c r="K168" s="52">
        <v>0</v>
      </c>
      <c r="L168" s="52">
        <f>SUM(J168:K168)</f>
        <v>0</v>
      </c>
    </row>
    <row r="169" spans="1:12" s="86" customFormat="1" ht="25.5">
      <c r="A169" s="83"/>
      <c r="B169" s="102" t="s">
        <v>135</v>
      </c>
      <c r="C169" s="44" t="s">
        <v>98</v>
      </c>
      <c r="D169" s="53">
        <v>1474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2">
        <f>SUM(J169:K169)</f>
        <v>0</v>
      </c>
    </row>
    <row r="170" spans="1:12" ht="13.5" customHeight="1">
      <c r="A170" s="83" t="s">
        <v>8</v>
      </c>
      <c r="B170" s="47" t="s">
        <v>75</v>
      </c>
      <c r="C170" s="44" t="s">
        <v>17</v>
      </c>
      <c r="D170" s="69">
        <f t="shared" ref="D170:J170" si="54">SUM(D168:D169)</f>
        <v>3542</v>
      </c>
      <c r="E170" s="73">
        <f t="shared" si="54"/>
        <v>0</v>
      </c>
      <c r="F170" s="69">
        <f t="shared" si="54"/>
        <v>13000</v>
      </c>
      <c r="G170" s="73">
        <f t="shared" si="54"/>
        <v>0</v>
      </c>
      <c r="H170" s="69">
        <f t="shared" si="54"/>
        <v>13000</v>
      </c>
      <c r="I170" s="73">
        <f t="shared" si="54"/>
        <v>0</v>
      </c>
      <c r="J170" s="73">
        <f t="shared" si="54"/>
        <v>0</v>
      </c>
      <c r="K170" s="73">
        <f t="shared" ref="K170" si="55">SUM(K168:K169)</f>
        <v>0</v>
      </c>
      <c r="L170" s="73">
        <f t="shared" ref="L170" si="56">SUM(L168:L169)</f>
        <v>0</v>
      </c>
    </row>
    <row r="171" spans="1:12" s="86" customFormat="1" ht="6" customHeight="1">
      <c r="A171" s="83"/>
      <c r="B171" s="84"/>
      <c r="C171" s="85"/>
      <c r="D171" s="41"/>
      <c r="E171" s="41"/>
      <c r="F171" s="41"/>
      <c r="G171" s="41"/>
      <c r="H171" s="41"/>
      <c r="I171" s="41"/>
      <c r="J171" s="41"/>
      <c r="K171" s="41"/>
      <c r="L171" s="41"/>
    </row>
    <row r="172" spans="1:12" s="86" customFormat="1" ht="13.5" customHeight="1">
      <c r="A172" s="38"/>
      <c r="B172" s="47" t="s">
        <v>77</v>
      </c>
      <c r="C172" s="44" t="s">
        <v>19</v>
      </c>
      <c r="D172" s="41"/>
      <c r="E172" s="41"/>
      <c r="F172" s="41"/>
      <c r="G172" s="41"/>
      <c r="H172" s="41"/>
      <c r="I172" s="41"/>
      <c r="J172" s="41"/>
      <c r="K172" s="41"/>
      <c r="L172" s="41"/>
    </row>
    <row r="173" spans="1:12" s="86" customFormat="1" ht="13.5" customHeight="1">
      <c r="A173" s="83"/>
      <c r="B173" s="102" t="s">
        <v>78</v>
      </c>
      <c r="C173" s="85" t="s">
        <v>69</v>
      </c>
      <c r="D173" s="52">
        <v>0</v>
      </c>
      <c r="E173" s="52">
        <v>0</v>
      </c>
      <c r="F173" s="53">
        <v>1000</v>
      </c>
      <c r="G173" s="52">
        <v>0</v>
      </c>
      <c r="H173" s="53">
        <v>1000</v>
      </c>
      <c r="I173" s="52">
        <v>0</v>
      </c>
      <c r="J173" s="52">
        <v>0</v>
      </c>
      <c r="K173" s="52">
        <v>0</v>
      </c>
      <c r="L173" s="52">
        <f>SUM(J173:K173)</f>
        <v>0</v>
      </c>
    </row>
    <row r="174" spans="1:12" ht="13.5" customHeight="1">
      <c r="A174" s="83" t="s">
        <v>8</v>
      </c>
      <c r="B174" s="47" t="s">
        <v>77</v>
      </c>
      <c r="C174" s="44" t="s">
        <v>19</v>
      </c>
      <c r="D174" s="73">
        <f t="shared" ref="D174:L174" si="57">SUM(D173:D173)</f>
        <v>0</v>
      </c>
      <c r="E174" s="73">
        <f t="shared" si="57"/>
        <v>0</v>
      </c>
      <c r="F174" s="69">
        <f t="shared" si="57"/>
        <v>1000</v>
      </c>
      <c r="G174" s="73">
        <f t="shared" si="57"/>
        <v>0</v>
      </c>
      <c r="H174" s="69">
        <f t="shared" si="57"/>
        <v>1000</v>
      </c>
      <c r="I174" s="73">
        <f t="shared" si="57"/>
        <v>0</v>
      </c>
      <c r="J174" s="73">
        <f t="shared" si="57"/>
        <v>0</v>
      </c>
      <c r="K174" s="73">
        <f t="shared" si="57"/>
        <v>0</v>
      </c>
      <c r="L174" s="73">
        <f t="shared" si="57"/>
        <v>0</v>
      </c>
    </row>
    <row r="175" spans="1:12" s="86" customFormat="1" ht="9" customHeight="1">
      <c r="A175" s="83"/>
      <c r="B175" s="84"/>
      <c r="C175" s="85"/>
      <c r="D175" s="41"/>
      <c r="E175" s="41"/>
      <c r="F175" s="41"/>
      <c r="G175" s="41"/>
      <c r="H175" s="41"/>
      <c r="I175" s="41"/>
      <c r="J175" s="41"/>
      <c r="K175" s="41"/>
      <c r="L175" s="41"/>
    </row>
    <row r="176" spans="1:12" s="86" customFormat="1" ht="13.5" customHeight="1">
      <c r="A176" s="38"/>
      <c r="B176" s="47" t="s">
        <v>79</v>
      </c>
      <c r="C176" s="44" t="s">
        <v>21</v>
      </c>
      <c r="D176" s="41"/>
      <c r="E176" s="41"/>
      <c r="F176" s="41"/>
      <c r="G176" s="41"/>
      <c r="H176" s="41"/>
      <c r="I176" s="41"/>
      <c r="J176" s="41"/>
      <c r="K176" s="41"/>
      <c r="L176" s="41"/>
    </row>
    <row r="177" spans="1:12" s="86" customFormat="1" ht="13.5" customHeight="1">
      <c r="A177" s="83"/>
      <c r="B177" s="102" t="s">
        <v>80</v>
      </c>
      <c r="C177" s="85" t="s">
        <v>69</v>
      </c>
      <c r="D177" s="53">
        <v>500</v>
      </c>
      <c r="E177" s="52">
        <v>0</v>
      </c>
      <c r="F177" s="53">
        <v>1000</v>
      </c>
      <c r="G177" s="52">
        <v>0</v>
      </c>
      <c r="H177" s="63">
        <v>1000</v>
      </c>
      <c r="I177" s="52">
        <v>0</v>
      </c>
      <c r="J177" s="52">
        <v>0</v>
      </c>
      <c r="K177" s="52">
        <v>0</v>
      </c>
      <c r="L177" s="52">
        <f>SUM(J177:K177)</f>
        <v>0</v>
      </c>
    </row>
    <row r="178" spans="1:12" ht="13.5" customHeight="1">
      <c r="A178" s="83" t="s">
        <v>8</v>
      </c>
      <c r="B178" s="47" t="s">
        <v>79</v>
      </c>
      <c r="C178" s="44" t="s">
        <v>21</v>
      </c>
      <c r="D178" s="57">
        <f t="shared" ref="D178:L178" si="58">SUM(D177:D177)</f>
        <v>500</v>
      </c>
      <c r="E178" s="58">
        <f t="shared" si="58"/>
        <v>0</v>
      </c>
      <c r="F178" s="57">
        <f t="shared" si="58"/>
        <v>1000</v>
      </c>
      <c r="G178" s="58">
        <f t="shared" si="58"/>
        <v>0</v>
      </c>
      <c r="H178" s="57">
        <f t="shared" si="58"/>
        <v>1000</v>
      </c>
      <c r="I178" s="58">
        <f t="shared" si="58"/>
        <v>0</v>
      </c>
      <c r="J178" s="58">
        <f t="shared" si="58"/>
        <v>0</v>
      </c>
      <c r="K178" s="58">
        <f t="shared" si="58"/>
        <v>0</v>
      </c>
      <c r="L178" s="58">
        <f t="shared" si="58"/>
        <v>0</v>
      </c>
    </row>
    <row r="179" spans="1:12" s="86" customFormat="1" ht="13.5" customHeight="1">
      <c r="A179" s="83" t="s">
        <v>8</v>
      </c>
      <c r="B179" s="75" t="s">
        <v>72</v>
      </c>
      <c r="C179" s="40" t="s">
        <v>59</v>
      </c>
      <c r="D179" s="69">
        <f t="shared" ref="D179:L179" si="59">D178+D174+D170+D165</f>
        <v>28253</v>
      </c>
      <c r="E179" s="73">
        <f t="shared" si="59"/>
        <v>0</v>
      </c>
      <c r="F179" s="69">
        <f t="shared" si="59"/>
        <v>50000</v>
      </c>
      <c r="G179" s="73">
        <f t="shared" si="59"/>
        <v>0</v>
      </c>
      <c r="H179" s="69">
        <f t="shared" si="59"/>
        <v>50000</v>
      </c>
      <c r="I179" s="73">
        <f t="shared" si="59"/>
        <v>0</v>
      </c>
      <c r="J179" s="73">
        <f t="shared" si="59"/>
        <v>0</v>
      </c>
      <c r="K179" s="73">
        <f t="shared" si="59"/>
        <v>0</v>
      </c>
      <c r="L179" s="73">
        <f t="shared" si="59"/>
        <v>0</v>
      </c>
    </row>
    <row r="180" spans="1:12" s="86" customFormat="1" ht="13.5" customHeight="1">
      <c r="A180" s="83" t="s">
        <v>8</v>
      </c>
      <c r="B180" s="47" t="s">
        <v>71</v>
      </c>
      <c r="C180" s="44" t="s">
        <v>65</v>
      </c>
      <c r="D180" s="69">
        <f t="shared" ref="D180:L180" si="60">D179</f>
        <v>28253</v>
      </c>
      <c r="E180" s="73">
        <f t="shared" si="60"/>
        <v>0</v>
      </c>
      <c r="F180" s="69">
        <f t="shared" si="60"/>
        <v>50000</v>
      </c>
      <c r="G180" s="73">
        <f t="shared" si="60"/>
        <v>0</v>
      </c>
      <c r="H180" s="69">
        <f t="shared" si="60"/>
        <v>50000</v>
      </c>
      <c r="I180" s="73">
        <f t="shared" si="60"/>
        <v>0</v>
      </c>
      <c r="J180" s="73">
        <f t="shared" si="60"/>
        <v>0</v>
      </c>
      <c r="K180" s="73">
        <f t="shared" ref="K180" si="61">K179</f>
        <v>0</v>
      </c>
      <c r="L180" s="73">
        <f t="shared" si="60"/>
        <v>0</v>
      </c>
    </row>
    <row r="181" spans="1:12" s="86" customFormat="1" ht="7.9" customHeight="1">
      <c r="A181" s="83"/>
      <c r="B181" s="75"/>
      <c r="C181" s="44"/>
      <c r="D181" s="41"/>
      <c r="E181" s="41"/>
      <c r="F181" s="41"/>
      <c r="G181" s="41"/>
      <c r="H181" s="41"/>
      <c r="I181" s="41"/>
      <c r="J181" s="41"/>
      <c r="K181" s="41"/>
      <c r="L181" s="41"/>
    </row>
    <row r="182" spans="1:12" s="86" customFormat="1" ht="13.5" customHeight="1">
      <c r="A182" s="83"/>
      <c r="B182" s="47" t="s">
        <v>83</v>
      </c>
      <c r="C182" s="44" t="s">
        <v>84</v>
      </c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1:12" s="86" customFormat="1" ht="13.5" customHeight="1">
      <c r="A183" s="83"/>
      <c r="B183" s="75" t="s">
        <v>85</v>
      </c>
      <c r="C183" s="40" t="s">
        <v>66</v>
      </c>
      <c r="D183" s="41"/>
      <c r="E183" s="41"/>
      <c r="F183" s="41"/>
      <c r="G183" s="41"/>
      <c r="H183" s="41"/>
      <c r="I183" s="41"/>
      <c r="J183" s="41"/>
      <c r="K183" s="41"/>
      <c r="L183" s="41"/>
    </row>
    <row r="184" spans="1:12" s="86" customFormat="1" ht="13.5" customHeight="1">
      <c r="A184" s="83"/>
      <c r="B184" s="47" t="s">
        <v>73</v>
      </c>
      <c r="C184" s="44" t="s">
        <v>14</v>
      </c>
      <c r="D184" s="41"/>
      <c r="E184" s="41"/>
      <c r="F184" s="41"/>
      <c r="G184" s="41"/>
      <c r="H184" s="41"/>
      <c r="I184" s="41"/>
      <c r="J184" s="41"/>
      <c r="K184" s="41"/>
      <c r="L184" s="41"/>
    </row>
    <row r="185" spans="1:12" s="86" customFormat="1" ht="13.5" customHeight="1">
      <c r="A185" s="87"/>
      <c r="B185" s="103" t="s">
        <v>86</v>
      </c>
      <c r="C185" s="44" t="s">
        <v>87</v>
      </c>
      <c r="D185" s="53">
        <v>4956</v>
      </c>
      <c r="E185" s="52">
        <v>0</v>
      </c>
      <c r="F185" s="53">
        <v>30060</v>
      </c>
      <c r="G185" s="52">
        <v>0</v>
      </c>
      <c r="H185" s="63">
        <v>30060</v>
      </c>
      <c r="I185" s="52">
        <v>0</v>
      </c>
      <c r="J185" s="52">
        <v>0</v>
      </c>
      <c r="K185" s="52">
        <v>0</v>
      </c>
      <c r="L185" s="52">
        <f t="shared" ref="L185:L194" si="62">SUM(J185:K185)</f>
        <v>0</v>
      </c>
    </row>
    <row r="186" spans="1:12" s="86" customFormat="1" ht="26.1" customHeight="1">
      <c r="A186" s="91"/>
      <c r="B186" s="104" t="s">
        <v>118</v>
      </c>
      <c r="C186" s="55" t="s">
        <v>121</v>
      </c>
      <c r="D186" s="57">
        <v>1800</v>
      </c>
      <c r="E186" s="58">
        <v>0</v>
      </c>
      <c r="F186" s="57">
        <v>2562</v>
      </c>
      <c r="G186" s="58">
        <v>0</v>
      </c>
      <c r="H186" s="57">
        <v>2562</v>
      </c>
      <c r="I186" s="58">
        <v>0</v>
      </c>
      <c r="J186" s="57">
        <v>8250</v>
      </c>
      <c r="K186" s="58">
        <v>0</v>
      </c>
      <c r="L186" s="57">
        <f t="shared" si="62"/>
        <v>8250</v>
      </c>
    </row>
    <row r="187" spans="1:12" s="86" customFormat="1" ht="25.5">
      <c r="A187" s="87"/>
      <c r="B187" s="103" t="s">
        <v>119</v>
      </c>
      <c r="C187" s="44" t="s">
        <v>120</v>
      </c>
      <c r="D187" s="53">
        <v>58</v>
      </c>
      <c r="E187" s="52">
        <v>0</v>
      </c>
      <c r="F187" s="52">
        <v>0</v>
      </c>
      <c r="G187" s="52">
        <v>0</v>
      </c>
      <c r="H187" s="53">
        <v>1</v>
      </c>
      <c r="I187" s="52">
        <v>0</v>
      </c>
      <c r="J187" s="53">
        <v>3520</v>
      </c>
      <c r="K187" s="52">
        <v>0</v>
      </c>
      <c r="L187" s="53">
        <f t="shared" si="62"/>
        <v>3520</v>
      </c>
    </row>
    <row r="188" spans="1:12" s="86" customFormat="1" ht="38.25">
      <c r="A188" s="87"/>
      <c r="B188" s="103" t="s">
        <v>126</v>
      </c>
      <c r="C188" s="44" t="s">
        <v>129</v>
      </c>
      <c r="D188" s="53">
        <v>7463</v>
      </c>
      <c r="E188" s="52">
        <v>0</v>
      </c>
      <c r="F188" s="53">
        <v>7000</v>
      </c>
      <c r="G188" s="52">
        <v>0</v>
      </c>
      <c r="H188" s="53">
        <v>7000</v>
      </c>
      <c r="I188" s="52">
        <v>0</v>
      </c>
      <c r="J188" s="53">
        <v>7700</v>
      </c>
      <c r="K188" s="52">
        <v>0</v>
      </c>
      <c r="L188" s="53">
        <f t="shared" si="62"/>
        <v>7700</v>
      </c>
    </row>
    <row r="189" spans="1:12" s="86" customFormat="1" ht="25.5">
      <c r="A189" s="87"/>
      <c r="B189" s="103" t="s">
        <v>138</v>
      </c>
      <c r="C189" s="44" t="s">
        <v>141</v>
      </c>
      <c r="D189" s="52">
        <v>0</v>
      </c>
      <c r="E189" s="52">
        <v>0</v>
      </c>
      <c r="F189" s="53">
        <v>5000</v>
      </c>
      <c r="G189" s="52">
        <v>0</v>
      </c>
      <c r="H189" s="53">
        <v>5000</v>
      </c>
      <c r="I189" s="52">
        <v>0</v>
      </c>
      <c r="J189" s="52">
        <v>0</v>
      </c>
      <c r="K189" s="52">
        <v>0</v>
      </c>
      <c r="L189" s="52">
        <f t="shared" si="62"/>
        <v>0</v>
      </c>
    </row>
    <row r="190" spans="1:12" s="86" customFormat="1" ht="25.5">
      <c r="A190" s="87"/>
      <c r="B190" s="103" t="s">
        <v>139</v>
      </c>
      <c r="C190" s="44" t="s">
        <v>142</v>
      </c>
      <c r="D190" s="52">
        <v>0</v>
      </c>
      <c r="E190" s="52">
        <v>0</v>
      </c>
      <c r="F190" s="53">
        <v>13600</v>
      </c>
      <c r="G190" s="52">
        <v>0</v>
      </c>
      <c r="H190" s="53">
        <v>13600</v>
      </c>
      <c r="I190" s="52">
        <v>0</v>
      </c>
      <c r="J190" s="53">
        <v>20000</v>
      </c>
      <c r="K190" s="52">
        <v>0</v>
      </c>
      <c r="L190" s="53">
        <f t="shared" si="62"/>
        <v>20000</v>
      </c>
    </row>
    <row r="191" spans="1:12" s="86" customFormat="1" ht="25.5">
      <c r="A191" s="87"/>
      <c r="B191" s="103" t="s">
        <v>140</v>
      </c>
      <c r="C191" s="44" t="s">
        <v>143</v>
      </c>
      <c r="D191" s="52">
        <v>0</v>
      </c>
      <c r="E191" s="52">
        <v>0</v>
      </c>
      <c r="F191" s="53">
        <v>7500</v>
      </c>
      <c r="G191" s="52">
        <v>0</v>
      </c>
      <c r="H191" s="53">
        <v>7500</v>
      </c>
      <c r="I191" s="52">
        <v>0</v>
      </c>
      <c r="J191" s="53">
        <v>15000</v>
      </c>
      <c r="K191" s="52">
        <v>0</v>
      </c>
      <c r="L191" s="53">
        <f t="shared" si="62"/>
        <v>15000</v>
      </c>
    </row>
    <row r="192" spans="1:12" s="86" customFormat="1" ht="25.5">
      <c r="A192" s="87"/>
      <c r="B192" s="103" t="s">
        <v>160</v>
      </c>
      <c r="C192" s="44" t="s">
        <v>163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3">
        <v>15000</v>
      </c>
      <c r="K192" s="52">
        <v>0</v>
      </c>
      <c r="L192" s="53">
        <f t="shared" si="62"/>
        <v>15000</v>
      </c>
    </row>
    <row r="193" spans="1:12" s="86" customFormat="1" ht="25.5">
      <c r="A193" s="87"/>
      <c r="B193" s="103" t="s">
        <v>161</v>
      </c>
      <c r="C193" s="44" t="s">
        <v>164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3">
        <v>15000</v>
      </c>
      <c r="K193" s="52">
        <v>0</v>
      </c>
      <c r="L193" s="53">
        <f t="shared" si="62"/>
        <v>15000</v>
      </c>
    </row>
    <row r="194" spans="1:12" s="86" customFormat="1" ht="25.5">
      <c r="A194" s="87"/>
      <c r="B194" s="103" t="s">
        <v>162</v>
      </c>
      <c r="C194" s="44" t="s">
        <v>165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3">
        <v>15530</v>
      </c>
      <c r="K194" s="52">
        <v>0</v>
      </c>
      <c r="L194" s="53">
        <f t="shared" si="62"/>
        <v>15530</v>
      </c>
    </row>
    <row r="195" spans="1:12" s="86" customFormat="1">
      <c r="A195" s="83" t="s">
        <v>8</v>
      </c>
      <c r="B195" s="75" t="s">
        <v>85</v>
      </c>
      <c r="C195" s="40" t="s">
        <v>66</v>
      </c>
      <c r="D195" s="69">
        <f>SUM(D185:D194)</f>
        <v>14277</v>
      </c>
      <c r="E195" s="73">
        <f t="shared" ref="E195:L195" si="63">SUM(E185:E194)</f>
        <v>0</v>
      </c>
      <c r="F195" s="69">
        <f t="shared" si="63"/>
        <v>65722</v>
      </c>
      <c r="G195" s="73">
        <f t="shared" si="63"/>
        <v>0</v>
      </c>
      <c r="H195" s="69">
        <f t="shared" si="63"/>
        <v>65723</v>
      </c>
      <c r="I195" s="73">
        <f t="shared" si="63"/>
        <v>0</v>
      </c>
      <c r="J195" s="69">
        <f t="shared" si="63"/>
        <v>100000</v>
      </c>
      <c r="K195" s="73">
        <f t="shared" si="63"/>
        <v>0</v>
      </c>
      <c r="L195" s="69">
        <f t="shared" si="63"/>
        <v>100000</v>
      </c>
    </row>
    <row r="196" spans="1:12" s="86" customFormat="1">
      <c r="A196" s="83" t="s">
        <v>8</v>
      </c>
      <c r="B196" s="47" t="s">
        <v>83</v>
      </c>
      <c r="C196" s="44" t="s">
        <v>84</v>
      </c>
      <c r="D196" s="57">
        <f t="shared" ref="D196:L196" si="64">D195</f>
        <v>14277</v>
      </c>
      <c r="E196" s="58">
        <f t="shared" si="64"/>
        <v>0</v>
      </c>
      <c r="F196" s="57">
        <f t="shared" si="64"/>
        <v>65722</v>
      </c>
      <c r="G196" s="58">
        <f t="shared" si="64"/>
        <v>0</v>
      </c>
      <c r="H196" s="57">
        <f t="shared" si="64"/>
        <v>65723</v>
      </c>
      <c r="I196" s="58">
        <f t="shared" si="64"/>
        <v>0</v>
      </c>
      <c r="J196" s="57">
        <f t="shared" si="64"/>
        <v>100000</v>
      </c>
      <c r="K196" s="58">
        <f t="shared" ref="K196" si="65">K195</f>
        <v>0</v>
      </c>
      <c r="L196" s="57">
        <f t="shared" si="64"/>
        <v>100000</v>
      </c>
    </row>
    <row r="197" spans="1:12" s="86" customFormat="1" ht="25.5">
      <c r="A197" s="54" t="s">
        <v>8</v>
      </c>
      <c r="B197" s="78">
        <v>4711</v>
      </c>
      <c r="C197" s="79" t="s">
        <v>109</v>
      </c>
      <c r="D197" s="69">
        <f t="shared" ref="D197:L197" si="66">D196+D180</f>
        <v>42530</v>
      </c>
      <c r="E197" s="73">
        <f t="shared" si="66"/>
        <v>0</v>
      </c>
      <c r="F197" s="69">
        <f t="shared" si="66"/>
        <v>115722</v>
      </c>
      <c r="G197" s="73">
        <f t="shared" si="66"/>
        <v>0</v>
      </c>
      <c r="H197" s="69">
        <f t="shared" si="66"/>
        <v>115723</v>
      </c>
      <c r="I197" s="73">
        <f t="shared" si="66"/>
        <v>0</v>
      </c>
      <c r="J197" s="69">
        <f t="shared" si="66"/>
        <v>100000</v>
      </c>
      <c r="K197" s="73">
        <f t="shared" si="66"/>
        <v>0</v>
      </c>
      <c r="L197" s="69">
        <f t="shared" si="66"/>
        <v>100000</v>
      </c>
    </row>
    <row r="198" spans="1:12">
      <c r="A198" s="80" t="s">
        <v>8</v>
      </c>
      <c r="B198" s="81"/>
      <c r="C198" s="82" t="s">
        <v>68</v>
      </c>
      <c r="D198" s="57">
        <f t="shared" ref="D198:I198" si="67">D197</f>
        <v>42530</v>
      </c>
      <c r="E198" s="58">
        <f t="shared" si="67"/>
        <v>0</v>
      </c>
      <c r="F198" s="57">
        <f t="shared" si="67"/>
        <v>115722</v>
      </c>
      <c r="G198" s="58">
        <f t="shared" si="67"/>
        <v>0</v>
      </c>
      <c r="H198" s="57">
        <f t="shared" si="67"/>
        <v>115723</v>
      </c>
      <c r="I198" s="58">
        <f t="shared" si="67"/>
        <v>0</v>
      </c>
      <c r="J198" s="57">
        <f>J197</f>
        <v>100000</v>
      </c>
      <c r="K198" s="58">
        <f t="shared" ref="K198" si="68">K197</f>
        <v>0</v>
      </c>
      <c r="L198" s="57">
        <f>L197</f>
        <v>100000</v>
      </c>
    </row>
    <row r="199" spans="1:12">
      <c r="A199" s="80" t="s">
        <v>8</v>
      </c>
      <c r="B199" s="81"/>
      <c r="C199" s="82" t="s">
        <v>1</v>
      </c>
      <c r="D199" s="68">
        <f t="shared" ref="D199:L199" si="69">D198+D156</f>
        <v>198042</v>
      </c>
      <c r="E199" s="68">
        <f t="shared" si="69"/>
        <v>25793</v>
      </c>
      <c r="F199" s="69">
        <f t="shared" si="69"/>
        <v>1126547</v>
      </c>
      <c r="G199" s="68">
        <f t="shared" si="69"/>
        <v>29559</v>
      </c>
      <c r="H199" s="68">
        <f t="shared" si="69"/>
        <v>1131548</v>
      </c>
      <c r="I199" s="68">
        <f t="shared" si="69"/>
        <v>29559</v>
      </c>
      <c r="J199" s="69">
        <f t="shared" si="69"/>
        <v>1615428</v>
      </c>
      <c r="K199" s="68">
        <f t="shared" si="69"/>
        <v>30465</v>
      </c>
      <c r="L199" s="68">
        <f t="shared" si="69"/>
        <v>1645893</v>
      </c>
    </row>
    <row r="200" spans="1:12" ht="11.1" customHeight="1">
      <c r="A200" s="38"/>
      <c r="B200" s="39"/>
      <c r="C200" s="88"/>
      <c r="D200" s="41"/>
      <c r="E200" s="41"/>
      <c r="H200" s="41"/>
      <c r="I200" s="41"/>
      <c r="J200" s="41"/>
      <c r="K200" s="41"/>
      <c r="L200" s="41"/>
    </row>
    <row r="201" spans="1:12">
      <c r="A201" s="6" t="s">
        <v>111</v>
      </c>
      <c r="B201" s="89" t="s">
        <v>110</v>
      </c>
      <c r="F201" s="10"/>
      <c r="G201" s="10"/>
      <c r="K201" s="10"/>
    </row>
    <row r="202" spans="1:12" ht="25.5">
      <c r="A202" s="38" t="s">
        <v>127</v>
      </c>
      <c r="B202" s="39">
        <v>2702</v>
      </c>
      <c r="C202" s="107" t="s">
        <v>128</v>
      </c>
      <c r="D202" s="108"/>
      <c r="E202" s="52">
        <v>0</v>
      </c>
      <c r="F202" s="93">
        <v>2000</v>
      </c>
      <c r="G202" s="52">
        <v>0</v>
      </c>
      <c r="H202" s="93">
        <v>2000</v>
      </c>
      <c r="I202" s="52">
        <v>0</v>
      </c>
      <c r="J202" s="93">
        <v>2000</v>
      </c>
      <c r="K202" s="52">
        <v>0</v>
      </c>
      <c r="L202" s="51">
        <f>SUM(J202:K202)</f>
        <v>2000</v>
      </c>
    </row>
  </sheetData>
  <autoFilter ref="A16:L202">
    <filterColumn colId="2"/>
  </autoFilter>
  <customSheetViews>
    <customSheetView guid="{BD6E05FB-E32C-11D8-B0E4-D198A259B264}" scale="75" hiddenColumns="1" showRuler="0" topLeftCell="E248">
      <selection activeCell="K268" sqref="K268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1"/>
      <headerFooter alignWithMargins="0">
        <oddHeader>&amp;C    &amp;"Times New Roman,Bold"  &amp;P</oddHeader>
      </headerFooter>
    </customSheetView>
    <customSheetView guid="{FCE4BE61-F462-4DFE-9FC5-7B2946769C5B}" scale="75" hiddenColumns="1" showRuler="0">
      <selection activeCell="C23" sqref="C23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2"/>
      <headerFooter alignWithMargins="0">
        <oddHeader>&amp;C    &amp;"Times New Roman,Bold"  &amp;P</oddHeader>
      </headerFooter>
    </customSheetView>
    <customSheetView guid="{F98D6EB8-76BC-4C24-A40E-45E0313E3064}" scale="75" hiddenColumns="1" showRuler="0" topLeftCell="A31">
      <selection activeCell="K39" sqref="K39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3"/>
      <headerFooter alignWithMargins="0">
        <oddHeader>&amp;C    &amp;"Times New Roman,Bold"  &amp;P</oddHeader>
      </headerFooter>
    </customSheetView>
  </customSheetViews>
  <mergeCells count="10">
    <mergeCell ref="A1:L1"/>
    <mergeCell ref="A2:L2"/>
    <mergeCell ref="J14:L14"/>
    <mergeCell ref="J15:L15"/>
    <mergeCell ref="H15:I15"/>
    <mergeCell ref="D14:E14"/>
    <mergeCell ref="F14:G14"/>
    <mergeCell ref="H14:I14"/>
    <mergeCell ref="D15:E15"/>
    <mergeCell ref="F15:G15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8" firstPageNumber="62" orientation="landscape" blackAndWhite="1" useFirstPageNumber="1" r:id="rId4"/>
  <headerFooter alignWithMargins="0">
    <oddHeader xml:space="preserve">&amp;C   </oddHeader>
    <oddFooter>&amp;C&amp;"Times New Roman,Bold"   Vol-II     -    &amp;P</oddFooter>
  </headerFooter>
  <rowBreaks count="1" manualBreakCount="1">
    <brk id="30" max="11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dem19</vt:lpstr>
      <vt:lpstr>'dem19'!fcd</vt:lpstr>
      <vt:lpstr>'dem19'!fcpcap</vt:lpstr>
      <vt:lpstr>'dem19'!mi</vt:lpstr>
      <vt:lpstr>'dem19'!np</vt:lpstr>
      <vt:lpstr>'dem19'!Print_Area</vt:lpstr>
      <vt:lpstr>'dem19'!Print_Titles</vt:lpstr>
      <vt:lpstr>'dem19'!voted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2016-03-14T14:05:28Z</cp:lastPrinted>
  <dcterms:created xsi:type="dcterms:W3CDTF">2004-06-02T16:19:06Z</dcterms:created>
  <dcterms:modified xsi:type="dcterms:W3CDTF">2016-03-28T07:24:05Z</dcterms:modified>
</cp:coreProperties>
</file>