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5" yWindow="-135" windowWidth="7500" windowHeight="7320"/>
  </bookViews>
  <sheets>
    <sheet name="dem21" sheetId="4" r:id="rId1"/>
  </sheets>
  <definedNames>
    <definedName name="__123Graph_D" hidden="1">#REF!</definedName>
    <definedName name="_xlnm._FilterDatabase" localSheetId="0" hidden="1">'dem21'!$A$15:$L$80</definedName>
    <definedName name="_Regression_Int" localSheetId="0" hidden="1">1</definedName>
    <definedName name="censusrec">#REF!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'dem21'!$D$56:$L$56</definedName>
    <definedName name="labourCap" localSheetId="0">'dem21'!$D$69:$L$69</definedName>
    <definedName name="labourec" localSheetId="0">'dem21'!#REF!</definedName>
    <definedName name="loanlabour" localSheetId="0">'dem21'!$D$78:$L$78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'dem21'!$K$80</definedName>
    <definedName name="Nutrition">#REF!</definedName>
    <definedName name="oaslabour" localSheetId="0">'dem21'!#REF!</definedName>
    <definedName name="pension">#REF!</definedName>
    <definedName name="_xlnm.Print_Area" localSheetId="0">'dem21'!$A$1:$L$80</definedName>
    <definedName name="_xlnm.Print_Titles" localSheetId="0">'dem21'!$12:$15</definedName>
    <definedName name="pwcap">#REF!</definedName>
    <definedName name="rec">#REF!</definedName>
    <definedName name="reform">#REF!</definedName>
    <definedName name="revise" localSheetId="0">'dem21'!#REF!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'dem21'!#REF!</definedName>
    <definedName name="tax">#REF!</definedName>
    <definedName name="udhd">#REF!</definedName>
    <definedName name="urbancap">#REF!</definedName>
    <definedName name="voted" localSheetId="0">'dem21'!$E$10:$G$10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'dem21'!$A$1:$L$80</definedName>
    <definedName name="Z_239EE218_578E_4317_BEED_14D5D7089E27_.wvu.PrintArea" localSheetId="0" hidden="1">'dem21'!$A$1:$L$80</definedName>
    <definedName name="Z_239EE218_578E_4317_BEED_14D5D7089E27_.wvu.PrintTitles" localSheetId="0" hidden="1">'dem21'!$12:$15</definedName>
    <definedName name="Z_302A3EA3_AE96_11D5_A646_0050BA3D7AFD_.wvu.FilterData" localSheetId="0" hidden="1">'dem21'!$A$1:$L$80</definedName>
    <definedName name="Z_302A3EA3_AE96_11D5_A646_0050BA3D7AFD_.wvu.PrintArea" localSheetId="0" hidden="1">'dem21'!$A$1:$L$80</definedName>
    <definedName name="Z_302A3EA3_AE96_11D5_A646_0050BA3D7AFD_.wvu.PrintTitles" localSheetId="0" hidden="1">'dem21'!$12:$15</definedName>
    <definedName name="Z_36DBA021_0ECB_11D4_8064_004005726899_.wvu.FilterData" localSheetId="0" hidden="1">'dem21'!$C$16:$C$80</definedName>
    <definedName name="Z_36DBA021_0ECB_11D4_8064_004005726899_.wvu.PrintArea" localSheetId="0" hidden="1">'dem21'!$A$1:$L$80</definedName>
    <definedName name="Z_36DBA021_0ECB_11D4_8064_004005726899_.wvu.PrintTitles" localSheetId="0" hidden="1">'dem21'!$12:$15</definedName>
    <definedName name="Z_93EBE921_AE91_11D5_8685_004005726899_.wvu.FilterData" localSheetId="0" hidden="1">'dem21'!$C$16:$C$80</definedName>
    <definedName name="Z_93EBE921_AE91_11D5_8685_004005726899_.wvu.PrintArea" localSheetId="0" hidden="1">'dem21'!$A$1:$L$80</definedName>
    <definedName name="Z_93EBE921_AE91_11D5_8685_004005726899_.wvu.PrintTitles" localSheetId="0" hidden="1">'dem21'!$12:$15</definedName>
    <definedName name="Z_94DA79C1_0FDE_11D5_9579_000021DAEEA2_.wvu.FilterData" localSheetId="0" hidden="1">'dem21'!$C$16:$C$80</definedName>
    <definedName name="Z_94DA79C1_0FDE_11D5_9579_000021DAEEA2_.wvu.PrintArea" localSheetId="0" hidden="1">'dem21'!$A$1:$L$80</definedName>
    <definedName name="Z_94DA79C1_0FDE_11D5_9579_000021DAEEA2_.wvu.PrintTitles" localSheetId="0" hidden="1">'dem21'!$12:$15</definedName>
    <definedName name="Z_B4CB096A_161F_11D5_8064_004005726899_.wvu.FilterData" localSheetId="0" hidden="1">'dem21'!$C$16:$C$80</definedName>
    <definedName name="Z_C868F8C3_16D7_11D5_A68D_81D6213F5331_.wvu.FilterData" localSheetId="0" hidden="1">'dem21'!$C$16:$C$80</definedName>
    <definedName name="Z_C868F8C3_16D7_11D5_A68D_81D6213F5331_.wvu.PrintArea" localSheetId="0" hidden="1">'dem21'!$A$1:$L$80</definedName>
    <definedName name="Z_C868F8C3_16D7_11D5_A68D_81D6213F5331_.wvu.PrintTitles" localSheetId="0" hidden="1">'dem21'!$12:$15</definedName>
    <definedName name="Z_E5DF37BD_125C_11D5_8DC4_D0F5D88B3549_.wvu.FilterData" localSheetId="0" hidden="1">'dem21'!$C$16:$C$80</definedName>
    <definedName name="Z_E5DF37BD_125C_11D5_8DC4_D0F5D88B3549_.wvu.PrintArea" localSheetId="0" hidden="1">'dem21'!$A$1:$L$80</definedName>
    <definedName name="Z_E5DF37BD_125C_11D5_8DC4_D0F5D88B3549_.wvu.PrintTitles" localSheetId="0" hidden="1">'dem21'!$12:$15</definedName>
    <definedName name="Z_F8ADACC1_164E_11D6_B603_000021DAEEA2_.wvu.FilterData" localSheetId="0" hidden="1">'dem21'!$C$16:$C$80</definedName>
    <definedName name="Z_F8ADACC1_164E_11D6_B603_000021DAEEA2_.wvu.PrintArea" localSheetId="0" hidden="1">'dem21'!$A$1:$L$80</definedName>
    <definedName name="Z_F8ADACC1_164E_11D6_B603_000021DAEEA2_.wvu.PrintTitles" localSheetId="0" hidden="1">'dem21'!$12:$15</definedName>
  </definedNames>
  <calcPr calcId="124519"/>
</workbook>
</file>

<file path=xl/calcChain.xml><?xml version="1.0" encoding="utf-8"?>
<calcChain xmlns="http://schemas.openxmlformats.org/spreadsheetml/2006/main">
  <c r="L75" i="4"/>
  <c r="L65"/>
  <c r="L53"/>
  <c r="L52"/>
  <c r="L51"/>
  <c r="L47"/>
  <c r="L46"/>
  <c r="L45"/>
  <c r="L41"/>
  <c r="L40"/>
  <c r="L39"/>
  <c r="L38"/>
  <c r="L37"/>
  <c r="L36"/>
  <c r="L29"/>
  <c r="L23"/>
  <c r="L22"/>
  <c r="L21"/>
  <c r="I78" l="1"/>
  <c r="H78"/>
  <c r="G78"/>
  <c r="F78"/>
  <c r="E78"/>
  <c r="D78"/>
  <c r="I76"/>
  <c r="I77" s="1"/>
  <c r="H76"/>
  <c r="H77" s="1"/>
  <c r="G76"/>
  <c r="G77" s="1"/>
  <c r="F76"/>
  <c r="F77" s="1"/>
  <c r="E76"/>
  <c r="E77" s="1"/>
  <c r="D76"/>
  <c r="D77" s="1"/>
  <c r="I66"/>
  <c r="I67" s="1"/>
  <c r="H66"/>
  <c r="H67" s="1"/>
  <c r="G66"/>
  <c r="G67" s="1"/>
  <c r="F66"/>
  <c r="F67" s="1"/>
  <c r="E66"/>
  <c r="E67" s="1"/>
  <c r="D66"/>
  <c r="D67" s="1"/>
  <c r="I54"/>
  <c r="H54"/>
  <c r="G54"/>
  <c r="F54"/>
  <c r="E54"/>
  <c r="D54"/>
  <c r="I48"/>
  <c r="H48"/>
  <c r="G48"/>
  <c r="F48"/>
  <c r="E48"/>
  <c r="D48"/>
  <c r="I42"/>
  <c r="H42"/>
  <c r="G42"/>
  <c r="F42"/>
  <c r="E42"/>
  <c r="D42"/>
  <c r="I30"/>
  <c r="H30"/>
  <c r="G30"/>
  <c r="F30"/>
  <c r="E30"/>
  <c r="D30"/>
  <c r="I24"/>
  <c r="I25" s="1"/>
  <c r="I31" s="1"/>
  <c r="H24"/>
  <c r="H25" s="1"/>
  <c r="H31" s="1"/>
  <c r="G24"/>
  <c r="G25" s="1"/>
  <c r="G31" s="1"/>
  <c r="F24"/>
  <c r="F25" s="1"/>
  <c r="F31" s="1"/>
  <c r="E24"/>
  <c r="E25" s="1"/>
  <c r="E31" s="1"/>
  <c r="D24"/>
  <c r="D25" s="1"/>
  <c r="D31" s="1"/>
  <c r="E55" l="1"/>
  <c r="E56" s="1"/>
  <c r="E57" s="1"/>
  <c r="G55"/>
  <c r="G56" s="1"/>
  <c r="G57" s="1"/>
  <c r="F55"/>
  <c r="F56" s="1"/>
  <c r="F57" s="1"/>
  <c r="D55"/>
  <c r="D56" s="1"/>
  <c r="D57" s="1"/>
  <c r="I55"/>
  <c r="I56" s="1"/>
  <c r="I57" s="1"/>
  <c r="H55"/>
  <c r="H56" s="1"/>
  <c r="H57" s="1"/>
  <c r="E68"/>
  <c r="E69" s="1"/>
  <c r="E79" s="1"/>
  <c r="G68"/>
  <c r="G69" s="1"/>
  <c r="G79" s="1"/>
  <c r="I68"/>
  <c r="I69" s="1"/>
  <c r="I79" s="1"/>
  <c r="F68"/>
  <c r="F69" s="1"/>
  <c r="F79" s="1"/>
  <c r="H68"/>
  <c r="H69" s="1"/>
  <c r="H79" s="1"/>
  <c r="D68"/>
  <c r="D69" s="1"/>
  <c r="D79" s="1"/>
  <c r="L78"/>
  <c r="K54"/>
  <c r="J54"/>
  <c r="I80" l="1"/>
  <c r="G80"/>
  <c r="F80"/>
  <c r="H80"/>
  <c r="E80"/>
  <c r="D80"/>
  <c r="L76"/>
  <c r="L77" s="1"/>
  <c r="K78" l="1"/>
  <c r="K76"/>
  <c r="K77" s="1"/>
  <c r="K66"/>
  <c r="K67" s="1"/>
  <c r="K48"/>
  <c r="K42"/>
  <c r="K30"/>
  <c r="K24"/>
  <c r="K25" s="1"/>
  <c r="K31" s="1"/>
  <c r="L54"/>
  <c r="J66"/>
  <c r="J67" s="1"/>
  <c r="K68" l="1"/>
  <c r="K69" s="1"/>
  <c r="K79" s="1"/>
  <c r="K55"/>
  <c r="K56" s="1"/>
  <c r="K57" s="1"/>
  <c r="L66"/>
  <c r="L67" s="1"/>
  <c r="L30"/>
  <c r="J42"/>
  <c r="J48"/>
  <c r="J78"/>
  <c r="J76"/>
  <c r="J77" s="1"/>
  <c r="J30"/>
  <c r="J24"/>
  <c r="J25" s="1"/>
  <c r="J31" s="1"/>
  <c r="L68" l="1"/>
  <c r="L69" s="1"/>
  <c r="L79" s="1"/>
  <c r="K80"/>
  <c r="J68"/>
  <c r="J69" s="1"/>
  <c r="J79" s="1"/>
  <c r="J55"/>
  <c r="J56" s="1"/>
  <c r="J57" s="1"/>
  <c r="L24"/>
  <c r="L25" s="1"/>
  <c r="L31" s="1"/>
  <c r="L48"/>
  <c r="L42"/>
  <c r="L55" l="1"/>
  <c r="L56" s="1"/>
  <c r="L57" s="1"/>
  <c r="J80"/>
  <c r="E10" l="1"/>
  <c r="L80"/>
  <c r="F10"/>
  <c r="G10" l="1"/>
</calcChain>
</file>

<file path=xl/sharedStrings.xml><?xml version="1.0" encoding="utf-8"?>
<sst xmlns="http://schemas.openxmlformats.org/spreadsheetml/2006/main" count="132" uniqueCount="68">
  <si>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</si>
  <si>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</si>
  <si>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</si>
  <si>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</si>
  <si>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</si>
  <si>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</si>
  <si>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</si>
  <si>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</si>
  <si>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</si>
  <si>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</si>
  <si>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</si>
  <si>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</si>
  <si>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</si>
  <si>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</si>
  <si>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</si>
  <si>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</si>
  <si>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DEMAND NO. 21</t>
  </si>
  <si>
    <t>Industrial Training Institutes</t>
  </si>
  <si>
    <t>60.00.02</t>
  </si>
  <si>
    <t>60.00.21</t>
  </si>
  <si>
    <t>60.00.34</t>
  </si>
  <si>
    <t>Scholarships/Stipend</t>
  </si>
  <si>
    <t>Other Expenditure</t>
  </si>
  <si>
    <t>Implementation of Various Labour Laws and Rehabilitation Centre</t>
  </si>
  <si>
    <t>61.00.50</t>
  </si>
  <si>
    <t>Other Charges</t>
  </si>
  <si>
    <t>Capital Outlay on Public Works</t>
  </si>
  <si>
    <t>Office Buildings</t>
  </si>
  <si>
    <t>Construction</t>
  </si>
  <si>
    <t>Construction of ITI at Gyalshing</t>
  </si>
  <si>
    <t>CAPITAL SECTION</t>
  </si>
  <si>
    <t>II. Details of the estimates and the heads under which this grant will be accounted for:</t>
  </si>
  <si>
    <t>Revenue</t>
  </si>
  <si>
    <t>Capital</t>
  </si>
  <si>
    <t>Construction of Centre of Excellence at Rangpo under External Aided Project</t>
  </si>
  <si>
    <t>A - Capital Account of General Services</t>
  </si>
  <si>
    <t>Wages</t>
  </si>
  <si>
    <t>Salaries</t>
  </si>
  <si>
    <t>Training</t>
  </si>
  <si>
    <t>Labour</t>
  </si>
  <si>
    <t>61.00.01</t>
  </si>
  <si>
    <t>LABOUR</t>
  </si>
  <si>
    <t>62.00.01</t>
  </si>
  <si>
    <t>B - Social Services (f) Labour and Labour Welfare</t>
  </si>
  <si>
    <t>Labour and Employment</t>
  </si>
  <si>
    <t>Direction and Administration</t>
  </si>
  <si>
    <t>Supplies and  Materials</t>
  </si>
  <si>
    <t>(In Thousands of Rupees)</t>
  </si>
  <si>
    <t>Loans for Education, Sports, Art and 
Culture</t>
  </si>
  <si>
    <t>General Education</t>
  </si>
  <si>
    <t>University and Higher Education</t>
  </si>
  <si>
    <t>Comprehensive Education Loan Scheme</t>
  </si>
  <si>
    <t>60.00.55</t>
  </si>
  <si>
    <t>Loans and Advances</t>
  </si>
  <si>
    <t>61.00.02</t>
  </si>
  <si>
    <t>F-Loans and Advances</t>
  </si>
  <si>
    <t>2014-15</t>
  </si>
  <si>
    <t>64.00.53</t>
  </si>
  <si>
    <t>Major Works (EAP)</t>
  </si>
  <si>
    <t>2015-16</t>
  </si>
  <si>
    <t>62.00.02</t>
  </si>
  <si>
    <t>62.00.13</t>
  </si>
  <si>
    <t>Loans for Education, Sports, Art and Culture</t>
  </si>
  <si>
    <t>Industrial Training Institute, 
Rangpo</t>
  </si>
  <si>
    <t>Industrial Training Institute, Namchi</t>
  </si>
  <si>
    <t>Industrial Training Institute, Gyalshing</t>
  </si>
  <si>
    <t>I. Estimate of the amount required in the year ending 31st March, 2017 to defray the charges in respect of Labour</t>
  </si>
  <si>
    <t>2016-17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</si>
</sst>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0#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9">
    <xf numFmtId="0" fontId="0" fillId="0" borderId="0" xfId="0"/>
    <xf numFmtId="167" fontId="3" fillId="0" borderId="0" xfId="4" applyNumberFormat="1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4" fillId="0" borderId="0" xfId="2" applyFont="1" applyFill="1" applyAlignment="1" applyProtection="1">
      <alignment horizontal="left"/>
    </xf>
    <xf numFmtId="0" fontId="3" fillId="0" borderId="0" xfId="4" applyFont="1" applyFill="1" applyAlignment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3" fillId="0" borderId="0" xfId="6" applyFont="1" applyFill="1" applyProtection="1"/>
    <xf numFmtId="0" fontId="4" fillId="0" borderId="0" xfId="3" applyFont="1" applyFill="1" applyBorder="1" applyAlignment="1" applyProtection="1">
      <alignment horizontal="center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/>
    </xf>
    <xf numFmtId="166" fontId="3" fillId="0" borderId="0" xfId="2" applyNumberFormat="1" applyFont="1" applyFill="1" applyAlignment="1">
      <alignment horizontal="right"/>
    </xf>
    <xf numFmtId="169" fontId="4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 vertical="top" wrapText="1"/>
    </xf>
    <xf numFmtId="169" fontId="4" fillId="0" borderId="0" xfId="4" applyNumberFormat="1" applyFont="1" applyFill="1" applyAlignment="1">
      <alignment horizontal="right" vertical="top" wrapText="1"/>
    </xf>
    <xf numFmtId="166" fontId="3" fillId="0" borderId="0" xfId="4" applyNumberFormat="1" applyFont="1" applyFill="1" applyAlignment="1">
      <alignment horizontal="right" vertical="top" wrapText="1"/>
    </xf>
    <xf numFmtId="0" fontId="3" fillId="0" borderId="2" xfId="2" applyFont="1" applyFill="1" applyBorder="1" applyAlignment="1">
      <alignment horizontal="right"/>
    </xf>
    <xf numFmtId="0" fontId="4" fillId="0" borderId="0" xfId="7" applyFont="1" applyFill="1" applyAlignment="1">
      <alignment horizontal="right" vertical="top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7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/>
    <xf numFmtId="0" fontId="3" fillId="0" borderId="0" xfId="2" applyNumberFormat="1" applyFont="1" applyFill="1" applyAlignment="1" applyProtection="1">
      <alignment horizontal="right"/>
    </xf>
    <xf numFmtId="0" fontId="3" fillId="0" borderId="3" xfId="2" applyNumberFormat="1" applyFont="1" applyFill="1" applyBorder="1" applyProtection="1"/>
    <xf numFmtId="0" fontId="3" fillId="0" borderId="0" xfId="2" applyNumberFormat="1" applyFont="1" applyFill="1" applyBorder="1" applyProtection="1"/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Protection="1"/>
    <xf numFmtId="0" fontId="3" fillId="0" borderId="3" xfId="4" applyNumberFormat="1" applyFont="1" applyFill="1" applyBorder="1" applyAlignment="1" applyProtection="1">
      <alignment horizontal="right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/>
    </xf>
    <xf numFmtId="168" fontId="4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4" fillId="0" borderId="0" xfId="7" applyNumberFormat="1" applyFont="1" applyFill="1" applyAlignment="1">
      <alignment horizontal="center" vertical="top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Alignment="1">
      <alignment vertical="top"/>
    </xf>
    <xf numFmtId="0" fontId="4" fillId="0" borderId="0" xfId="2" applyNumberFormat="1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vertical="top" wrapText="1"/>
    </xf>
    <xf numFmtId="170" fontId="4" fillId="0" borderId="0" xfId="2" applyNumberFormat="1" applyFont="1" applyFill="1" applyBorder="1" applyAlignment="1">
      <alignment horizontal="right" vertical="top" wrapText="1"/>
    </xf>
    <xf numFmtId="0" fontId="4" fillId="0" borderId="0" xfId="7" applyFont="1" applyFill="1" applyBorder="1" applyAlignment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167" fontId="3" fillId="0" borderId="0" xfId="2" applyNumberFormat="1" applyFont="1" applyFill="1" applyAlignment="1">
      <alignment horizontal="right"/>
    </xf>
    <xf numFmtId="168" fontId="3" fillId="0" borderId="0" xfId="2" applyNumberFormat="1" applyFont="1" applyFill="1" applyAlignment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left" vertical="top"/>
    </xf>
    <xf numFmtId="0" fontId="3" fillId="0" borderId="0" xfId="4" applyNumberFormat="1" applyFont="1" applyFill="1" applyBorder="1" applyAlignment="1" applyProtection="1">
      <alignment horizontal="right" wrapText="1"/>
    </xf>
    <xf numFmtId="165" fontId="3" fillId="0" borderId="0" xfId="7" applyNumberFormat="1" applyFont="1" applyFill="1" applyAlignment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/>
    <xf numFmtId="166" fontId="3" fillId="0" borderId="0" xfId="2" applyNumberFormat="1" applyFont="1" applyFill="1" applyBorder="1" applyAlignment="1">
      <alignment horizontal="right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>
      <alignment vertical="top"/>
    </xf>
    <xf numFmtId="164" fontId="3" fillId="0" borderId="0" xfId="1" applyFont="1" applyFill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7" fontId="3" fillId="0" borderId="0" xfId="2" applyNumberFormat="1" applyFont="1" applyFill="1" applyBorder="1" applyAlignment="1">
      <alignment horizontal="right"/>
    </xf>
    <xf numFmtId="0" fontId="3" fillId="0" borderId="1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right"/>
    </xf>
    <xf numFmtId="165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left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65" fontId="3" fillId="0" borderId="1" xfId="7" applyNumberFormat="1" applyFont="1" applyFill="1" applyBorder="1" applyAlignment="1">
      <alignment horizontal="right" vertical="top"/>
    </xf>
    <xf numFmtId="0" fontId="3" fillId="0" borderId="1" xfId="7" applyFont="1" applyFill="1" applyBorder="1" applyAlignment="1" applyProtection="1">
      <alignment horizontal="left" vertical="top" wrapText="1"/>
    </xf>
    <xf numFmtId="164" fontId="4" fillId="0" borderId="0" xfId="1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" transitionEvaluation="1" codeName="Sheet1"/>
  <dimension ref="A1:L80"/>
  <sheetViews>
    <sheetView tabSelected="1" view="pageBreakPreview" topLeftCell="A2" zoomScaleNormal="112" zoomScaleSheetLayoutView="100" workbookViewId="0">
      <selection activeCell="D19" sqref="D19"/>
    </sheetView>
  </sheetViews>
  <sheetFormatPr defaultColWidth="11" defaultRowHeight="12.75"/>
  <cols>
    <col min="1" max="1" width="6.42578125" style="4" customWidth="1"/>
    <col min="2" max="2" width="8.140625" style="13" customWidth="1"/>
    <col min="3" max="3" width="34.5703125" style="3" customWidth="1"/>
    <col min="4" max="4" width="11.140625" style="30" customWidth="1"/>
    <col min="5" max="5" width="9.42578125" style="30" customWidth="1"/>
    <col min="6" max="6" width="8.42578125" style="3" customWidth="1"/>
    <col min="7" max="7" width="8.5703125" style="3" customWidth="1"/>
    <col min="8" max="8" width="8.5703125" style="30" customWidth="1"/>
    <col min="9" max="9" width="8.42578125" style="30" customWidth="1"/>
    <col min="10" max="10" width="8.5703125" style="3" customWidth="1"/>
    <col min="11" max="11" width="9.140625" style="3" customWidth="1"/>
    <col min="12" max="12" width="8.42578125" style="3" customWidth="1"/>
    <col min="13" max="16384" width="11" style="3"/>
  </cols>
  <sheetData>
    <row r="1" spans="1:12">
      <c r="A1" s="137" t="s">
        <v>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>
      <c r="A2" s="137" t="s">
        <v>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9" customHeight="1">
      <c r="A3" s="104"/>
      <c r="B3" s="104"/>
      <c r="C3" s="104"/>
      <c r="D3" s="93"/>
      <c r="E3" s="94"/>
      <c r="F3" s="95"/>
      <c r="G3" s="113"/>
      <c r="H3" s="113"/>
      <c r="I3" s="113"/>
      <c r="J3" s="113"/>
      <c r="K3" s="113"/>
      <c r="L3" s="113"/>
    </row>
    <row r="4" spans="1:12">
      <c r="C4" s="5"/>
      <c r="D4" s="31" t="s">
        <v>43</v>
      </c>
      <c r="E4" s="52">
        <v>2230</v>
      </c>
      <c r="F4" s="6" t="s">
        <v>44</v>
      </c>
      <c r="G4" s="5"/>
      <c r="H4" s="39"/>
      <c r="I4" s="39"/>
      <c r="J4" s="5"/>
      <c r="K4" s="5"/>
      <c r="L4" s="5"/>
    </row>
    <row r="5" spans="1:12">
      <c r="C5" s="5"/>
      <c r="D5" s="31" t="s">
        <v>35</v>
      </c>
      <c r="E5" s="53">
        <v>4059</v>
      </c>
      <c r="F5" s="28" t="s">
        <v>26</v>
      </c>
      <c r="G5" s="5"/>
      <c r="H5" s="39"/>
      <c r="I5" s="39"/>
      <c r="J5" s="5"/>
      <c r="K5" s="5"/>
      <c r="L5" s="5"/>
    </row>
    <row r="6" spans="1:12">
      <c r="C6" s="5"/>
      <c r="D6" s="31" t="s">
        <v>55</v>
      </c>
      <c r="E6" s="53">
        <v>6202</v>
      </c>
      <c r="F6" s="28" t="s">
        <v>62</v>
      </c>
      <c r="G6" s="5"/>
      <c r="H6" s="39"/>
      <c r="I6" s="39"/>
      <c r="J6" s="5"/>
      <c r="K6" s="5"/>
      <c r="L6" s="5"/>
    </row>
    <row r="7" spans="1:12" ht="6.95" customHeight="1">
      <c r="C7" s="5"/>
      <c r="D7" s="31"/>
      <c r="E7" s="53"/>
      <c r="F7" s="28"/>
      <c r="G7" s="5"/>
      <c r="H7" s="39"/>
      <c r="I7" s="39"/>
      <c r="J7" s="5"/>
      <c r="K7" s="5"/>
      <c r="L7" s="5"/>
    </row>
    <row r="8" spans="1:12">
      <c r="A8" s="4" t="s">
        <v>66</v>
      </c>
    </row>
    <row r="9" spans="1:12">
      <c r="D9" s="54"/>
      <c r="E9" s="55" t="s">
        <v>32</v>
      </c>
      <c r="F9" s="15" t="s">
        <v>33</v>
      </c>
      <c r="G9" s="15" t="s">
        <v>7</v>
      </c>
    </row>
    <row r="10" spans="1:12">
      <c r="D10" s="38" t="s">
        <v>0</v>
      </c>
      <c r="E10" s="39">
        <f>L57</f>
        <v>46093</v>
      </c>
      <c r="F10" s="135">
        <f>L79</f>
        <v>0</v>
      </c>
      <c r="G10" s="39">
        <f>F10+E10</f>
        <v>46093</v>
      </c>
      <c r="J10" s="30"/>
      <c r="K10" s="30"/>
      <c r="L10" s="30"/>
    </row>
    <row r="11" spans="1:12">
      <c r="A11" s="6" t="s">
        <v>31</v>
      </c>
      <c r="F11" s="30"/>
      <c r="G11" s="30"/>
      <c r="J11" s="30"/>
      <c r="K11" s="30"/>
      <c r="L11" s="30"/>
    </row>
    <row r="12" spans="1:12" ht="13.5">
      <c r="C12" s="7"/>
      <c r="D12" s="40"/>
      <c r="E12" s="40"/>
      <c r="F12" s="40"/>
      <c r="G12" s="40"/>
      <c r="H12" s="40"/>
      <c r="I12" s="41"/>
      <c r="J12" s="42"/>
      <c r="K12" s="43"/>
      <c r="L12" s="44" t="s">
        <v>47</v>
      </c>
    </row>
    <row r="13" spans="1:12" s="14" customFormat="1">
      <c r="A13" s="85"/>
      <c r="B13" s="86"/>
      <c r="C13" s="87"/>
      <c r="D13" s="138" t="s">
        <v>1</v>
      </c>
      <c r="E13" s="138"/>
      <c r="F13" s="136" t="s">
        <v>2</v>
      </c>
      <c r="G13" s="136"/>
      <c r="H13" s="136" t="s">
        <v>3</v>
      </c>
      <c r="I13" s="136"/>
      <c r="J13" s="136" t="s">
        <v>2</v>
      </c>
      <c r="K13" s="136"/>
      <c r="L13" s="136"/>
    </row>
    <row r="14" spans="1:12" s="14" customFormat="1">
      <c r="A14" s="88"/>
      <c r="B14" s="89"/>
      <c r="C14" s="87" t="s">
        <v>4</v>
      </c>
      <c r="D14" s="136" t="s">
        <v>56</v>
      </c>
      <c r="E14" s="136"/>
      <c r="F14" s="136" t="s">
        <v>59</v>
      </c>
      <c r="G14" s="136"/>
      <c r="H14" s="136" t="s">
        <v>59</v>
      </c>
      <c r="I14" s="136"/>
      <c r="J14" s="136" t="s">
        <v>67</v>
      </c>
      <c r="K14" s="136"/>
      <c r="L14" s="136"/>
    </row>
    <row r="15" spans="1:12" s="14" customFormat="1">
      <c r="A15" s="90"/>
      <c r="B15" s="91"/>
      <c r="C15" s="92"/>
      <c r="D15" s="45" t="s">
        <v>5</v>
      </c>
      <c r="E15" s="45" t="s">
        <v>6</v>
      </c>
      <c r="F15" s="45" t="s">
        <v>5</v>
      </c>
      <c r="G15" s="45" t="s">
        <v>6</v>
      </c>
      <c r="H15" s="45" t="s">
        <v>5</v>
      </c>
      <c r="I15" s="45" t="s">
        <v>6</v>
      </c>
      <c r="J15" s="45" t="s">
        <v>5</v>
      </c>
      <c r="K15" s="45" t="s">
        <v>6</v>
      </c>
      <c r="L15" s="45" t="s">
        <v>7</v>
      </c>
    </row>
    <row r="16" spans="1:12" ht="13.9" customHeight="1">
      <c r="C16" s="8" t="s">
        <v>8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ht="13.9" customHeight="1">
      <c r="A17" s="2" t="s">
        <v>9</v>
      </c>
      <c r="B17" s="105">
        <v>2230</v>
      </c>
      <c r="C17" s="29" t="s">
        <v>44</v>
      </c>
      <c r="F17" s="30"/>
      <c r="G17" s="30"/>
      <c r="J17" s="30"/>
      <c r="K17" s="30"/>
      <c r="L17" s="30"/>
    </row>
    <row r="18" spans="1:12" ht="13.9" customHeight="1">
      <c r="A18" s="2"/>
      <c r="B18" s="106">
        <v>1</v>
      </c>
      <c r="C18" s="47" t="s">
        <v>39</v>
      </c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ht="13.9" customHeight="1">
      <c r="A19" s="2"/>
      <c r="B19" s="51">
        <v>1.0009999999999999</v>
      </c>
      <c r="C19" s="29" t="s">
        <v>45</v>
      </c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3.9" customHeight="1">
      <c r="A20" s="2"/>
      <c r="B20" s="108">
        <v>60</v>
      </c>
      <c r="C20" s="47" t="s">
        <v>10</v>
      </c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3.9" customHeight="1">
      <c r="A21" s="2"/>
      <c r="B21" s="122" t="s">
        <v>11</v>
      </c>
      <c r="C21" s="47" t="s">
        <v>37</v>
      </c>
      <c r="D21" s="71">
        <v>12374</v>
      </c>
      <c r="E21" s="71">
        <v>12550</v>
      </c>
      <c r="F21" s="48">
        <v>25000</v>
      </c>
      <c r="G21" s="71">
        <v>15723</v>
      </c>
      <c r="H21" s="48">
        <v>25000</v>
      </c>
      <c r="I21" s="48">
        <v>15723</v>
      </c>
      <c r="J21" s="48">
        <v>25000</v>
      </c>
      <c r="K21" s="71">
        <v>16407</v>
      </c>
      <c r="L21" s="124">
        <f>SUM(J21:K21)</f>
        <v>41407</v>
      </c>
    </row>
    <row r="22" spans="1:12" ht="13.9" customHeight="1">
      <c r="B22" s="96" t="s">
        <v>12</v>
      </c>
      <c r="C22" s="6" t="s">
        <v>13</v>
      </c>
      <c r="D22" s="58">
        <v>0</v>
      </c>
      <c r="E22" s="114">
        <v>149</v>
      </c>
      <c r="F22" s="58">
        <v>0</v>
      </c>
      <c r="G22" s="114">
        <v>120</v>
      </c>
      <c r="H22" s="58">
        <v>0</v>
      </c>
      <c r="I22" s="115">
        <v>120</v>
      </c>
      <c r="J22" s="115">
        <v>150</v>
      </c>
      <c r="K22" s="114">
        <v>120</v>
      </c>
      <c r="L22" s="31">
        <f>SUM(J22:K22)</f>
        <v>270</v>
      </c>
    </row>
    <row r="23" spans="1:12" ht="13.9" customHeight="1">
      <c r="B23" s="96" t="s">
        <v>14</v>
      </c>
      <c r="C23" s="6" t="s">
        <v>15</v>
      </c>
      <c r="D23" s="114">
        <v>1397</v>
      </c>
      <c r="E23" s="114">
        <v>1907</v>
      </c>
      <c r="F23" s="115">
        <v>699</v>
      </c>
      <c r="G23" s="114">
        <v>566</v>
      </c>
      <c r="H23" s="115">
        <v>699</v>
      </c>
      <c r="I23" s="115">
        <v>566</v>
      </c>
      <c r="J23" s="48">
        <v>1350</v>
      </c>
      <c r="K23" s="114">
        <v>566</v>
      </c>
      <c r="L23" s="31">
        <f>SUM(J23:K23)</f>
        <v>1916</v>
      </c>
    </row>
    <row r="24" spans="1:12" ht="13.9" customHeight="1">
      <c r="A24" s="4" t="s">
        <v>7</v>
      </c>
      <c r="B24" s="20">
        <v>60</v>
      </c>
      <c r="C24" s="6" t="s">
        <v>10</v>
      </c>
      <c r="D24" s="84">
        <f t="shared" ref="D24:L24" si="0">SUM(D21:D23)</f>
        <v>13771</v>
      </c>
      <c r="E24" s="84">
        <f t="shared" si="0"/>
        <v>14606</v>
      </c>
      <c r="F24" s="84">
        <f t="shared" si="0"/>
        <v>25699</v>
      </c>
      <c r="G24" s="84">
        <f t="shared" si="0"/>
        <v>16409</v>
      </c>
      <c r="H24" s="112">
        <f t="shared" si="0"/>
        <v>25699</v>
      </c>
      <c r="I24" s="112">
        <f t="shared" si="0"/>
        <v>16409</v>
      </c>
      <c r="J24" s="112">
        <f t="shared" si="0"/>
        <v>26500</v>
      </c>
      <c r="K24" s="84">
        <f t="shared" ref="K24" si="1">SUM(K21:K23)</f>
        <v>17093</v>
      </c>
      <c r="L24" s="84">
        <f t="shared" si="0"/>
        <v>43593</v>
      </c>
    </row>
    <row r="25" spans="1:12" ht="13.9" customHeight="1">
      <c r="A25" s="2" t="s">
        <v>7</v>
      </c>
      <c r="B25" s="51">
        <v>1.0009999999999999</v>
      </c>
      <c r="C25" s="29" t="s">
        <v>45</v>
      </c>
      <c r="D25" s="84">
        <f t="shared" ref="D25:L25" si="2">D24</f>
        <v>13771</v>
      </c>
      <c r="E25" s="84">
        <f t="shared" si="2"/>
        <v>14606</v>
      </c>
      <c r="F25" s="112">
        <f t="shared" si="2"/>
        <v>25699</v>
      </c>
      <c r="G25" s="84">
        <f t="shared" si="2"/>
        <v>16409</v>
      </c>
      <c r="H25" s="112">
        <f t="shared" si="2"/>
        <v>25699</v>
      </c>
      <c r="I25" s="112">
        <f t="shared" si="2"/>
        <v>16409</v>
      </c>
      <c r="J25" s="112">
        <f t="shared" si="2"/>
        <v>26500</v>
      </c>
      <c r="K25" s="84">
        <f t="shared" ref="K25" si="3">K24</f>
        <v>17093</v>
      </c>
      <c r="L25" s="84">
        <f t="shared" si="2"/>
        <v>43593</v>
      </c>
    </row>
    <row r="26" spans="1:12" ht="13.9" customHeight="1">
      <c r="A26" s="2"/>
      <c r="B26" s="51"/>
      <c r="C26" s="29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13.9" customHeight="1">
      <c r="B27" s="21">
        <v>1.8</v>
      </c>
      <c r="C27" s="8" t="s">
        <v>22</v>
      </c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5.5">
      <c r="B28" s="22">
        <v>61</v>
      </c>
      <c r="C28" s="103" t="s">
        <v>23</v>
      </c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13.9" customHeight="1">
      <c r="B29" s="97" t="s">
        <v>24</v>
      </c>
      <c r="C29" s="6" t="s">
        <v>25</v>
      </c>
      <c r="D29" s="60">
        <v>0</v>
      </c>
      <c r="E29" s="60">
        <v>0</v>
      </c>
      <c r="F29" s="48">
        <v>1</v>
      </c>
      <c r="G29" s="60">
        <v>0</v>
      </c>
      <c r="H29" s="48">
        <v>1</v>
      </c>
      <c r="I29" s="60">
        <v>0</v>
      </c>
      <c r="J29" s="48">
        <v>2500</v>
      </c>
      <c r="K29" s="60">
        <v>0</v>
      </c>
      <c r="L29" s="48">
        <f>SUM(J29:K29)</f>
        <v>2500</v>
      </c>
    </row>
    <row r="30" spans="1:12" ht="13.9" customHeight="1">
      <c r="A30" s="4" t="s">
        <v>7</v>
      </c>
      <c r="B30" s="21">
        <v>1.8</v>
      </c>
      <c r="C30" s="8" t="s">
        <v>22</v>
      </c>
      <c r="D30" s="81">
        <f t="shared" ref="D30:L30" si="4">D29</f>
        <v>0</v>
      </c>
      <c r="E30" s="81">
        <f t="shared" si="4"/>
        <v>0</v>
      </c>
      <c r="F30" s="112">
        <f t="shared" si="4"/>
        <v>1</v>
      </c>
      <c r="G30" s="81">
        <f t="shared" si="4"/>
        <v>0</v>
      </c>
      <c r="H30" s="112">
        <f t="shared" si="4"/>
        <v>1</v>
      </c>
      <c r="I30" s="81">
        <f t="shared" si="4"/>
        <v>0</v>
      </c>
      <c r="J30" s="112">
        <f t="shared" si="4"/>
        <v>2500</v>
      </c>
      <c r="K30" s="81">
        <f t="shared" ref="K30" si="5">K29</f>
        <v>0</v>
      </c>
      <c r="L30" s="112">
        <f t="shared" si="4"/>
        <v>2500</v>
      </c>
    </row>
    <row r="31" spans="1:12" ht="13.9" customHeight="1">
      <c r="A31" s="2" t="s">
        <v>7</v>
      </c>
      <c r="B31" s="106">
        <v>1</v>
      </c>
      <c r="C31" s="47" t="s">
        <v>39</v>
      </c>
      <c r="D31" s="84">
        <f t="shared" ref="D31:L31" si="6">D25+D29</f>
        <v>13771</v>
      </c>
      <c r="E31" s="84">
        <f t="shared" si="6"/>
        <v>14606</v>
      </c>
      <c r="F31" s="112">
        <f t="shared" si="6"/>
        <v>25700</v>
      </c>
      <c r="G31" s="84">
        <f t="shared" si="6"/>
        <v>16409</v>
      </c>
      <c r="H31" s="112">
        <f t="shared" si="6"/>
        <v>25700</v>
      </c>
      <c r="I31" s="112">
        <f t="shared" si="6"/>
        <v>16409</v>
      </c>
      <c r="J31" s="112">
        <f t="shared" si="6"/>
        <v>29000</v>
      </c>
      <c r="K31" s="84">
        <f t="shared" ref="K31" si="7">K25+K29</f>
        <v>17093</v>
      </c>
      <c r="L31" s="84">
        <f t="shared" si="6"/>
        <v>46093</v>
      </c>
    </row>
    <row r="32" spans="1:12" ht="6.6" customHeight="1">
      <c r="A32" s="2"/>
      <c r="B32" s="106"/>
      <c r="C32" s="47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3.9" customHeight="1">
      <c r="A33" s="50"/>
      <c r="B33" s="125">
        <v>3</v>
      </c>
      <c r="C33" s="10" t="s">
        <v>38</v>
      </c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3.9" customHeight="1">
      <c r="A34" s="9"/>
      <c r="B34" s="23">
        <v>3.101</v>
      </c>
      <c r="C34" s="11" t="s">
        <v>17</v>
      </c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25.5">
      <c r="A35" s="50"/>
      <c r="B35" s="63">
        <v>60</v>
      </c>
      <c r="C35" s="10" t="s">
        <v>63</v>
      </c>
      <c r="D35" s="126"/>
      <c r="E35" s="126"/>
      <c r="F35" s="126"/>
      <c r="G35" s="126"/>
      <c r="H35" s="126"/>
      <c r="I35" s="126"/>
      <c r="J35" s="126"/>
      <c r="K35" s="126"/>
      <c r="L35" s="126"/>
    </row>
    <row r="36" spans="1:12">
      <c r="A36" s="127"/>
      <c r="B36" s="128" t="s">
        <v>11</v>
      </c>
      <c r="C36" s="129" t="s">
        <v>37</v>
      </c>
      <c r="D36" s="130">
        <v>9833</v>
      </c>
      <c r="E36" s="130">
        <v>4960</v>
      </c>
      <c r="F36" s="130">
        <v>7850</v>
      </c>
      <c r="G36" s="131">
        <v>6117</v>
      </c>
      <c r="H36" s="130">
        <v>7850</v>
      </c>
      <c r="I36" s="130">
        <v>6117</v>
      </c>
      <c r="J36" s="132">
        <v>0</v>
      </c>
      <c r="K36" s="132">
        <v>0</v>
      </c>
      <c r="L36" s="61">
        <f t="shared" ref="L36:L41" si="8">SUM(J36:K36)</f>
        <v>0</v>
      </c>
    </row>
    <row r="37" spans="1:12">
      <c r="A37" s="9"/>
      <c r="B37" s="1" t="s">
        <v>18</v>
      </c>
      <c r="C37" s="12" t="s">
        <v>36</v>
      </c>
      <c r="D37" s="116">
        <v>392</v>
      </c>
      <c r="E37" s="111">
        <v>0</v>
      </c>
      <c r="F37" s="116">
        <v>450</v>
      </c>
      <c r="G37" s="117">
        <v>73</v>
      </c>
      <c r="H37" s="116">
        <v>450</v>
      </c>
      <c r="I37" s="116">
        <v>73</v>
      </c>
      <c r="J37" s="111">
        <v>0</v>
      </c>
      <c r="K37" s="111">
        <v>0</v>
      </c>
      <c r="L37" s="58">
        <f t="shared" si="8"/>
        <v>0</v>
      </c>
    </row>
    <row r="38" spans="1:12">
      <c r="A38" s="9"/>
      <c r="B38" s="1" t="s">
        <v>12</v>
      </c>
      <c r="C38" s="12" t="s">
        <v>13</v>
      </c>
      <c r="D38" s="58">
        <v>0</v>
      </c>
      <c r="E38" s="116">
        <v>35</v>
      </c>
      <c r="F38" s="58">
        <v>0</v>
      </c>
      <c r="G38" s="114">
        <v>35</v>
      </c>
      <c r="H38" s="58">
        <v>0</v>
      </c>
      <c r="I38" s="116">
        <v>35</v>
      </c>
      <c r="J38" s="58">
        <v>0</v>
      </c>
      <c r="K38" s="58">
        <v>0</v>
      </c>
      <c r="L38" s="58">
        <f t="shared" si="8"/>
        <v>0</v>
      </c>
    </row>
    <row r="39" spans="1:12">
      <c r="A39" s="9"/>
      <c r="B39" s="1" t="s">
        <v>14</v>
      </c>
      <c r="C39" s="10" t="s">
        <v>15</v>
      </c>
      <c r="D39" s="60">
        <v>0</v>
      </c>
      <c r="E39" s="118">
        <v>113</v>
      </c>
      <c r="F39" s="60">
        <v>0</v>
      </c>
      <c r="G39" s="114">
        <v>115</v>
      </c>
      <c r="H39" s="60">
        <v>0</v>
      </c>
      <c r="I39" s="118">
        <v>115</v>
      </c>
      <c r="J39" s="60">
        <v>0</v>
      </c>
      <c r="K39" s="58">
        <v>0</v>
      </c>
      <c r="L39" s="60">
        <f t="shared" si="8"/>
        <v>0</v>
      </c>
    </row>
    <row r="40" spans="1:12">
      <c r="A40" s="9"/>
      <c r="B40" s="1" t="s">
        <v>19</v>
      </c>
      <c r="C40" s="12" t="s">
        <v>46</v>
      </c>
      <c r="D40" s="115">
        <v>562</v>
      </c>
      <c r="E40" s="115">
        <v>120</v>
      </c>
      <c r="F40" s="58">
        <v>0</v>
      </c>
      <c r="G40" s="114">
        <v>120</v>
      </c>
      <c r="H40" s="58">
        <v>0</v>
      </c>
      <c r="I40" s="115">
        <v>120</v>
      </c>
      <c r="J40" s="58">
        <v>0</v>
      </c>
      <c r="K40" s="58">
        <v>0</v>
      </c>
      <c r="L40" s="58">
        <f t="shared" si="8"/>
        <v>0</v>
      </c>
    </row>
    <row r="41" spans="1:12">
      <c r="A41" s="9"/>
      <c r="B41" s="1" t="s">
        <v>20</v>
      </c>
      <c r="C41" s="10" t="s">
        <v>21</v>
      </c>
      <c r="D41" s="58">
        <v>0</v>
      </c>
      <c r="E41" s="115">
        <v>449</v>
      </c>
      <c r="F41" s="58">
        <v>0</v>
      </c>
      <c r="G41" s="119">
        <v>400</v>
      </c>
      <c r="H41" s="58">
        <v>0</v>
      </c>
      <c r="I41" s="115">
        <v>400</v>
      </c>
      <c r="J41" s="58">
        <v>0</v>
      </c>
      <c r="K41" s="58">
        <v>0</v>
      </c>
      <c r="L41" s="58">
        <f t="shared" si="8"/>
        <v>0</v>
      </c>
    </row>
    <row r="42" spans="1:12" ht="25.5">
      <c r="A42" s="50" t="s">
        <v>7</v>
      </c>
      <c r="B42" s="63">
        <v>60</v>
      </c>
      <c r="C42" s="10" t="s">
        <v>63</v>
      </c>
      <c r="D42" s="120">
        <f t="shared" ref="D42:L42" si="9">SUM(D36:D41)</f>
        <v>10787</v>
      </c>
      <c r="E42" s="120">
        <f t="shared" si="9"/>
        <v>5677</v>
      </c>
      <c r="F42" s="120">
        <f t="shared" si="9"/>
        <v>8300</v>
      </c>
      <c r="G42" s="120">
        <f t="shared" si="9"/>
        <v>6860</v>
      </c>
      <c r="H42" s="112">
        <f t="shared" si="9"/>
        <v>8300</v>
      </c>
      <c r="I42" s="112">
        <f t="shared" si="9"/>
        <v>6860</v>
      </c>
      <c r="J42" s="81">
        <f t="shared" si="9"/>
        <v>0</v>
      </c>
      <c r="K42" s="81">
        <f t="shared" ref="K42" si="10">SUM(K36:K41)</f>
        <v>0</v>
      </c>
      <c r="L42" s="81">
        <f t="shared" si="9"/>
        <v>0</v>
      </c>
    </row>
    <row r="43" spans="1:12" ht="9.9499999999999993" customHeight="1">
      <c r="A43" s="50"/>
      <c r="B43" s="63"/>
      <c r="C43" s="10"/>
      <c r="D43" s="100"/>
      <c r="E43" s="100"/>
      <c r="F43" s="100"/>
      <c r="G43" s="100"/>
      <c r="H43" s="100"/>
      <c r="I43" s="100"/>
      <c r="J43" s="48"/>
      <c r="K43" s="100"/>
      <c r="L43" s="100"/>
    </row>
    <row r="44" spans="1:12">
      <c r="A44" s="64"/>
      <c r="B44" s="63">
        <v>61</v>
      </c>
      <c r="C44" s="10" t="s">
        <v>64</v>
      </c>
      <c r="D44" s="35"/>
      <c r="E44" s="35"/>
      <c r="F44" s="35"/>
      <c r="G44" s="35"/>
      <c r="H44" s="35"/>
      <c r="I44" s="35"/>
      <c r="J44" s="35"/>
      <c r="K44" s="35"/>
      <c r="L44" s="35"/>
    </row>
    <row r="45" spans="1:12">
      <c r="A45" s="64"/>
      <c r="B45" s="98" t="s">
        <v>40</v>
      </c>
      <c r="C45" s="10" t="s">
        <v>37</v>
      </c>
      <c r="D45" s="48">
        <v>3820</v>
      </c>
      <c r="E45" s="60">
        <v>0</v>
      </c>
      <c r="F45" s="48">
        <v>4600</v>
      </c>
      <c r="G45" s="48">
        <v>2305</v>
      </c>
      <c r="H45" s="48">
        <v>4600</v>
      </c>
      <c r="I45" s="48">
        <v>2305</v>
      </c>
      <c r="J45" s="60">
        <v>0</v>
      </c>
      <c r="K45" s="60">
        <v>0</v>
      </c>
      <c r="L45" s="60">
        <f>SUM(J45:K45)</f>
        <v>0</v>
      </c>
    </row>
    <row r="46" spans="1:12">
      <c r="A46" s="64"/>
      <c r="B46" s="98" t="s">
        <v>54</v>
      </c>
      <c r="C46" s="10" t="s">
        <v>36</v>
      </c>
      <c r="D46" s="60">
        <v>0</v>
      </c>
      <c r="E46" s="48">
        <v>174</v>
      </c>
      <c r="F46" s="48">
        <v>220</v>
      </c>
      <c r="G46" s="48">
        <v>146</v>
      </c>
      <c r="H46" s="48">
        <v>220</v>
      </c>
      <c r="I46" s="48">
        <v>146</v>
      </c>
      <c r="J46" s="60">
        <v>0</v>
      </c>
      <c r="K46" s="60">
        <v>0</v>
      </c>
      <c r="L46" s="60">
        <f>SUM(J46:K46)</f>
        <v>0</v>
      </c>
    </row>
    <row r="47" spans="1:12">
      <c r="A47" s="64"/>
      <c r="B47" s="98" t="s">
        <v>24</v>
      </c>
      <c r="C47" s="10" t="s">
        <v>25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f>SUM(J47:K47)</f>
        <v>0</v>
      </c>
    </row>
    <row r="48" spans="1:12">
      <c r="A48" s="50" t="s">
        <v>7</v>
      </c>
      <c r="B48" s="63">
        <v>61</v>
      </c>
      <c r="C48" s="10" t="s">
        <v>64</v>
      </c>
      <c r="D48" s="65">
        <f t="shared" ref="D48:L48" si="11">SUM(D45:D47)</f>
        <v>3820</v>
      </c>
      <c r="E48" s="65">
        <f t="shared" si="11"/>
        <v>174</v>
      </c>
      <c r="F48" s="65">
        <f t="shared" si="11"/>
        <v>4820</v>
      </c>
      <c r="G48" s="65">
        <f t="shared" si="11"/>
        <v>2451</v>
      </c>
      <c r="H48" s="65">
        <f t="shared" si="11"/>
        <v>4820</v>
      </c>
      <c r="I48" s="65">
        <f t="shared" si="11"/>
        <v>2451</v>
      </c>
      <c r="J48" s="61">
        <f t="shared" si="11"/>
        <v>0</v>
      </c>
      <c r="K48" s="61">
        <f t="shared" ref="K48" si="12">SUM(K45:K47)</f>
        <v>0</v>
      </c>
      <c r="L48" s="61">
        <f t="shared" si="11"/>
        <v>0</v>
      </c>
    </row>
    <row r="49" spans="1:12" ht="9.9499999999999993" customHeight="1">
      <c r="A49" s="9"/>
      <c r="B49" s="24"/>
      <c r="C49" s="12"/>
      <c r="D49" s="49"/>
      <c r="E49" s="49"/>
      <c r="F49" s="49"/>
      <c r="G49" s="49"/>
      <c r="H49" s="37"/>
      <c r="I49" s="49"/>
      <c r="J49" s="49"/>
      <c r="K49" s="49"/>
      <c r="L49" s="49"/>
    </row>
    <row r="50" spans="1:12">
      <c r="A50" s="50"/>
      <c r="B50" s="63">
        <v>62</v>
      </c>
      <c r="C50" s="10" t="s">
        <v>65</v>
      </c>
      <c r="D50" s="48"/>
      <c r="E50" s="48"/>
      <c r="F50" s="48"/>
      <c r="G50" s="48"/>
      <c r="H50" s="35"/>
      <c r="I50" s="48"/>
      <c r="J50" s="48"/>
      <c r="K50" s="48"/>
      <c r="L50" s="48"/>
    </row>
    <row r="51" spans="1:12">
      <c r="A51" s="50"/>
      <c r="B51" s="98" t="s">
        <v>42</v>
      </c>
      <c r="C51" s="10" t="s">
        <v>37</v>
      </c>
      <c r="D51" s="48">
        <v>1856</v>
      </c>
      <c r="E51" s="60">
        <v>0</v>
      </c>
      <c r="F51" s="48">
        <v>2250</v>
      </c>
      <c r="G51" s="48">
        <v>2056</v>
      </c>
      <c r="H51" s="48">
        <v>2250</v>
      </c>
      <c r="I51" s="48">
        <v>2056</v>
      </c>
      <c r="J51" s="60">
        <v>0</v>
      </c>
      <c r="K51" s="60">
        <v>0</v>
      </c>
      <c r="L51" s="60">
        <f>SUM(J51:K51)</f>
        <v>0</v>
      </c>
    </row>
    <row r="52" spans="1:12">
      <c r="A52" s="50"/>
      <c r="B52" s="98" t="s">
        <v>60</v>
      </c>
      <c r="C52" s="10" t="s">
        <v>36</v>
      </c>
      <c r="D52" s="60">
        <v>0</v>
      </c>
      <c r="E52" s="60">
        <v>0</v>
      </c>
      <c r="F52" s="48">
        <v>220</v>
      </c>
      <c r="G52" s="60">
        <v>0</v>
      </c>
      <c r="H52" s="48">
        <v>220</v>
      </c>
      <c r="I52" s="60">
        <v>0</v>
      </c>
      <c r="J52" s="60">
        <v>0</v>
      </c>
      <c r="K52" s="60">
        <v>0</v>
      </c>
      <c r="L52" s="60">
        <f>SUM(J52:K52)</f>
        <v>0</v>
      </c>
    </row>
    <row r="53" spans="1:12">
      <c r="A53" s="50"/>
      <c r="B53" s="98" t="s">
        <v>61</v>
      </c>
      <c r="C53" s="10" t="s">
        <v>15</v>
      </c>
      <c r="D53" s="61">
        <v>0</v>
      </c>
      <c r="E53" s="61">
        <v>0</v>
      </c>
      <c r="F53" s="65">
        <v>300</v>
      </c>
      <c r="G53" s="61">
        <v>0</v>
      </c>
      <c r="H53" s="65">
        <v>300</v>
      </c>
      <c r="I53" s="61">
        <v>0</v>
      </c>
      <c r="J53" s="61">
        <v>0</v>
      </c>
      <c r="K53" s="61">
        <v>0</v>
      </c>
      <c r="L53" s="61">
        <f>SUM(J53:K53)</f>
        <v>0</v>
      </c>
    </row>
    <row r="54" spans="1:12">
      <c r="A54" s="50" t="s">
        <v>7</v>
      </c>
      <c r="B54" s="63">
        <v>62</v>
      </c>
      <c r="C54" s="10" t="s">
        <v>65</v>
      </c>
      <c r="D54" s="65">
        <f t="shared" ref="D54:I54" si="13">SUM(D51:D53)</f>
        <v>1856</v>
      </c>
      <c r="E54" s="61">
        <f t="shared" si="13"/>
        <v>0</v>
      </c>
      <c r="F54" s="65">
        <f t="shared" si="13"/>
        <v>2770</v>
      </c>
      <c r="G54" s="65">
        <f t="shared" si="13"/>
        <v>2056</v>
      </c>
      <c r="H54" s="65">
        <f t="shared" si="13"/>
        <v>2770</v>
      </c>
      <c r="I54" s="65">
        <f t="shared" si="13"/>
        <v>2056</v>
      </c>
      <c r="J54" s="61">
        <f>SUM(J51:J53)</f>
        <v>0</v>
      </c>
      <c r="K54" s="61">
        <f>SUM(K51:K53)</f>
        <v>0</v>
      </c>
      <c r="L54" s="61">
        <f>SUM(L51:L53)</f>
        <v>0</v>
      </c>
    </row>
    <row r="55" spans="1:12">
      <c r="A55" s="50" t="s">
        <v>7</v>
      </c>
      <c r="B55" s="66">
        <v>3.101</v>
      </c>
      <c r="C55" s="67" t="s">
        <v>17</v>
      </c>
      <c r="D55" s="65">
        <f t="shared" ref="D55:J55" si="14">D42+D48+D54</f>
        <v>16463</v>
      </c>
      <c r="E55" s="65">
        <f t="shared" si="14"/>
        <v>5851</v>
      </c>
      <c r="F55" s="65">
        <f t="shared" si="14"/>
        <v>15890</v>
      </c>
      <c r="G55" s="65">
        <f t="shared" si="14"/>
        <v>11367</v>
      </c>
      <c r="H55" s="65">
        <f t="shared" si="14"/>
        <v>15890</v>
      </c>
      <c r="I55" s="65">
        <f t="shared" si="14"/>
        <v>11367</v>
      </c>
      <c r="J55" s="61">
        <f t="shared" si="14"/>
        <v>0</v>
      </c>
      <c r="K55" s="61">
        <f>K42+K48+K54</f>
        <v>0</v>
      </c>
      <c r="L55" s="61">
        <f>L42+L48+L54</f>
        <v>0</v>
      </c>
    </row>
    <row r="56" spans="1:12">
      <c r="A56" s="56" t="s">
        <v>7</v>
      </c>
      <c r="B56" s="68">
        <v>2230</v>
      </c>
      <c r="C56" s="57" t="s">
        <v>44</v>
      </c>
      <c r="D56" s="84">
        <f t="shared" ref="D56:J56" si="15">D31+D55</f>
        <v>30234</v>
      </c>
      <c r="E56" s="84">
        <f t="shared" si="15"/>
        <v>20457</v>
      </c>
      <c r="F56" s="112">
        <f t="shared" si="15"/>
        <v>41590</v>
      </c>
      <c r="G56" s="84">
        <f t="shared" si="15"/>
        <v>27776</v>
      </c>
      <c r="H56" s="112">
        <f t="shared" si="15"/>
        <v>41590</v>
      </c>
      <c r="I56" s="112">
        <f t="shared" si="15"/>
        <v>27776</v>
      </c>
      <c r="J56" s="112">
        <f t="shared" si="15"/>
        <v>29000</v>
      </c>
      <c r="K56" s="84">
        <f t="shared" ref="K56" si="16">K31+K55</f>
        <v>17093</v>
      </c>
      <c r="L56" s="84">
        <f>L31+L55</f>
        <v>46093</v>
      </c>
    </row>
    <row r="57" spans="1:12">
      <c r="A57" s="16" t="s">
        <v>7</v>
      </c>
      <c r="B57" s="25"/>
      <c r="C57" s="17" t="s">
        <v>8</v>
      </c>
      <c r="D57" s="112">
        <f t="shared" ref="D57:I57" si="17">D56</f>
        <v>30234</v>
      </c>
      <c r="E57" s="112">
        <f t="shared" si="17"/>
        <v>20457</v>
      </c>
      <c r="F57" s="112">
        <f t="shared" si="17"/>
        <v>41590</v>
      </c>
      <c r="G57" s="112">
        <f t="shared" si="17"/>
        <v>27776</v>
      </c>
      <c r="H57" s="112">
        <f t="shared" si="17"/>
        <v>41590</v>
      </c>
      <c r="I57" s="112">
        <f t="shared" si="17"/>
        <v>27776</v>
      </c>
      <c r="J57" s="112">
        <f>J56</f>
        <v>29000</v>
      </c>
      <c r="K57" s="112">
        <f t="shared" ref="K57:L57" si="18">K56</f>
        <v>17093</v>
      </c>
      <c r="L57" s="112">
        <f t="shared" si="18"/>
        <v>46093</v>
      </c>
    </row>
    <row r="58" spans="1:12" ht="9.9499999999999993" customHeight="1">
      <c r="A58" s="2"/>
      <c r="B58" s="19"/>
      <c r="C58" s="29"/>
      <c r="D58" s="71"/>
      <c r="E58" s="71"/>
      <c r="F58" s="48"/>
      <c r="G58" s="71"/>
      <c r="H58" s="71"/>
      <c r="I58" s="71"/>
      <c r="J58" s="48"/>
      <c r="K58" s="71"/>
      <c r="L58" s="71"/>
    </row>
    <row r="59" spans="1:12">
      <c r="C59" s="8" t="s">
        <v>30</v>
      </c>
      <c r="D59" s="36"/>
      <c r="E59" s="36"/>
      <c r="F59" s="36"/>
      <c r="G59" s="36"/>
      <c r="H59" s="36"/>
      <c r="I59" s="36"/>
      <c r="J59" s="36"/>
      <c r="K59" s="36"/>
      <c r="L59" s="36"/>
    </row>
    <row r="60" spans="1:12">
      <c r="A60" s="9" t="s">
        <v>9</v>
      </c>
      <c r="B60" s="26">
        <v>4059</v>
      </c>
      <c r="C60" s="18" t="s">
        <v>26</v>
      </c>
      <c r="D60" s="36"/>
      <c r="E60" s="36"/>
      <c r="F60" s="36"/>
      <c r="G60" s="36"/>
      <c r="H60" s="36"/>
      <c r="I60" s="36"/>
      <c r="J60" s="36"/>
      <c r="K60" s="36"/>
      <c r="L60" s="36"/>
    </row>
    <row r="61" spans="1:12">
      <c r="B61" s="101">
        <v>1</v>
      </c>
      <c r="C61" s="102" t="s">
        <v>27</v>
      </c>
      <c r="D61" s="36"/>
      <c r="E61" s="36"/>
      <c r="F61" s="36"/>
      <c r="G61" s="36"/>
      <c r="H61" s="36"/>
      <c r="I61" s="36"/>
      <c r="J61" s="36"/>
      <c r="K61" s="36"/>
      <c r="L61" s="36"/>
    </row>
    <row r="62" spans="1:12">
      <c r="B62" s="23">
        <v>1.0509999999999999</v>
      </c>
      <c r="C62" s="8" t="s">
        <v>28</v>
      </c>
      <c r="D62" s="36"/>
      <c r="E62" s="36"/>
      <c r="F62" s="36"/>
      <c r="G62" s="36"/>
      <c r="H62" s="36"/>
      <c r="I62" s="36"/>
      <c r="J62" s="36"/>
      <c r="K62" s="36"/>
      <c r="L62" s="36"/>
    </row>
    <row r="63" spans="1:12">
      <c r="B63" s="13">
        <v>62</v>
      </c>
      <c r="C63" s="6" t="s">
        <v>29</v>
      </c>
      <c r="D63" s="36"/>
      <c r="E63" s="36"/>
      <c r="F63" s="36"/>
      <c r="G63" s="36"/>
      <c r="H63" s="36"/>
      <c r="I63" s="36"/>
      <c r="J63" s="36"/>
      <c r="K63" s="36"/>
      <c r="L63" s="36"/>
    </row>
    <row r="64" spans="1:12" ht="25.5">
      <c r="A64" s="2"/>
      <c r="B64" s="69">
        <v>64</v>
      </c>
      <c r="C64" s="70" t="s">
        <v>34</v>
      </c>
      <c r="D64" s="109"/>
      <c r="E64" s="109"/>
      <c r="F64" s="109"/>
      <c r="G64" s="109"/>
      <c r="H64" s="109"/>
      <c r="I64" s="109"/>
      <c r="J64" s="109"/>
      <c r="K64" s="109"/>
      <c r="L64" s="123"/>
    </row>
    <row r="65" spans="1:12">
      <c r="A65" s="2"/>
      <c r="B65" s="27" t="s">
        <v>57</v>
      </c>
      <c r="C65" s="10" t="s">
        <v>58</v>
      </c>
      <c r="D65" s="48">
        <v>7200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f>SUM(J65:K65)</f>
        <v>0</v>
      </c>
    </row>
    <row r="66" spans="1:12" ht="25.5">
      <c r="A66" s="99" t="s">
        <v>7</v>
      </c>
      <c r="B66" s="69">
        <v>64</v>
      </c>
      <c r="C66" s="70" t="s">
        <v>34</v>
      </c>
      <c r="D66" s="112">
        <f t="shared" ref="D66:L66" si="19">SUM(D65:D65)</f>
        <v>7200</v>
      </c>
      <c r="E66" s="81">
        <f t="shared" si="19"/>
        <v>0</v>
      </c>
      <c r="F66" s="81">
        <f t="shared" si="19"/>
        <v>0</v>
      </c>
      <c r="G66" s="81">
        <f t="shared" si="19"/>
        <v>0</v>
      </c>
      <c r="H66" s="81">
        <f t="shared" si="19"/>
        <v>0</v>
      </c>
      <c r="I66" s="81">
        <f t="shared" si="19"/>
        <v>0</v>
      </c>
      <c r="J66" s="81">
        <f t="shared" si="19"/>
        <v>0</v>
      </c>
      <c r="K66" s="81">
        <f t="shared" si="19"/>
        <v>0</v>
      </c>
      <c r="L66" s="81">
        <f t="shared" si="19"/>
        <v>0</v>
      </c>
    </row>
    <row r="67" spans="1:12">
      <c r="A67" s="2" t="s">
        <v>7</v>
      </c>
      <c r="B67" s="66">
        <v>1.0509999999999999</v>
      </c>
      <c r="C67" s="29" t="s">
        <v>28</v>
      </c>
      <c r="D67" s="65">
        <f t="shared" ref="D67:I67" si="20">D66</f>
        <v>7200</v>
      </c>
      <c r="E67" s="61">
        <f t="shared" si="20"/>
        <v>0</v>
      </c>
      <c r="F67" s="61">
        <f t="shared" si="20"/>
        <v>0</v>
      </c>
      <c r="G67" s="61">
        <f t="shared" si="20"/>
        <v>0</v>
      </c>
      <c r="H67" s="61">
        <f t="shared" si="20"/>
        <v>0</v>
      </c>
      <c r="I67" s="61">
        <f t="shared" si="20"/>
        <v>0</v>
      </c>
      <c r="J67" s="61">
        <f>J66</f>
        <v>0</v>
      </c>
      <c r="K67" s="61">
        <f t="shared" ref="K67:L67" si="21">K66</f>
        <v>0</v>
      </c>
      <c r="L67" s="61">
        <f t="shared" si="21"/>
        <v>0</v>
      </c>
    </row>
    <row r="68" spans="1:12">
      <c r="A68" s="56" t="s">
        <v>7</v>
      </c>
      <c r="B68" s="133">
        <v>1</v>
      </c>
      <c r="C68" s="134" t="s">
        <v>27</v>
      </c>
      <c r="D68" s="65">
        <f t="shared" ref="D68:L69" si="22">D67</f>
        <v>7200</v>
      </c>
      <c r="E68" s="61">
        <f t="shared" si="22"/>
        <v>0</v>
      </c>
      <c r="F68" s="61">
        <f t="shared" si="22"/>
        <v>0</v>
      </c>
      <c r="G68" s="61">
        <f t="shared" si="22"/>
        <v>0</v>
      </c>
      <c r="H68" s="61">
        <f t="shared" si="22"/>
        <v>0</v>
      </c>
      <c r="I68" s="61">
        <f t="shared" si="22"/>
        <v>0</v>
      </c>
      <c r="J68" s="61">
        <f t="shared" si="22"/>
        <v>0</v>
      </c>
      <c r="K68" s="61">
        <f t="shared" ref="K68" si="23">K67</f>
        <v>0</v>
      </c>
      <c r="L68" s="61">
        <f t="shared" si="22"/>
        <v>0</v>
      </c>
    </row>
    <row r="69" spans="1:12">
      <c r="A69" s="50" t="s">
        <v>7</v>
      </c>
      <c r="B69" s="79">
        <v>4059</v>
      </c>
      <c r="C69" s="80" t="s">
        <v>26</v>
      </c>
      <c r="D69" s="112">
        <f t="shared" si="22"/>
        <v>7200</v>
      </c>
      <c r="E69" s="81">
        <f t="shared" si="22"/>
        <v>0</v>
      </c>
      <c r="F69" s="81">
        <f t="shared" si="22"/>
        <v>0</v>
      </c>
      <c r="G69" s="81">
        <f t="shared" si="22"/>
        <v>0</v>
      </c>
      <c r="H69" s="81">
        <f t="shared" si="22"/>
        <v>0</v>
      </c>
      <c r="I69" s="81">
        <f t="shared" si="22"/>
        <v>0</v>
      </c>
      <c r="J69" s="81">
        <f t="shared" si="22"/>
        <v>0</v>
      </c>
      <c r="K69" s="81">
        <f t="shared" ref="K69" si="24">K68</f>
        <v>0</v>
      </c>
      <c r="L69" s="81">
        <f t="shared" si="22"/>
        <v>0</v>
      </c>
    </row>
    <row r="70" spans="1:12" ht="9.9499999999999993" customHeight="1">
      <c r="A70" s="50"/>
      <c r="B70" s="79"/>
      <c r="C70" s="80"/>
      <c r="D70" s="48"/>
      <c r="E70" s="60"/>
      <c r="F70" s="48"/>
      <c r="G70" s="48"/>
      <c r="H70" s="48"/>
      <c r="I70" s="60"/>
      <c r="J70" s="48"/>
      <c r="K70" s="48"/>
      <c r="L70" s="48"/>
    </row>
    <row r="71" spans="1:12" ht="25.5">
      <c r="A71" s="110" t="s">
        <v>9</v>
      </c>
      <c r="B71" s="72">
        <v>6202</v>
      </c>
      <c r="C71" s="75" t="s">
        <v>48</v>
      </c>
      <c r="D71" s="62"/>
      <c r="E71" s="62"/>
      <c r="F71" s="62"/>
      <c r="G71" s="62"/>
      <c r="H71" s="62"/>
      <c r="I71" s="62"/>
      <c r="J71" s="62"/>
      <c r="K71" s="62"/>
      <c r="L71" s="62"/>
    </row>
    <row r="72" spans="1:12">
      <c r="A72" s="74"/>
      <c r="B72" s="76">
        <v>1</v>
      </c>
      <c r="C72" s="77" t="s">
        <v>49</v>
      </c>
      <c r="D72" s="62"/>
      <c r="E72" s="62"/>
      <c r="F72" s="62"/>
      <c r="G72" s="62"/>
      <c r="H72" s="62"/>
      <c r="I72" s="62"/>
      <c r="J72" s="62"/>
      <c r="K72" s="62"/>
      <c r="L72" s="62"/>
    </row>
    <row r="73" spans="1:12">
      <c r="A73" s="74"/>
      <c r="B73" s="78">
        <v>1.2030000000000001</v>
      </c>
      <c r="C73" s="75" t="s">
        <v>50</v>
      </c>
      <c r="D73" s="62"/>
      <c r="E73" s="62"/>
      <c r="F73" s="62"/>
      <c r="G73" s="62"/>
      <c r="H73" s="62"/>
      <c r="I73" s="62"/>
      <c r="J73" s="62"/>
      <c r="K73" s="62"/>
      <c r="L73" s="62"/>
    </row>
    <row r="74" spans="1:12">
      <c r="A74" s="74"/>
      <c r="B74" s="73">
        <v>60</v>
      </c>
      <c r="C74" s="77" t="s">
        <v>51</v>
      </c>
      <c r="D74" s="62"/>
      <c r="E74" s="62"/>
      <c r="F74" s="62"/>
      <c r="G74" s="62"/>
      <c r="H74" s="62"/>
      <c r="I74" s="62"/>
      <c r="J74" s="62"/>
      <c r="K74" s="62"/>
      <c r="L74" s="62"/>
    </row>
    <row r="75" spans="1:12">
      <c r="A75" s="73"/>
      <c r="B75" s="73" t="s">
        <v>52</v>
      </c>
      <c r="C75" s="77" t="s">
        <v>53</v>
      </c>
      <c r="D75" s="59">
        <v>0</v>
      </c>
      <c r="E75" s="118">
        <v>75000</v>
      </c>
      <c r="F75" s="59">
        <v>0</v>
      </c>
      <c r="G75" s="118">
        <v>20000</v>
      </c>
      <c r="H75" s="59">
        <v>0</v>
      </c>
      <c r="I75" s="118">
        <v>20000</v>
      </c>
      <c r="J75" s="59">
        <v>0</v>
      </c>
      <c r="K75" s="59">
        <v>0</v>
      </c>
      <c r="L75" s="59">
        <f>SUM(J75:K75)</f>
        <v>0</v>
      </c>
    </row>
    <row r="76" spans="1:12">
      <c r="A76" s="74" t="s">
        <v>7</v>
      </c>
      <c r="B76" s="78">
        <v>1.2030000000000001</v>
      </c>
      <c r="C76" s="75" t="s">
        <v>50</v>
      </c>
      <c r="D76" s="83">
        <f t="shared" ref="D76:J77" si="25">D75</f>
        <v>0</v>
      </c>
      <c r="E76" s="121">
        <f t="shared" si="25"/>
        <v>75000</v>
      </c>
      <c r="F76" s="83">
        <f t="shared" si="25"/>
        <v>0</v>
      </c>
      <c r="G76" s="121">
        <f t="shared" si="25"/>
        <v>20000</v>
      </c>
      <c r="H76" s="83">
        <f t="shared" si="25"/>
        <v>0</v>
      </c>
      <c r="I76" s="121">
        <f t="shared" si="25"/>
        <v>20000</v>
      </c>
      <c r="J76" s="83">
        <f t="shared" si="25"/>
        <v>0</v>
      </c>
      <c r="K76" s="83">
        <f t="shared" ref="K76" si="26">K75</f>
        <v>0</v>
      </c>
      <c r="L76" s="83">
        <f>L75</f>
        <v>0</v>
      </c>
    </row>
    <row r="77" spans="1:12">
      <c r="A77" s="74" t="s">
        <v>7</v>
      </c>
      <c r="B77" s="76">
        <v>1</v>
      </c>
      <c r="C77" s="77" t="s">
        <v>49</v>
      </c>
      <c r="D77" s="83">
        <f t="shared" si="25"/>
        <v>0</v>
      </c>
      <c r="E77" s="121">
        <f t="shared" si="25"/>
        <v>75000</v>
      </c>
      <c r="F77" s="83">
        <f t="shared" si="25"/>
        <v>0</v>
      </c>
      <c r="G77" s="121">
        <f t="shared" si="25"/>
        <v>20000</v>
      </c>
      <c r="H77" s="83">
        <f t="shared" si="25"/>
        <v>0</v>
      </c>
      <c r="I77" s="121">
        <f t="shared" si="25"/>
        <v>20000</v>
      </c>
      <c r="J77" s="83">
        <f t="shared" si="25"/>
        <v>0</v>
      </c>
      <c r="K77" s="83">
        <f t="shared" ref="K77" si="27">K76</f>
        <v>0</v>
      </c>
      <c r="L77" s="83">
        <f>L76</f>
        <v>0</v>
      </c>
    </row>
    <row r="78" spans="1:12" ht="25.5">
      <c r="A78" s="74" t="s">
        <v>7</v>
      </c>
      <c r="B78" s="72">
        <v>6202</v>
      </c>
      <c r="C78" s="75" t="s">
        <v>48</v>
      </c>
      <c r="D78" s="83">
        <f t="shared" ref="D78:J78" si="28">D75</f>
        <v>0</v>
      </c>
      <c r="E78" s="121">
        <f t="shared" si="28"/>
        <v>75000</v>
      </c>
      <c r="F78" s="83">
        <f t="shared" si="28"/>
        <v>0</v>
      </c>
      <c r="G78" s="121">
        <f t="shared" si="28"/>
        <v>20000</v>
      </c>
      <c r="H78" s="83">
        <f t="shared" si="28"/>
        <v>0</v>
      </c>
      <c r="I78" s="121">
        <f t="shared" si="28"/>
        <v>20000</v>
      </c>
      <c r="J78" s="83">
        <f t="shared" si="28"/>
        <v>0</v>
      </c>
      <c r="K78" s="83">
        <f t="shared" ref="K78" si="29">K75</f>
        <v>0</v>
      </c>
      <c r="L78" s="83">
        <f>L75</f>
        <v>0</v>
      </c>
    </row>
    <row r="79" spans="1:12">
      <c r="A79" s="16" t="s">
        <v>7</v>
      </c>
      <c r="B79" s="25"/>
      <c r="C79" s="17" t="s">
        <v>30</v>
      </c>
      <c r="D79" s="112">
        <f t="shared" ref="D79:I79" si="30">D69+D78</f>
        <v>7200</v>
      </c>
      <c r="E79" s="112">
        <f t="shared" si="30"/>
        <v>75000</v>
      </c>
      <c r="F79" s="81">
        <f t="shared" si="30"/>
        <v>0</v>
      </c>
      <c r="G79" s="112">
        <f t="shared" si="30"/>
        <v>20000</v>
      </c>
      <c r="H79" s="81">
        <f t="shared" si="30"/>
        <v>0</v>
      </c>
      <c r="I79" s="112">
        <f t="shared" si="30"/>
        <v>20000</v>
      </c>
      <c r="J79" s="81">
        <f>J69+J78</f>
        <v>0</v>
      </c>
      <c r="K79" s="81">
        <f t="shared" ref="K79" si="31">K69+K78</f>
        <v>0</v>
      </c>
      <c r="L79" s="81">
        <f>L69+L78</f>
        <v>0</v>
      </c>
    </row>
    <row r="80" spans="1:12">
      <c r="A80" s="16" t="s">
        <v>7</v>
      </c>
      <c r="B80" s="25"/>
      <c r="C80" s="17" t="s">
        <v>0</v>
      </c>
      <c r="D80" s="82">
        <f t="shared" ref="D80:L80" si="32">D57+D79</f>
        <v>37434</v>
      </c>
      <c r="E80" s="82">
        <f t="shared" si="32"/>
        <v>95457</v>
      </c>
      <c r="F80" s="82">
        <f t="shared" si="32"/>
        <v>41590</v>
      </c>
      <c r="G80" s="82">
        <f t="shared" si="32"/>
        <v>47776</v>
      </c>
      <c r="H80" s="112">
        <f t="shared" si="32"/>
        <v>41590</v>
      </c>
      <c r="I80" s="112">
        <f t="shared" si="32"/>
        <v>47776</v>
      </c>
      <c r="J80" s="112">
        <f t="shared" si="32"/>
        <v>29000</v>
      </c>
      <c r="K80" s="82">
        <f t="shared" si="32"/>
        <v>17093</v>
      </c>
      <c r="L80" s="82">
        <f t="shared" si="32"/>
        <v>46093</v>
      </c>
    </row>
  </sheetData>
  <autoFilter ref="A15:L80"/>
  <mergeCells count="10">
    <mergeCell ref="J14:L14"/>
    <mergeCell ref="H14:I14"/>
    <mergeCell ref="D14:E14"/>
    <mergeCell ref="F14:G14"/>
    <mergeCell ref="A1:L1"/>
    <mergeCell ref="A2:L2"/>
    <mergeCell ref="H13:I13"/>
    <mergeCell ref="J13:L13"/>
    <mergeCell ref="D13:E13"/>
    <mergeCell ref="F13:G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73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dem21</vt:lpstr>
      <vt:lpstr>'dem21'!labour</vt:lpstr>
      <vt:lpstr>'dem21'!labourCap</vt:lpstr>
      <vt:lpstr>'dem21'!loanlabour</vt:lpstr>
      <vt:lpstr>'dem21'!np</vt:lpstr>
      <vt:lpstr>'dem21'!Print_Area</vt:lpstr>
      <vt:lpstr>'dem21'!Print_Titles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2016-03-14T14:14:45Z</cp:lastPrinted>
  <dcterms:created xsi:type="dcterms:W3CDTF">2004-06-02T16:19:52Z</dcterms:created>
  <dcterms:modified xsi:type="dcterms:W3CDTF">2016-03-28T07:24:29Z</dcterms:modified>
</cp:coreProperties>
</file>