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510" yWindow="-285" windowWidth="7995" windowHeight="7320"/>
  </bookViews>
  <sheets>
    <sheet name="dem2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'dem25'!$A$13:$L$43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ing" localSheetId="0">'dem25'!$D$41:$L$41</definedName>
    <definedName name="miningcap" localSheetId="0">'dem25'!#REF!</definedName>
    <definedName name="ncfund">#REF!</definedName>
    <definedName name="ncrec">#REF!</definedName>
    <definedName name="ncrec1">#REF!</definedName>
    <definedName name="np" localSheetId="0">'dem25'!$K$43</definedName>
    <definedName name="Nutrition">#REF!</definedName>
    <definedName name="oges">#REF!</definedName>
    <definedName name="pension">#REF!</definedName>
    <definedName name="_xlnm.Print_Area" localSheetId="0">'dem25'!$A$1:$L$44</definedName>
    <definedName name="_xlnm.Print_Titles" localSheetId="0">'dem25'!$10:$13</definedName>
    <definedName name="pwcap">#REF!</definedName>
    <definedName name="rec">#REF!</definedName>
    <definedName name="reform">#REF!</definedName>
    <definedName name="revise" localSheetId="0">'dem25'!#REF!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'dem25'!#REF!</definedName>
    <definedName name="tax">#REF!</definedName>
    <definedName name="udhd">#REF!</definedName>
    <definedName name="urbancap">#REF!</definedName>
    <definedName name="Voted" localSheetId="0">'dem25'!$E$8:$G$8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'dem25'!$A$1:$L$44</definedName>
    <definedName name="Z_239EE218_578E_4317_BEED_14D5D7089E27_.wvu.PrintArea" localSheetId="0" hidden="1">'dem25'!$A$1:$L$43</definedName>
    <definedName name="Z_239EE218_578E_4317_BEED_14D5D7089E27_.wvu.PrintTitles" localSheetId="0" hidden="1">'dem25'!$10:$13</definedName>
    <definedName name="Z_302A3EA3_AE96_11D5_A646_0050BA3D7AFD_.wvu.FilterData" localSheetId="0" hidden="1">'dem25'!$A$1:$L$44</definedName>
    <definedName name="Z_302A3EA3_AE96_11D5_A646_0050BA3D7AFD_.wvu.PrintArea" localSheetId="0" hidden="1">'dem25'!$A$1:$L$43</definedName>
    <definedName name="Z_302A3EA3_AE96_11D5_A646_0050BA3D7AFD_.wvu.PrintTitles" localSheetId="0" hidden="1">'dem25'!$10:$13</definedName>
    <definedName name="Z_36DBA021_0ECB_11D4_8064_004005726899_.wvu.PrintArea" localSheetId="0" hidden="1">'dem25'!$A$1:$L$43</definedName>
    <definedName name="Z_36DBA021_0ECB_11D4_8064_004005726899_.wvu.PrintTitles" localSheetId="0" hidden="1">'dem25'!$10:$13</definedName>
    <definedName name="Z_93EBE921_AE91_11D5_8685_004005726899_.wvu.PrintArea" localSheetId="0" hidden="1">'dem25'!$A$1:$L$43</definedName>
    <definedName name="Z_93EBE921_AE91_11D5_8685_004005726899_.wvu.PrintTitles" localSheetId="0" hidden="1">'dem25'!$10:$13</definedName>
    <definedName name="Z_94DA79C1_0FDE_11D5_9579_000021DAEEA2_.wvu.PrintArea" localSheetId="0" hidden="1">'dem25'!$A$1:$L$43</definedName>
    <definedName name="Z_94DA79C1_0FDE_11D5_9579_000021DAEEA2_.wvu.PrintTitles" localSheetId="0" hidden="1">'dem25'!$10:$13</definedName>
    <definedName name="Z_C868F8C3_16D7_11D5_A68D_81D6213F5331_.wvu.PrintArea" localSheetId="0" hidden="1">'dem25'!$A$1:$L$43</definedName>
    <definedName name="Z_C868F8C3_16D7_11D5_A68D_81D6213F5331_.wvu.PrintTitles" localSheetId="0" hidden="1">'dem25'!$10:$13</definedName>
    <definedName name="Z_E5DF37BD_125C_11D5_8DC4_D0F5D88B3549_.wvu.PrintArea" localSheetId="0" hidden="1">'dem25'!$A$1:$L$43</definedName>
    <definedName name="Z_E5DF37BD_125C_11D5_8DC4_D0F5D88B3549_.wvu.PrintTitles" localSheetId="0" hidden="1">'dem25'!$10:$13</definedName>
    <definedName name="Z_F8ADACC1_164E_11D6_B603_000021DAEEA2_.wvu.PrintArea" localSheetId="0" hidden="1">'dem25'!$A$1:$L$43</definedName>
    <definedName name="Z_F8ADACC1_164E_11D6_B603_000021DAEEA2_.wvu.PrintTitles" localSheetId="0" hidden="1">'dem25'!$10:$13</definedName>
  </definedNames>
  <calcPr calcId="124519"/>
</workbook>
</file>

<file path=xl/calcChain.xml><?xml version="1.0" encoding="utf-8"?>
<calcChain xmlns="http://schemas.openxmlformats.org/spreadsheetml/2006/main">
  <c r="L37" i="4"/>
  <c r="L36"/>
  <c r="L30"/>
  <c r="L24"/>
  <c r="L23"/>
  <c r="L21"/>
  <c r="L20"/>
  <c r="J22"/>
  <c r="I38"/>
  <c r="I39" s="1"/>
  <c r="H38"/>
  <c r="H39" s="1"/>
  <c r="G38"/>
  <c r="G39" s="1"/>
  <c r="F38"/>
  <c r="F39" s="1"/>
  <c r="E38"/>
  <c r="E39" s="1"/>
  <c r="D38"/>
  <c r="D39" s="1"/>
  <c r="I31"/>
  <c r="I32" s="1"/>
  <c r="H31"/>
  <c r="H32" s="1"/>
  <c r="G31"/>
  <c r="G32" s="1"/>
  <c r="F31"/>
  <c r="F32" s="1"/>
  <c r="E31"/>
  <c r="E32" s="1"/>
  <c r="D31"/>
  <c r="D32" s="1"/>
  <c r="I25"/>
  <c r="I26" s="1"/>
  <c r="H25"/>
  <c r="H26" s="1"/>
  <c r="G25"/>
  <c r="G26" s="1"/>
  <c r="F25"/>
  <c r="F26" s="1"/>
  <c r="E25"/>
  <c r="E26" s="1"/>
  <c r="D25"/>
  <c r="D26" s="1"/>
  <c r="L22" l="1"/>
  <c r="E40"/>
  <c r="E41" s="1"/>
  <c r="E42" s="1"/>
  <c r="E43" s="1"/>
  <c r="I40"/>
  <c r="I41" s="1"/>
  <c r="I42" s="1"/>
  <c r="I43" s="1"/>
  <c r="G40"/>
  <c r="G41" s="1"/>
  <c r="G42" s="1"/>
  <c r="G43" s="1"/>
  <c r="F40"/>
  <c r="F41" s="1"/>
  <c r="F42" s="1"/>
  <c r="F43" s="1"/>
  <c r="H40"/>
  <c r="H41" s="1"/>
  <c r="H42" s="1"/>
  <c r="H43" s="1"/>
  <c r="D40"/>
  <c r="D41" s="1"/>
  <c r="D42" s="1"/>
  <c r="D43" s="1"/>
  <c r="K38" l="1"/>
  <c r="K39" s="1"/>
  <c r="K31"/>
  <c r="K32" s="1"/>
  <c r="K25"/>
  <c r="K26" s="1"/>
  <c r="L31"/>
  <c r="L32" s="1"/>
  <c r="J31"/>
  <c r="J32" s="1"/>
  <c r="J38"/>
  <c r="J39" s="1"/>
  <c r="K40" l="1"/>
  <c r="K41" s="1"/>
  <c r="K42" s="1"/>
  <c r="J25"/>
  <c r="J26" s="1"/>
  <c r="J40" s="1"/>
  <c r="J41" s="1"/>
  <c r="J42" s="1"/>
  <c r="L38"/>
  <c r="L39" s="1"/>
  <c r="L25"/>
  <c r="L26" s="1"/>
  <c r="K43" l="1"/>
  <c r="J43"/>
  <c r="L40"/>
  <c r="L41" s="1"/>
  <c r="L42" s="1"/>
  <c r="E8" l="1"/>
  <c r="G8" s="1"/>
  <c r="L43"/>
</calcChain>
</file>

<file path=xl/sharedStrings.xml><?xml version="1.0" encoding="utf-8"?>
<sst xmlns="http://schemas.openxmlformats.org/spreadsheetml/2006/main" count="75" uniqueCount="46">
  <si>
    <t>MINES, MINERALS AND GEOLOGY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</si>
  <si>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</si>
  <si>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</si>
  <si>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</si>
  <si>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</si>
  <si>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</si>
  <si>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</si>
  <si>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</si>
  <si>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</si>
  <si>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</si>
  <si>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</si>
  <si>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</si>
  <si>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</si>
  <si>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</si>
  <si>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</si>
  <si>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</si>
  <si>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</si>
  <si>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</si>
  <si>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</si>
  <si>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</si>
  <si>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</si>
  <si>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</si>
  <si>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</si>
  <si>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</si>
  <si>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</si>
  <si>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</si>
  <si>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</si>
  <si>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DEMAND NO. 25</t>
  </si>
  <si>
    <t>62.00.70</t>
  </si>
  <si>
    <t>II. Details of the estimates and the heads under which this grant will be accounted for:</t>
  </si>
  <si>
    <t>Sealing of Mines under Mineral 
Commission Rules</t>
  </si>
  <si>
    <t>C - Economic Services (f) Industry and Minerals</t>
  </si>
  <si>
    <t>Revenue</t>
  </si>
  <si>
    <t>Capital</t>
  </si>
  <si>
    <t>Non-Ferrous Mining and Metallurgical Industries</t>
  </si>
  <si>
    <t>Direction and Administration</t>
  </si>
  <si>
    <t>Machinery and Equipment</t>
  </si>
  <si>
    <t>Mineral Exploration</t>
  </si>
  <si>
    <t>Other Mineral Exploration</t>
  </si>
  <si>
    <t>Regulation and Development of 
Mines</t>
  </si>
  <si>
    <t>(In Thousands of Rupees)</t>
  </si>
  <si>
    <t>Regulation and Development of Mines</t>
  </si>
  <si>
    <t>2014-15</t>
  </si>
  <si>
    <t>2015-16</t>
  </si>
  <si>
    <t>I. Estimate of the amount required in the year ending 31st March, 2017 to defray the charges in respect of Mines, Minerals and Geology</t>
  </si>
  <si>
    <t>2016-17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</si>
</sst>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/>
    <xf numFmtId="0" fontId="4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5" applyFont="1" applyFill="1" applyProtection="1"/>
    <xf numFmtId="0" fontId="3" fillId="0" borderId="1" xfId="2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164" fontId="4" fillId="0" borderId="0" xfId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2" applyFont="1" applyFill="1" applyBorder="1"/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7" fontId="3" fillId="0" borderId="1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5"/>
  <dimension ref="A1:L44"/>
  <sheetViews>
    <sheetView tabSelected="1" view="pageBreakPreview" zoomScaleSheetLayoutView="100" workbookViewId="0">
      <selection activeCell="F15" sqref="F15"/>
    </sheetView>
  </sheetViews>
  <sheetFormatPr defaultColWidth="11" defaultRowHeight="12.75"/>
  <cols>
    <col min="1" max="1" width="6.42578125" style="26" customWidth="1"/>
    <col min="2" max="2" width="8.140625" style="6" customWidth="1"/>
    <col min="3" max="3" width="34.5703125" style="3" customWidth="1"/>
    <col min="4" max="4" width="8.5703125" style="40" customWidth="1"/>
    <col min="5" max="5" width="9.42578125" style="3" customWidth="1"/>
    <col min="6" max="6" width="8.42578125" style="3" customWidth="1"/>
    <col min="7" max="7" width="8.5703125" style="3" customWidth="1"/>
    <col min="8" max="8" width="8.5703125" style="40" customWidth="1"/>
    <col min="9" max="9" width="8.42578125" style="3" customWidth="1"/>
    <col min="10" max="10" width="8.5703125" style="3" customWidth="1"/>
    <col min="11" max="11" width="9.140625" style="3" customWidth="1"/>
    <col min="12" max="12" width="8.42578125" style="3" customWidth="1"/>
    <col min="13" max="16384" width="11" style="3"/>
  </cols>
  <sheetData>
    <row r="1" spans="1:12">
      <c r="A1" s="25"/>
      <c r="B1" s="1"/>
      <c r="C1" s="2"/>
      <c r="D1" s="51"/>
      <c r="E1" s="4" t="s">
        <v>27</v>
      </c>
      <c r="F1" s="2"/>
      <c r="G1" s="2"/>
      <c r="H1" s="51"/>
      <c r="I1" s="2"/>
      <c r="J1" s="2"/>
      <c r="K1" s="2"/>
      <c r="L1" s="2"/>
    </row>
    <row r="2" spans="1:12">
      <c r="A2" s="25"/>
      <c r="B2" s="1"/>
      <c r="C2" s="2"/>
      <c r="D2" s="51"/>
      <c r="E2" s="4" t="s">
        <v>0</v>
      </c>
      <c r="F2" s="2"/>
      <c r="G2" s="2"/>
      <c r="H2" s="51"/>
      <c r="I2" s="2"/>
      <c r="J2" s="2"/>
      <c r="K2" s="2"/>
      <c r="L2" s="2"/>
    </row>
    <row r="3" spans="1:12">
      <c r="A3" s="25"/>
      <c r="B3" s="1"/>
      <c r="C3" s="2"/>
      <c r="D3" s="51"/>
      <c r="E3" s="4"/>
      <c r="F3" s="2"/>
      <c r="G3" s="2"/>
      <c r="H3" s="51"/>
      <c r="I3" s="2"/>
      <c r="J3" s="2"/>
      <c r="K3" s="2"/>
      <c r="L3" s="2"/>
    </row>
    <row r="4" spans="1:12">
      <c r="A4" s="25"/>
      <c r="B4" s="1"/>
      <c r="C4" s="2"/>
      <c r="D4" s="55" t="s">
        <v>31</v>
      </c>
      <c r="E4" s="4">
        <v>2853</v>
      </c>
      <c r="F4" s="5" t="s">
        <v>34</v>
      </c>
      <c r="G4" s="2"/>
      <c r="H4" s="51"/>
      <c r="I4" s="2"/>
      <c r="J4" s="2"/>
      <c r="K4" s="2"/>
      <c r="L4" s="2"/>
    </row>
    <row r="5" spans="1:12">
      <c r="D5" s="33"/>
      <c r="E5" s="7"/>
      <c r="F5" s="8"/>
    </row>
    <row r="6" spans="1:12">
      <c r="A6" s="8" t="s">
        <v>44</v>
      </c>
    </row>
    <row r="7" spans="1:12">
      <c r="A7" s="27"/>
      <c r="D7" s="38"/>
      <c r="E7" s="39" t="s">
        <v>32</v>
      </c>
      <c r="F7" s="39" t="s">
        <v>33</v>
      </c>
      <c r="G7" s="39" t="s">
        <v>8</v>
      </c>
      <c r="I7" s="40"/>
      <c r="J7" s="40"/>
      <c r="K7" s="40"/>
      <c r="L7" s="40"/>
    </row>
    <row r="8" spans="1:12">
      <c r="A8" s="27"/>
      <c r="D8" s="41" t="s">
        <v>1</v>
      </c>
      <c r="E8" s="42">
        <f>L42</f>
        <v>47958</v>
      </c>
      <c r="F8" s="65">
        <v>0</v>
      </c>
      <c r="G8" s="42">
        <f>F8+E8</f>
        <v>47958</v>
      </c>
      <c r="I8" s="40"/>
      <c r="J8" s="40"/>
      <c r="K8" s="40"/>
      <c r="L8" s="40"/>
    </row>
    <row r="9" spans="1:12">
      <c r="A9" s="8" t="s">
        <v>29</v>
      </c>
      <c r="E9" s="40"/>
      <c r="F9" s="40"/>
      <c r="G9" s="40"/>
      <c r="I9" s="40"/>
      <c r="J9" s="40"/>
      <c r="K9" s="40"/>
      <c r="L9" s="40"/>
    </row>
    <row r="10" spans="1:12" ht="13.5">
      <c r="C10" s="9"/>
      <c r="D10" s="43"/>
      <c r="E10" s="43"/>
      <c r="F10" s="43"/>
      <c r="G10" s="43"/>
      <c r="H10" s="43"/>
      <c r="I10" s="44"/>
      <c r="J10" s="45"/>
      <c r="K10" s="46"/>
      <c r="L10" s="47" t="s">
        <v>40</v>
      </c>
    </row>
    <row r="11" spans="1:12" s="60" customFormat="1">
      <c r="A11" s="28"/>
      <c r="B11" s="10"/>
      <c r="C11" s="62"/>
      <c r="D11" s="77" t="s">
        <v>2</v>
      </c>
      <c r="E11" s="77"/>
      <c r="F11" s="76" t="s">
        <v>3</v>
      </c>
      <c r="G11" s="76"/>
      <c r="H11" s="76" t="s">
        <v>4</v>
      </c>
      <c r="I11" s="76"/>
      <c r="J11" s="76" t="s">
        <v>3</v>
      </c>
      <c r="K11" s="76"/>
      <c r="L11" s="76"/>
    </row>
    <row r="12" spans="1:12" s="60" customFormat="1">
      <c r="A12" s="29"/>
      <c r="B12" s="12"/>
      <c r="C12" s="62" t="s">
        <v>5</v>
      </c>
      <c r="D12" s="76" t="s">
        <v>42</v>
      </c>
      <c r="E12" s="76"/>
      <c r="F12" s="76" t="s">
        <v>43</v>
      </c>
      <c r="G12" s="76"/>
      <c r="H12" s="76" t="s">
        <v>43</v>
      </c>
      <c r="I12" s="76"/>
      <c r="J12" s="76" t="s">
        <v>45</v>
      </c>
      <c r="K12" s="76"/>
      <c r="L12" s="76"/>
    </row>
    <row r="13" spans="1:12" s="60" customFormat="1">
      <c r="A13" s="30"/>
      <c r="B13" s="13"/>
      <c r="C13" s="63"/>
      <c r="D13" s="48" t="s">
        <v>6</v>
      </c>
      <c r="E13" s="48" t="s">
        <v>7</v>
      </c>
      <c r="F13" s="48" t="s">
        <v>6</v>
      </c>
      <c r="G13" s="48" t="s">
        <v>7</v>
      </c>
      <c r="H13" s="48" t="s">
        <v>6</v>
      </c>
      <c r="I13" s="48" t="s">
        <v>7</v>
      </c>
      <c r="J13" s="48" t="s">
        <v>6</v>
      </c>
      <c r="K13" s="48" t="s">
        <v>7</v>
      </c>
      <c r="L13" s="48" t="s">
        <v>8</v>
      </c>
    </row>
    <row r="14" spans="1:12" s="60" customFormat="1">
      <c r="A14" s="29"/>
      <c r="B14" s="12"/>
      <c r="C14" s="11"/>
      <c r="D14" s="49"/>
      <c r="E14" s="49"/>
      <c r="F14" s="49"/>
      <c r="G14" s="49"/>
      <c r="H14" s="49"/>
      <c r="I14" s="49"/>
      <c r="J14" s="49"/>
      <c r="K14" s="49"/>
      <c r="L14" s="49"/>
    </row>
    <row r="15" spans="1:12">
      <c r="C15" s="15" t="s">
        <v>9</v>
      </c>
      <c r="D15" s="37"/>
      <c r="E15" s="37"/>
      <c r="F15" s="37"/>
      <c r="G15" s="50"/>
      <c r="H15" s="37"/>
      <c r="I15" s="37"/>
      <c r="J15" s="37"/>
      <c r="K15" s="37"/>
      <c r="L15" s="37"/>
    </row>
    <row r="16" spans="1:12" ht="25.5">
      <c r="A16" s="26" t="s">
        <v>10</v>
      </c>
      <c r="B16" s="14">
        <v>2853</v>
      </c>
      <c r="C16" s="17" t="s">
        <v>34</v>
      </c>
      <c r="E16" s="40"/>
      <c r="F16" s="40"/>
      <c r="G16" s="40"/>
      <c r="I16" s="40"/>
      <c r="J16" s="40"/>
      <c r="K16" s="40"/>
      <c r="L16" s="40"/>
    </row>
    <row r="17" spans="1:12">
      <c r="A17" s="25"/>
      <c r="B17" s="18">
        <v>2</v>
      </c>
      <c r="C17" s="19" t="s">
        <v>41</v>
      </c>
      <c r="E17" s="40"/>
      <c r="F17" s="40"/>
      <c r="G17" s="40"/>
      <c r="I17" s="40"/>
      <c r="J17" s="40"/>
      <c r="K17" s="40"/>
      <c r="L17" s="40"/>
    </row>
    <row r="18" spans="1:12">
      <c r="A18" s="25"/>
      <c r="B18" s="20">
        <v>2.0009999999999999</v>
      </c>
      <c r="C18" s="17" t="s">
        <v>35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25"/>
      <c r="B19" s="18">
        <v>60</v>
      </c>
      <c r="C19" s="19" t="s">
        <v>11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25"/>
      <c r="B20" s="69" t="s">
        <v>12</v>
      </c>
      <c r="C20" s="19" t="s">
        <v>13</v>
      </c>
      <c r="D20" s="33">
        <v>7281</v>
      </c>
      <c r="E20" s="34">
        <v>20715</v>
      </c>
      <c r="F20" s="72">
        <v>8400</v>
      </c>
      <c r="G20" s="34">
        <v>24054</v>
      </c>
      <c r="H20" s="33">
        <v>8400</v>
      </c>
      <c r="I20" s="34">
        <v>24054</v>
      </c>
      <c r="J20" s="72">
        <v>9777</v>
      </c>
      <c r="K20" s="34">
        <v>28504</v>
      </c>
      <c r="L20" s="34">
        <f>SUM(J20:K20)</f>
        <v>38281</v>
      </c>
    </row>
    <row r="21" spans="1:12">
      <c r="A21" s="25"/>
      <c r="B21" s="69" t="s">
        <v>14</v>
      </c>
      <c r="C21" s="19" t="s">
        <v>15</v>
      </c>
      <c r="D21" s="56">
        <v>0</v>
      </c>
      <c r="E21" s="34">
        <v>69</v>
      </c>
      <c r="F21" s="72">
        <v>300</v>
      </c>
      <c r="G21" s="34">
        <v>70</v>
      </c>
      <c r="H21" s="72">
        <v>300</v>
      </c>
      <c r="I21" s="34">
        <v>70</v>
      </c>
      <c r="J21" s="72">
        <v>400</v>
      </c>
      <c r="K21" s="34">
        <v>70</v>
      </c>
      <c r="L21" s="34">
        <f>SUM(J21:K21)</f>
        <v>470</v>
      </c>
    </row>
    <row r="22" spans="1:12">
      <c r="A22" s="25"/>
      <c r="B22" s="69" t="s">
        <v>16</v>
      </c>
      <c r="C22" s="19" t="s">
        <v>17</v>
      </c>
      <c r="D22" s="33">
        <v>3237</v>
      </c>
      <c r="E22" s="34">
        <v>492</v>
      </c>
      <c r="F22" s="72">
        <v>4100</v>
      </c>
      <c r="G22" s="34">
        <v>500</v>
      </c>
      <c r="H22" s="33">
        <v>4100</v>
      </c>
      <c r="I22" s="34">
        <v>500</v>
      </c>
      <c r="J22" s="72">
        <f>4000+1600</f>
        <v>5600</v>
      </c>
      <c r="K22" s="34">
        <v>600</v>
      </c>
      <c r="L22" s="34">
        <f>SUM(J22:K22)</f>
        <v>6200</v>
      </c>
    </row>
    <row r="23" spans="1:12">
      <c r="A23" s="25"/>
      <c r="B23" s="69" t="s">
        <v>18</v>
      </c>
      <c r="C23" s="19" t="s">
        <v>19</v>
      </c>
      <c r="D23" s="33">
        <v>58</v>
      </c>
      <c r="E23" s="57">
        <v>0</v>
      </c>
      <c r="F23" s="72">
        <v>60</v>
      </c>
      <c r="G23" s="57">
        <v>0</v>
      </c>
      <c r="H23" s="33">
        <v>60</v>
      </c>
      <c r="I23" s="57">
        <v>0</v>
      </c>
      <c r="J23" s="72">
        <v>7</v>
      </c>
      <c r="K23" s="57">
        <v>0</v>
      </c>
      <c r="L23" s="66">
        <f>SUM(J23:K23)</f>
        <v>7</v>
      </c>
    </row>
    <row r="24" spans="1:12">
      <c r="A24" s="25"/>
      <c r="B24" s="69" t="s">
        <v>20</v>
      </c>
      <c r="C24" s="19" t="s">
        <v>36</v>
      </c>
      <c r="D24" s="33">
        <v>1425</v>
      </c>
      <c r="E24" s="57">
        <v>0</v>
      </c>
      <c r="F24" s="56">
        <v>0</v>
      </c>
      <c r="G24" s="57">
        <v>0</v>
      </c>
      <c r="H24" s="56">
        <v>0</v>
      </c>
      <c r="I24" s="57">
        <v>0</v>
      </c>
      <c r="J24" s="72">
        <v>1500</v>
      </c>
      <c r="K24" s="57">
        <v>0</v>
      </c>
      <c r="L24" s="66">
        <f>SUM(J24:K24)</f>
        <v>1500</v>
      </c>
    </row>
    <row r="25" spans="1:12">
      <c r="A25" s="25" t="s">
        <v>8</v>
      </c>
      <c r="B25" s="18">
        <v>60</v>
      </c>
      <c r="C25" s="19" t="s">
        <v>11</v>
      </c>
      <c r="D25" s="53">
        <f t="shared" ref="D25:L25" si="0">SUM(D20:D24)</f>
        <v>12001</v>
      </c>
      <c r="E25" s="53">
        <f t="shared" si="0"/>
        <v>21276</v>
      </c>
      <c r="F25" s="73">
        <f t="shared" si="0"/>
        <v>12860</v>
      </c>
      <c r="G25" s="53">
        <f t="shared" si="0"/>
        <v>24624</v>
      </c>
      <c r="H25" s="53">
        <f t="shared" si="0"/>
        <v>12860</v>
      </c>
      <c r="I25" s="53">
        <f t="shared" si="0"/>
        <v>24624</v>
      </c>
      <c r="J25" s="73">
        <f t="shared" si="0"/>
        <v>17284</v>
      </c>
      <c r="K25" s="53">
        <f t="shared" ref="K25" si="1">SUM(K20:K24)</f>
        <v>29174</v>
      </c>
      <c r="L25" s="53">
        <f t="shared" si="0"/>
        <v>46458</v>
      </c>
    </row>
    <row r="26" spans="1:12">
      <c r="A26" s="25" t="s">
        <v>8</v>
      </c>
      <c r="B26" s="20">
        <v>2.0009999999999999</v>
      </c>
      <c r="C26" s="17" t="s">
        <v>35</v>
      </c>
      <c r="D26" s="35">
        <f t="shared" ref="D26:L26" si="2">D25</f>
        <v>12001</v>
      </c>
      <c r="E26" s="35">
        <f t="shared" si="2"/>
        <v>21276</v>
      </c>
      <c r="F26" s="74">
        <f t="shared" si="2"/>
        <v>12860</v>
      </c>
      <c r="G26" s="35">
        <f t="shared" si="2"/>
        <v>24624</v>
      </c>
      <c r="H26" s="35">
        <f t="shared" si="2"/>
        <v>12860</v>
      </c>
      <c r="I26" s="35">
        <f t="shared" si="2"/>
        <v>24624</v>
      </c>
      <c r="J26" s="74">
        <f t="shared" si="2"/>
        <v>17284</v>
      </c>
      <c r="K26" s="35">
        <f t="shared" ref="K26" si="3">K25</f>
        <v>29174</v>
      </c>
      <c r="L26" s="35">
        <f t="shared" si="2"/>
        <v>46458</v>
      </c>
    </row>
    <row r="27" spans="1:12">
      <c r="A27" s="25"/>
      <c r="B27" s="21"/>
      <c r="C27" s="17"/>
      <c r="D27" s="36"/>
      <c r="E27" s="36"/>
      <c r="F27" s="36"/>
      <c r="G27" s="36"/>
      <c r="H27" s="36"/>
      <c r="I27" s="36"/>
      <c r="J27" s="36"/>
      <c r="K27" s="36"/>
      <c r="L27" s="36"/>
    </row>
    <row r="28" spans="1:12">
      <c r="A28" s="25"/>
      <c r="B28" s="20">
        <v>2.004</v>
      </c>
      <c r="C28" s="17" t="s">
        <v>21</v>
      </c>
      <c r="D28" s="37"/>
      <c r="E28" s="37"/>
      <c r="F28" s="37"/>
      <c r="G28" s="37"/>
      <c r="H28" s="37"/>
      <c r="I28" s="37"/>
      <c r="J28" s="37"/>
      <c r="K28" s="37"/>
      <c r="L28" s="37"/>
    </row>
    <row r="29" spans="1:12">
      <c r="A29" s="25"/>
      <c r="B29" s="18">
        <v>61</v>
      </c>
      <c r="C29" s="19" t="s">
        <v>22</v>
      </c>
      <c r="D29" s="37"/>
      <c r="E29" s="37"/>
      <c r="F29" s="37"/>
      <c r="G29" s="37"/>
      <c r="H29" s="37"/>
      <c r="I29" s="37"/>
      <c r="J29" s="37"/>
      <c r="K29" s="37"/>
      <c r="L29" s="37"/>
    </row>
    <row r="30" spans="1:12">
      <c r="A30" s="25"/>
      <c r="B30" s="69" t="s">
        <v>23</v>
      </c>
      <c r="C30" s="1" t="s">
        <v>24</v>
      </c>
      <c r="D30" s="75">
        <v>2999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70">
        <v>1500</v>
      </c>
      <c r="K30" s="59">
        <v>0</v>
      </c>
      <c r="L30" s="70">
        <f>SUM(J30:K30)</f>
        <v>1500</v>
      </c>
    </row>
    <row r="31" spans="1:12">
      <c r="A31" s="25" t="s">
        <v>8</v>
      </c>
      <c r="B31" s="18">
        <v>61</v>
      </c>
      <c r="C31" s="19" t="s">
        <v>22</v>
      </c>
      <c r="D31" s="70">
        <f t="shared" ref="D31:L32" si="4">D30</f>
        <v>2999</v>
      </c>
      <c r="E31" s="59">
        <f t="shared" si="4"/>
        <v>0</v>
      </c>
      <c r="F31" s="59">
        <f t="shared" si="4"/>
        <v>0</v>
      </c>
      <c r="G31" s="59">
        <f t="shared" si="4"/>
        <v>0</v>
      </c>
      <c r="H31" s="59">
        <f t="shared" si="4"/>
        <v>0</v>
      </c>
      <c r="I31" s="59">
        <f t="shared" si="4"/>
        <v>0</v>
      </c>
      <c r="J31" s="70">
        <f t="shared" si="4"/>
        <v>1500</v>
      </c>
      <c r="K31" s="59">
        <f t="shared" ref="K31" si="5">K30</f>
        <v>0</v>
      </c>
      <c r="L31" s="70">
        <f t="shared" si="4"/>
        <v>1500</v>
      </c>
    </row>
    <row r="32" spans="1:12">
      <c r="A32" s="25" t="s">
        <v>8</v>
      </c>
      <c r="B32" s="20">
        <v>2.004</v>
      </c>
      <c r="C32" s="52" t="s">
        <v>21</v>
      </c>
      <c r="D32" s="70">
        <f t="shared" si="4"/>
        <v>2999</v>
      </c>
      <c r="E32" s="59">
        <f t="shared" si="4"/>
        <v>0</v>
      </c>
      <c r="F32" s="59">
        <f t="shared" si="4"/>
        <v>0</v>
      </c>
      <c r="G32" s="59">
        <f t="shared" si="4"/>
        <v>0</v>
      </c>
      <c r="H32" s="59">
        <f t="shared" si="4"/>
        <v>0</v>
      </c>
      <c r="I32" s="59">
        <f t="shared" si="4"/>
        <v>0</v>
      </c>
      <c r="J32" s="70">
        <f t="shared" si="4"/>
        <v>1500</v>
      </c>
      <c r="K32" s="59">
        <f t="shared" ref="K32" si="6">K31</f>
        <v>0</v>
      </c>
      <c r="L32" s="70">
        <f t="shared" si="4"/>
        <v>1500</v>
      </c>
    </row>
    <row r="33" spans="1:12">
      <c r="A33" s="25"/>
      <c r="B33" s="20"/>
      <c r="C33" s="52"/>
      <c r="D33" s="54"/>
      <c r="E33" s="67"/>
      <c r="F33" s="54"/>
      <c r="G33" s="67"/>
      <c r="H33" s="54"/>
      <c r="I33" s="67"/>
      <c r="J33" s="54"/>
      <c r="K33" s="67"/>
      <c r="L33" s="54"/>
    </row>
    <row r="34" spans="1:12">
      <c r="A34" s="25"/>
      <c r="B34" s="20">
        <v>2.1019999999999999</v>
      </c>
      <c r="C34" s="17" t="s">
        <v>37</v>
      </c>
      <c r="D34" s="37"/>
      <c r="E34" s="37"/>
      <c r="F34" s="55"/>
      <c r="G34" s="55"/>
      <c r="H34" s="55"/>
      <c r="I34" s="55"/>
      <c r="J34" s="55"/>
      <c r="K34" s="55"/>
      <c r="L34" s="55"/>
    </row>
    <row r="35" spans="1:12">
      <c r="A35" s="25"/>
      <c r="B35" s="18">
        <v>62</v>
      </c>
      <c r="C35" s="19" t="s">
        <v>38</v>
      </c>
      <c r="D35" s="55"/>
      <c r="E35" s="55"/>
      <c r="F35" s="55"/>
      <c r="G35" s="55"/>
      <c r="H35" s="55"/>
      <c r="I35" s="55"/>
      <c r="J35" s="55"/>
      <c r="K35" s="55"/>
      <c r="L35" s="55"/>
    </row>
    <row r="36" spans="1:12">
      <c r="A36" s="32"/>
      <c r="B36" s="71" t="s">
        <v>26</v>
      </c>
      <c r="C36" s="61" t="s">
        <v>24</v>
      </c>
      <c r="D36" s="75">
        <v>1529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f>SUM(J36:K36)</f>
        <v>0</v>
      </c>
    </row>
    <row r="37" spans="1:12" ht="25.5">
      <c r="A37" s="25"/>
      <c r="B37" s="69" t="s">
        <v>28</v>
      </c>
      <c r="C37" s="1" t="s">
        <v>30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f>SUM(J37:K37)</f>
        <v>0</v>
      </c>
    </row>
    <row r="38" spans="1:12">
      <c r="A38" s="25" t="s">
        <v>8</v>
      </c>
      <c r="B38" s="18">
        <v>62</v>
      </c>
      <c r="C38" s="19" t="s">
        <v>38</v>
      </c>
      <c r="D38" s="74">
        <f t="shared" ref="D38:L38" si="7">D36+D37</f>
        <v>1529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ref="K38" si="8">K36+K37</f>
        <v>0</v>
      </c>
      <c r="L38" s="58">
        <f t="shared" si="7"/>
        <v>0</v>
      </c>
    </row>
    <row r="39" spans="1:12">
      <c r="A39" s="25" t="s">
        <v>8</v>
      </c>
      <c r="B39" s="20">
        <v>2.1019999999999999</v>
      </c>
      <c r="C39" s="17" t="s">
        <v>25</v>
      </c>
      <c r="D39" s="74">
        <f t="shared" ref="D39:L39" si="9">D38</f>
        <v>1529</v>
      </c>
      <c r="E39" s="58">
        <f t="shared" si="9"/>
        <v>0</v>
      </c>
      <c r="F39" s="58">
        <f t="shared" si="9"/>
        <v>0</v>
      </c>
      <c r="G39" s="58">
        <f t="shared" si="9"/>
        <v>0</v>
      </c>
      <c r="H39" s="58">
        <f t="shared" si="9"/>
        <v>0</v>
      </c>
      <c r="I39" s="58">
        <f t="shared" si="9"/>
        <v>0</v>
      </c>
      <c r="J39" s="58">
        <f t="shared" si="9"/>
        <v>0</v>
      </c>
      <c r="K39" s="58">
        <f t="shared" ref="K39" si="10">K38</f>
        <v>0</v>
      </c>
      <c r="L39" s="58">
        <f t="shared" si="9"/>
        <v>0</v>
      </c>
    </row>
    <row r="40" spans="1:12" ht="25.5">
      <c r="A40" s="25" t="s">
        <v>8</v>
      </c>
      <c r="B40" s="18">
        <v>2</v>
      </c>
      <c r="C40" s="19" t="s">
        <v>39</v>
      </c>
      <c r="D40" s="35">
        <f t="shared" ref="D40:L40" si="11">D39+D32+D26</f>
        <v>16529</v>
      </c>
      <c r="E40" s="35">
        <f t="shared" si="11"/>
        <v>21276</v>
      </c>
      <c r="F40" s="74">
        <f t="shared" si="11"/>
        <v>12860</v>
      </c>
      <c r="G40" s="35">
        <f t="shared" si="11"/>
        <v>24624</v>
      </c>
      <c r="H40" s="35">
        <f t="shared" si="11"/>
        <v>12860</v>
      </c>
      <c r="I40" s="35">
        <f t="shared" si="11"/>
        <v>24624</v>
      </c>
      <c r="J40" s="74">
        <f t="shared" si="11"/>
        <v>18784</v>
      </c>
      <c r="K40" s="35">
        <f t="shared" ref="K40" si="12">K39+K32+K26</f>
        <v>29174</v>
      </c>
      <c r="L40" s="35">
        <f t="shared" si="11"/>
        <v>47958</v>
      </c>
    </row>
    <row r="41" spans="1:12" ht="25.5">
      <c r="A41" s="25" t="s">
        <v>8</v>
      </c>
      <c r="B41" s="16">
        <v>2853</v>
      </c>
      <c r="C41" s="17" t="s">
        <v>34</v>
      </c>
      <c r="D41" s="34">
        <f t="shared" ref="D41:L42" si="13">D40</f>
        <v>16529</v>
      </c>
      <c r="E41" s="34">
        <f t="shared" si="13"/>
        <v>21276</v>
      </c>
      <c r="F41" s="66">
        <f t="shared" si="13"/>
        <v>12860</v>
      </c>
      <c r="G41" s="34">
        <f t="shared" si="13"/>
        <v>24624</v>
      </c>
      <c r="H41" s="34">
        <f t="shared" si="13"/>
        <v>12860</v>
      </c>
      <c r="I41" s="34">
        <f t="shared" si="13"/>
        <v>24624</v>
      </c>
      <c r="J41" s="66">
        <f t="shared" si="13"/>
        <v>18784</v>
      </c>
      <c r="K41" s="34">
        <f t="shared" ref="K41" si="14">K40</f>
        <v>29174</v>
      </c>
      <c r="L41" s="34">
        <f t="shared" si="13"/>
        <v>47958</v>
      </c>
    </row>
    <row r="42" spans="1:12">
      <c r="A42" s="31" t="s">
        <v>8</v>
      </c>
      <c r="B42" s="22"/>
      <c r="C42" s="23" t="s">
        <v>9</v>
      </c>
      <c r="D42" s="35">
        <f t="shared" si="13"/>
        <v>16529</v>
      </c>
      <c r="E42" s="35">
        <f t="shared" si="13"/>
        <v>21276</v>
      </c>
      <c r="F42" s="74">
        <f t="shared" si="13"/>
        <v>12860</v>
      </c>
      <c r="G42" s="35">
        <f t="shared" si="13"/>
        <v>24624</v>
      </c>
      <c r="H42" s="35">
        <f t="shared" si="13"/>
        <v>12860</v>
      </c>
      <c r="I42" s="35">
        <f t="shared" si="13"/>
        <v>24624</v>
      </c>
      <c r="J42" s="74">
        <f t="shared" si="13"/>
        <v>18784</v>
      </c>
      <c r="K42" s="35">
        <f t="shared" ref="K42:L43" si="15">K41</f>
        <v>29174</v>
      </c>
      <c r="L42" s="35">
        <f t="shared" si="13"/>
        <v>47958</v>
      </c>
    </row>
    <row r="43" spans="1:12">
      <c r="A43" s="31" t="s">
        <v>8</v>
      </c>
      <c r="B43" s="24"/>
      <c r="C43" s="23" t="s">
        <v>1</v>
      </c>
      <c r="D43" s="35">
        <f t="shared" ref="D43:J43" si="16">D42</f>
        <v>16529</v>
      </c>
      <c r="E43" s="35">
        <f t="shared" si="16"/>
        <v>21276</v>
      </c>
      <c r="F43" s="35">
        <f t="shared" si="16"/>
        <v>12860</v>
      </c>
      <c r="G43" s="35">
        <f t="shared" si="16"/>
        <v>24624</v>
      </c>
      <c r="H43" s="35">
        <f t="shared" si="16"/>
        <v>12860</v>
      </c>
      <c r="I43" s="35">
        <f t="shared" si="16"/>
        <v>24624</v>
      </c>
      <c r="J43" s="35">
        <f t="shared" si="16"/>
        <v>18784</v>
      </c>
      <c r="K43" s="35">
        <f t="shared" si="15"/>
        <v>29174</v>
      </c>
      <c r="L43" s="35">
        <f t="shared" si="15"/>
        <v>47958</v>
      </c>
    </row>
    <row r="44" spans="1:12">
      <c r="A44" s="32"/>
      <c r="B44" s="61"/>
      <c r="C44" s="68"/>
      <c r="D44" s="64"/>
      <c r="E44" s="64"/>
      <c r="F44" s="64"/>
      <c r="G44" s="64"/>
      <c r="H44" s="64"/>
      <c r="I44" s="64"/>
      <c r="J44" s="64"/>
      <c r="K44" s="64"/>
      <c r="L44" s="64"/>
    </row>
  </sheetData>
  <autoFilter ref="A13:L43"/>
  <mergeCells count="8">
    <mergeCell ref="D12:E12"/>
    <mergeCell ref="F12:G12"/>
    <mergeCell ref="H12:I12"/>
    <mergeCell ref="J12:L12"/>
    <mergeCell ref="H11:I11"/>
    <mergeCell ref="J11:L11"/>
    <mergeCell ref="D11:E11"/>
    <mergeCell ref="F11:G11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95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dem25</vt:lpstr>
      <vt:lpstr>'dem25'!mining</vt:lpstr>
      <vt:lpstr>'dem25'!np</vt:lpstr>
      <vt:lpstr>'dem25'!Print_Area</vt:lpstr>
      <vt:lpstr>'dem25'!Print_Titles</vt:lpstr>
      <vt:lpstr>'dem25'!Voted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2016-03-14T15:13:35Z</cp:lastPrinted>
  <dcterms:created xsi:type="dcterms:W3CDTF">2004-06-02T16:21:26Z</dcterms:created>
  <dcterms:modified xsi:type="dcterms:W3CDTF">2016-03-28T07:26:43Z</dcterms:modified>
</cp:coreProperties>
</file>