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0" yWindow="7875" windowWidth="7080" windowHeight="7320"/>
  </bookViews>
  <sheets>
    <sheet name="dem26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'dem26'!$A$14:$L$50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'dem26'!$K$49</definedName>
    <definedName name="Nutrition">#REF!</definedName>
    <definedName name="oges">#REF!</definedName>
    <definedName name="pension">#REF!</definedName>
    <definedName name="_xlnm.Print_Area" localSheetId="0">'dem26'!$A$1:$L$50</definedName>
    <definedName name="_xlnm.Print_Titles" localSheetId="0">'dem26'!$11:$14</definedName>
    <definedName name="pwcap">#REF!</definedName>
    <definedName name="rec">#REF!</definedName>
    <definedName name="reform">#REF!</definedName>
    <definedName name="revise" localSheetId="0">'dem26'!#REF!</definedName>
    <definedName name="sgs" localSheetId="0">'dem26'!$D$47:$L$47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'dem26'!#REF!</definedName>
    <definedName name="tax" localSheetId="0">'dem26'!$D$34:$L$34</definedName>
    <definedName name="udhd">#REF!</definedName>
    <definedName name="urbancap">#REF!</definedName>
    <definedName name="Voted" localSheetId="0">'dem26'!$E$9:$G$9</definedName>
    <definedName name="watercap">#REF!</definedName>
    <definedName name="welfarecap">#REF!</definedName>
    <definedName name="Z_239EE218_578E_4317_BEED_14D5D7089E27_.wvu.FilterData" localSheetId="0" hidden="1">'dem26'!$A$1:$L$50</definedName>
    <definedName name="Z_239EE218_578E_4317_BEED_14D5D7089E27_.wvu.PrintArea" localSheetId="0" hidden="1">'dem26'!$A$1:$L$49</definedName>
    <definedName name="Z_239EE218_578E_4317_BEED_14D5D7089E27_.wvu.PrintTitles" localSheetId="0" hidden="1">'dem26'!$11:$14</definedName>
    <definedName name="Z_302A3EA3_AE96_11D5_A646_0050BA3D7AFD_.wvu.FilterData" localSheetId="0" hidden="1">'dem26'!$A$1:$L$50</definedName>
    <definedName name="Z_302A3EA3_AE96_11D5_A646_0050BA3D7AFD_.wvu.PrintArea" localSheetId="0" hidden="1">'dem26'!$A$1:$L$49</definedName>
    <definedName name="Z_302A3EA3_AE96_11D5_A646_0050BA3D7AFD_.wvu.PrintTitles" localSheetId="0" hidden="1">'dem26'!$11:$14</definedName>
    <definedName name="Z_36DBA021_0ECB_11D4_8064_004005726899_.wvu.PrintTitles" localSheetId="0" hidden="1">'dem26'!$11:$14</definedName>
    <definedName name="Z_93EBE921_AE91_11D5_8685_004005726899_.wvu.PrintTitles" localSheetId="0" hidden="1">'dem26'!$11:$14</definedName>
    <definedName name="Z_94DA79C1_0FDE_11D5_9579_000021DAEEA2_.wvu.PrintArea" localSheetId="0" hidden="1">'dem26'!$A$1:$L$49</definedName>
    <definedName name="Z_94DA79C1_0FDE_11D5_9579_000021DAEEA2_.wvu.PrintTitles" localSheetId="0" hidden="1">'dem26'!$11:$14</definedName>
    <definedName name="Z_C868F8C3_16D7_11D5_A68D_81D6213F5331_.wvu.PrintTitles" localSheetId="0" hidden="1">'dem26'!$11:$14</definedName>
    <definedName name="Z_E5DF37BD_125C_11D5_8DC4_D0F5D88B3549_.wvu.PrintArea" localSheetId="0" hidden="1">'dem26'!$A$1:$L$49</definedName>
    <definedName name="Z_E5DF37BD_125C_11D5_8DC4_D0F5D88B3549_.wvu.PrintTitles" localSheetId="0" hidden="1">'dem26'!$11:$14</definedName>
    <definedName name="Z_F8ADACC1_164E_11D6_B603_000021DAEEA2_.wvu.PrintTitles" localSheetId="0" hidden="1">'dem26'!$11:$14</definedName>
  </definedNames>
  <calcPr calcId="124519"/>
</workbook>
</file>

<file path=xl/calcChain.xml><?xml version="1.0" encoding="utf-8"?>
<calcChain xmlns="http://schemas.openxmlformats.org/spreadsheetml/2006/main">
  <c r="L44" i="4"/>
  <c r="L43"/>
  <c r="L42"/>
  <c r="L40"/>
  <c r="L39"/>
  <c r="L31"/>
  <c r="L30"/>
  <c r="L29"/>
  <c r="L24"/>
  <c r="L23"/>
  <c r="L22"/>
  <c r="L21"/>
  <c r="L20"/>
  <c r="J25"/>
  <c r="H25"/>
  <c r="I25"/>
  <c r="K41"/>
  <c r="K45" s="1"/>
  <c r="J45"/>
  <c r="I45"/>
  <c r="H45"/>
  <c r="G45"/>
  <c r="F45"/>
  <c r="E45"/>
  <c r="D45"/>
  <c r="K28"/>
  <c r="L28" s="1"/>
  <c r="K20"/>
  <c r="K25" s="1"/>
  <c r="E32"/>
  <c r="F32"/>
  <c r="G32"/>
  <c r="H32"/>
  <c r="I32"/>
  <c r="J32"/>
  <c r="K32"/>
  <c r="L41" l="1"/>
  <c r="G25"/>
  <c r="G33" s="1"/>
  <c r="G34" s="1"/>
  <c r="G48" s="1"/>
  <c r="G49" s="1"/>
  <c r="I46"/>
  <c r="I47" s="1"/>
  <c r="H46"/>
  <c r="H47" s="1"/>
  <c r="G46"/>
  <c r="G47" s="1"/>
  <c r="F46"/>
  <c r="F47" s="1"/>
  <c r="E46"/>
  <c r="E47" s="1"/>
  <c r="D46"/>
  <c r="D47" s="1"/>
  <c r="D32"/>
  <c r="F25"/>
  <c r="E25"/>
  <c r="D25"/>
  <c r="L25"/>
  <c r="L45" l="1"/>
  <c r="L32"/>
  <c r="D33"/>
  <c r="D34" s="1"/>
  <c r="F33"/>
  <c r="F34" s="1"/>
  <c r="F48" s="1"/>
  <c r="F49" s="1"/>
  <c r="H33"/>
  <c r="H34" s="1"/>
  <c r="H48" s="1"/>
  <c r="H49" s="1"/>
  <c r="I33"/>
  <c r="I34" s="1"/>
  <c r="I48" s="1"/>
  <c r="I49" s="1"/>
  <c r="D48"/>
  <c r="D49" s="1"/>
  <c r="E33"/>
  <c r="E34" s="1"/>
  <c r="E48" s="1"/>
  <c r="E49" s="1"/>
  <c r="K46"/>
  <c r="K47" s="1"/>
  <c r="J46"/>
  <c r="J47" s="1"/>
  <c r="K33" l="1"/>
  <c r="K34" s="1"/>
  <c r="K48" s="1"/>
  <c r="K49" s="1"/>
  <c r="L46"/>
  <c r="L47" s="1"/>
  <c r="J33"/>
  <c r="J34" s="1"/>
  <c r="J48" s="1"/>
  <c r="J49" s="1"/>
  <c r="L33" l="1"/>
  <c r="L34" s="1"/>
  <c r="L48" s="1"/>
  <c r="L49" s="1"/>
  <c r="E9" s="1"/>
  <c r="G9" s="1"/>
</calcChain>
</file>

<file path=xl/sharedStrings.xml><?xml version="1.0" encoding="utf-8"?>
<sst xmlns="http://schemas.openxmlformats.org/spreadsheetml/2006/main" count="91" uniqueCount="56">
  <si>
    <t>MOTOR VEHICLES</t>
  </si>
  <si>
    <t>Taxes on Vehicles</t>
  </si>
  <si>
    <t>(d) Administrative Services</t>
  </si>
  <si>
    <t>Secretariat - General Services</t>
  </si>
  <si>
    <t>Capital</t>
  </si>
  <si>
    <t>Voted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</si>
  <si>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</si>
  <si>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</si>
  <si>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</si>
  <si>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</si>
  <si>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</si>
  <si>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</si>
  <si>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</si>
  <si>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</si>
  <si>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</si>
  <si>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</si>
  <si>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Collection Charges</t>
  </si>
  <si>
    <t>60.00.01</t>
  </si>
  <si>
    <t>60.00.11</t>
  </si>
  <si>
    <t>Travel Expenses</t>
  </si>
  <si>
    <t>60.00.13</t>
  </si>
  <si>
    <t>Office Expenses</t>
  </si>
  <si>
    <t>60.00.50</t>
  </si>
  <si>
    <t>61.00.01</t>
  </si>
  <si>
    <t>61.00.11</t>
  </si>
  <si>
    <t>61.00.13</t>
  </si>
  <si>
    <t>Motor Vehicles Division</t>
  </si>
  <si>
    <t>27.00.01</t>
  </si>
  <si>
    <t>27.00.11</t>
  </si>
  <si>
    <t>27.00.13</t>
  </si>
  <si>
    <t>27.00.26</t>
  </si>
  <si>
    <t>Advertisement &amp; Publicity</t>
  </si>
  <si>
    <t>Motor Vehicles  Division</t>
  </si>
  <si>
    <t>DEMAND NO. 26</t>
  </si>
  <si>
    <t>II. Details of the estimates and the heads under which this grant will be accounted for:</t>
  </si>
  <si>
    <t>Revenue</t>
  </si>
  <si>
    <t>Salaries</t>
  </si>
  <si>
    <t>Secretariat</t>
  </si>
  <si>
    <t>A - General Services  (b) Fiscal Services</t>
  </si>
  <si>
    <t>Regional Transport Office at 
Jorethang</t>
  </si>
  <si>
    <t>Regional Transport Office at 
Gangtok</t>
  </si>
  <si>
    <t>(iii) Collection of Taxes on Commodities and Services</t>
  </si>
  <si>
    <t xml:space="preserve">Other Charges </t>
  </si>
  <si>
    <t>(In Thousands of Rupees)</t>
  </si>
  <si>
    <t>2014-15</t>
  </si>
  <si>
    <t>2015-16</t>
  </si>
  <si>
    <t>Grant for Road Safety Fund</t>
  </si>
  <si>
    <t>60.00.31</t>
  </si>
  <si>
    <t>27.00.72</t>
  </si>
  <si>
    <t>Ex-gratia Payments for the families of Deceased Drivers</t>
  </si>
  <si>
    <t>I. Estimate of the amount required in the year ending 31st March, 2017 to defray the charges in respect of Motor Vehicles</t>
  </si>
  <si>
    <t>2016-17</t>
  </si>
  <si>
    <t>Rent, Rates and Taxes</t>
  </si>
  <si>
    <t>61.00.14</t>
  </si>
  <si>
    <t>27.00.73</t>
  </si>
  <si>
    <t>Vahan &amp; Sarathi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</si>
</sst>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0000#"/>
    <numFmt numFmtId="166" formatCode="00.000"/>
    <numFmt numFmtId="167" formatCode="00.0#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/>
    <xf numFmtId="0" fontId="4" fillId="0" borderId="0" xfId="2" applyFont="1" applyFill="1" applyBorder="1" applyAlignment="1" applyProtection="1">
      <alignment horizontal="center"/>
    </xf>
    <xf numFmtId="0" fontId="3" fillId="0" borderId="0" xfId="2" applyFont="1" applyFill="1"/>
    <xf numFmtId="0" fontId="3" fillId="0" borderId="0" xfId="2" applyFont="1" applyFill="1" applyBorder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4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 applyProtection="1">
      <alignment horizontal="center"/>
    </xf>
    <xf numFmtId="0" fontId="4" fillId="0" borderId="0" xfId="2" applyNumberFormat="1" applyFont="1" applyFill="1" applyBorder="1"/>
    <xf numFmtId="0" fontId="4" fillId="0" borderId="0" xfId="3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4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1" xfId="4" applyFont="1" applyFill="1" applyBorder="1"/>
    <xf numFmtId="0" fontId="3" fillId="0" borderId="1" xfId="4" applyNumberFormat="1" applyFont="1" applyFill="1" applyBorder="1"/>
    <xf numFmtId="0" fontId="3" fillId="0" borderId="1" xfId="4" applyNumberFormat="1" applyFont="1" applyFill="1" applyBorder="1" applyAlignment="1" applyProtection="1">
      <alignment horizontal="left"/>
    </xf>
    <xf numFmtId="0" fontId="3" fillId="0" borderId="1" xfId="2" applyNumberFormat="1" applyFont="1" applyFill="1" applyBorder="1"/>
    <xf numFmtId="0" fontId="5" fillId="0" borderId="1" xfId="4" applyNumberFormat="1" applyFont="1" applyFill="1" applyBorder="1"/>
    <xf numFmtId="0" fontId="6" fillId="0" borderId="1" xfId="4" applyNumberFormat="1" applyFont="1" applyFill="1" applyBorder="1" applyAlignment="1" applyProtection="1">
      <alignment horizontal="right"/>
    </xf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0" xfId="5" applyFont="1" applyFill="1" applyProtection="1"/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5" applyFont="1" applyFill="1" applyBorder="1" applyAlignment="1" applyProtection="1">
      <alignment horizontal="left"/>
    </xf>
    <xf numFmtId="0" fontId="3" fillId="0" borderId="0" xfId="5" applyFont="1" applyFill="1" applyBorder="1" applyAlignment="1" applyProtection="1">
      <alignment horizontal="right"/>
    </xf>
    <xf numFmtId="0" fontId="3" fillId="0" borderId="0" xfId="4" applyNumberFormat="1" applyFont="1" applyFill="1" applyBorder="1" applyProtection="1"/>
    <xf numFmtId="0" fontId="3" fillId="0" borderId="0" xfId="4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/>
    </xf>
    <xf numFmtId="0" fontId="4" fillId="0" borderId="0" xfId="2" applyFont="1" applyFill="1"/>
    <xf numFmtId="166" fontId="4" fillId="0" borderId="0" xfId="2" applyNumberFormat="1" applyFont="1" applyFill="1"/>
    <xf numFmtId="0" fontId="3" fillId="0" borderId="0" xfId="2" applyFont="1" applyFill="1" applyAlignment="1">
      <alignment vertical="top"/>
    </xf>
    <xf numFmtId="0" fontId="3" fillId="0" borderId="0" xfId="2" applyFont="1" applyFill="1" applyAlignment="1" applyProtection="1">
      <alignment horizontal="left" wrapText="1"/>
    </xf>
    <xf numFmtId="165" fontId="3" fillId="0" borderId="0" xfId="2" applyNumberFormat="1" applyFont="1" applyFill="1" applyAlignment="1">
      <alignment horizontal="right"/>
    </xf>
    <xf numFmtId="164" fontId="3" fillId="0" borderId="0" xfId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2" applyFont="1" applyFill="1" applyAlignment="1">
      <alignment horizontal="left" vertical="top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Alignment="1">
      <alignment horizontal="right"/>
    </xf>
    <xf numFmtId="166" fontId="4" fillId="0" borderId="0" xfId="2" applyNumberFormat="1" applyFont="1" applyFill="1" applyBorder="1"/>
    <xf numFmtId="0" fontId="4" fillId="0" borderId="0" xfId="2" applyFont="1" applyFill="1" applyBorder="1" applyAlignment="1" applyProtection="1">
      <alignment horizontal="left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 wrapText="1"/>
    </xf>
    <xf numFmtId="0" fontId="3" fillId="0" borderId="1" xfId="2" applyFont="1" applyFill="1" applyBorder="1" applyAlignment="1">
      <alignment horizontal="left"/>
    </xf>
    <xf numFmtId="0" fontId="4" fillId="0" borderId="1" xfId="2" applyFont="1" applyFill="1" applyBorder="1"/>
    <xf numFmtId="0" fontId="4" fillId="0" borderId="1" xfId="2" applyFont="1" applyFill="1" applyBorder="1" applyAlignment="1" applyProtection="1">
      <alignment horizontal="left"/>
    </xf>
    <xf numFmtId="0" fontId="4" fillId="0" borderId="0" xfId="2" applyFont="1" applyFill="1" applyBorder="1"/>
    <xf numFmtId="0" fontId="3" fillId="0" borderId="0" xfId="2" applyFont="1" applyFill="1" applyBorder="1" applyAlignment="1" applyProtection="1">
      <alignment horizontal="left"/>
    </xf>
    <xf numFmtId="167" fontId="4" fillId="0" borderId="0" xfId="2" applyNumberFormat="1" applyFont="1" applyFill="1" applyBorder="1"/>
    <xf numFmtId="0" fontId="3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 applyProtection="1">
      <alignment horizontal="left" wrapText="1"/>
    </xf>
    <xf numFmtId="167" fontId="4" fillId="0" borderId="0" xfId="2" applyNumberFormat="1" applyFont="1" applyFill="1"/>
    <xf numFmtId="0" fontId="3" fillId="0" borderId="2" xfId="2" applyFont="1" applyFill="1" applyBorder="1" applyAlignment="1">
      <alignment horizontal="left"/>
    </xf>
    <xf numFmtId="0" fontId="3" fillId="0" borderId="2" xfId="2" applyFont="1" applyFill="1" applyBorder="1"/>
    <xf numFmtId="0" fontId="4" fillId="0" borderId="2" xfId="2" applyFont="1" applyFill="1" applyBorder="1" applyAlignment="1" applyProtection="1">
      <alignment horizontal="left"/>
    </xf>
    <xf numFmtId="0" fontId="3" fillId="0" borderId="0" xfId="2" applyNumberFormat="1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165" fontId="3" fillId="0" borderId="0" xfId="2" applyNumberFormat="1" applyFont="1" applyFill="1" applyAlignment="1">
      <alignment horizontal="right" vertical="top"/>
    </xf>
    <xf numFmtId="0" fontId="3" fillId="0" borderId="0" xfId="4" applyNumberFormat="1" applyFont="1" applyFill="1" applyBorder="1" applyAlignment="1" applyProtection="1">
      <alignment horizontal="center"/>
    </xf>
    <xf numFmtId="0" fontId="3" fillId="0" borderId="3" xfId="4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2004-05_2.6.04" xfId="2"/>
    <cellStyle name="Normal_BUDGET FOR  03-04" xfId="3"/>
    <cellStyle name="Normal_BUDGET-2000" xfId="4"/>
    <cellStyle name="Normal_budgetDocNIC02-0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4" transitionEvaluation="1" codeName="Sheet17"/>
  <dimension ref="A1:L50"/>
  <sheetViews>
    <sheetView tabSelected="1" view="pageBreakPreview" topLeftCell="A4" zoomScale="115" zoomScaleSheetLayoutView="115" workbookViewId="0">
      <selection activeCell="G16" sqref="G16"/>
    </sheetView>
  </sheetViews>
  <sheetFormatPr defaultColWidth="11" defaultRowHeight="12.75"/>
  <cols>
    <col min="1" max="1" width="6.42578125" style="7" customWidth="1"/>
    <col min="2" max="2" width="8.140625" style="4" customWidth="1"/>
    <col min="3" max="3" width="34.5703125" style="4" customWidth="1"/>
    <col min="4" max="4" width="8.5703125" style="4" customWidth="1"/>
    <col min="5" max="5" width="9.42578125" style="4" customWidth="1"/>
    <col min="6" max="6" width="8.42578125" style="4" customWidth="1"/>
    <col min="7" max="8" width="8.5703125" style="4" customWidth="1"/>
    <col min="9" max="9" width="8.42578125" style="4" customWidth="1"/>
    <col min="10" max="10" width="8.5703125" style="4" customWidth="1"/>
    <col min="11" max="11" width="9.140625" style="4" customWidth="1"/>
    <col min="12" max="12" width="8.42578125" style="4" customWidth="1"/>
    <col min="13" max="16384" width="11" style="4"/>
  </cols>
  <sheetData>
    <row r="1" spans="1:12" ht="13.7" customHeight="1">
      <c r="A1" s="1"/>
      <c r="B1" s="2"/>
      <c r="C1" s="3"/>
      <c r="D1" s="3"/>
      <c r="E1" s="3" t="s">
        <v>33</v>
      </c>
      <c r="F1" s="3"/>
      <c r="G1" s="3"/>
      <c r="H1" s="3"/>
      <c r="I1" s="3"/>
      <c r="J1" s="3"/>
      <c r="K1" s="3"/>
      <c r="L1" s="3"/>
    </row>
    <row r="2" spans="1:12" ht="13.7" customHeight="1">
      <c r="A2" s="1"/>
      <c r="B2" s="2"/>
      <c r="C2" s="3"/>
      <c r="D2" s="3"/>
      <c r="E2" s="3" t="s">
        <v>0</v>
      </c>
      <c r="F2" s="3"/>
      <c r="G2" s="3"/>
      <c r="H2" s="3"/>
      <c r="I2" s="3"/>
      <c r="J2" s="3"/>
      <c r="K2" s="3"/>
      <c r="L2" s="3"/>
    </row>
    <row r="3" spans="1:12" ht="8.25" customHeight="1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3.7" customHeight="1">
      <c r="A4" s="1"/>
      <c r="B4" s="2"/>
      <c r="C4" s="2"/>
      <c r="D4" s="5" t="s">
        <v>38</v>
      </c>
      <c r="E4" s="6"/>
      <c r="F4" s="3"/>
      <c r="G4" s="3"/>
      <c r="H4" s="3"/>
      <c r="I4" s="3"/>
      <c r="J4" s="3"/>
      <c r="K4" s="3"/>
      <c r="L4" s="3"/>
    </row>
    <row r="5" spans="1:12" ht="13.7" customHeight="1">
      <c r="D5" s="8" t="s">
        <v>41</v>
      </c>
      <c r="E5" s="9">
        <v>2041</v>
      </c>
      <c r="F5" s="10" t="s">
        <v>1</v>
      </c>
      <c r="G5" s="11"/>
      <c r="H5" s="11"/>
      <c r="I5" s="11"/>
      <c r="J5" s="11"/>
      <c r="K5" s="11"/>
      <c r="L5" s="11"/>
    </row>
    <row r="6" spans="1:12" ht="13.7" customHeight="1">
      <c r="D6" s="12" t="s">
        <v>2</v>
      </c>
      <c r="E6" s="9">
        <v>2052</v>
      </c>
      <c r="F6" s="10" t="s">
        <v>3</v>
      </c>
      <c r="G6" s="11"/>
      <c r="H6" s="11"/>
      <c r="I6" s="11"/>
      <c r="J6" s="11"/>
      <c r="K6" s="11"/>
      <c r="L6" s="11"/>
    </row>
    <row r="7" spans="1:12" ht="13.7" customHeight="1">
      <c r="A7" s="10" t="s">
        <v>50</v>
      </c>
      <c r="C7" s="13"/>
      <c r="D7" s="13"/>
      <c r="F7" s="13"/>
      <c r="G7" s="13"/>
      <c r="H7" s="13"/>
      <c r="I7" s="13"/>
      <c r="J7" s="13"/>
      <c r="K7" s="13"/>
      <c r="L7" s="13"/>
    </row>
    <row r="8" spans="1:12" ht="13.7" customHeight="1">
      <c r="D8" s="14"/>
      <c r="E8" s="15" t="s">
        <v>35</v>
      </c>
      <c r="F8" s="15" t="s">
        <v>4</v>
      </c>
      <c r="G8" s="15" t="s">
        <v>13</v>
      </c>
      <c r="H8" s="16"/>
      <c r="I8" s="16"/>
      <c r="J8" s="16"/>
      <c r="K8" s="16"/>
      <c r="L8" s="16"/>
    </row>
    <row r="9" spans="1:12" ht="13.7" customHeight="1">
      <c r="D9" s="17" t="s">
        <v>5</v>
      </c>
      <c r="E9" s="18">
        <f>L49</f>
        <v>66821</v>
      </c>
      <c r="F9" s="18" t="s">
        <v>6</v>
      </c>
      <c r="G9" s="18">
        <f>F9+E9</f>
        <v>66821</v>
      </c>
      <c r="H9" s="16"/>
      <c r="I9" s="16"/>
      <c r="J9" s="16"/>
      <c r="K9" s="16"/>
      <c r="L9" s="16"/>
    </row>
    <row r="10" spans="1:12" ht="13.7" customHeight="1">
      <c r="A10" s="10" t="s">
        <v>34</v>
      </c>
      <c r="D10" s="16"/>
      <c r="E10" s="16"/>
      <c r="F10" s="16"/>
      <c r="G10" s="16"/>
      <c r="H10" s="16"/>
      <c r="I10" s="16"/>
      <c r="J10" s="16"/>
      <c r="K10" s="16"/>
      <c r="L10" s="16"/>
    </row>
    <row r="11" spans="1:12" ht="13.7" customHeight="1">
      <c r="C11" s="19"/>
      <c r="D11" s="20"/>
      <c r="E11" s="20"/>
      <c r="F11" s="20"/>
      <c r="G11" s="20"/>
      <c r="H11" s="20"/>
      <c r="I11" s="21"/>
      <c r="J11" s="22"/>
      <c r="K11" s="23"/>
      <c r="L11" s="24" t="s">
        <v>43</v>
      </c>
    </row>
    <row r="12" spans="1:12" s="28" customFormat="1">
      <c r="A12" s="25"/>
      <c r="B12" s="26"/>
      <c r="C12" s="27"/>
      <c r="D12" s="78" t="s">
        <v>7</v>
      </c>
      <c r="E12" s="78"/>
      <c r="F12" s="77" t="s">
        <v>8</v>
      </c>
      <c r="G12" s="77"/>
      <c r="H12" s="77" t="s">
        <v>9</v>
      </c>
      <c r="I12" s="77"/>
      <c r="J12" s="77" t="s">
        <v>8</v>
      </c>
      <c r="K12" s="77"/>
      <c r="L12" s="77"/>
    </row>
    <row r="13" spans="1:12" s="28" customFormat="1">
      <c r="A13" s="29"/>
      <c r="B13" s="30"/>
      <c r="C13" s="27" t="s">
        <v>10</v>
      </c>
      <c r="D13" s="77" t="s">
        <v>44</v>
      </c>
      <c r="E13" s="77"/>
      <c r="F13" s="77" t="s">
        <v>45</v>
      </c>
      <c r="G13" s="77"/>
      <c r="H13" s="77" t="s">
        <v>45</v>
      </c>
      <c r="I13" s="77"/>
      <c r="J13" s="77" t="s">
        <v>51</v>
      </c>
      <c r="K13" s="77"/>
      <c r="L13" s="77"/>
    </row>
    <row r="14" spans="1:12" s="28" customFormat="1">
      <c r="A14" s="31"/>
      <c r="B14" s="32"/>
      <c r="C14" s="33"/>
      <c r="D14" s="34" t="s">
        <v>11</v>
      </c>
      <c r="E14" s="34" t="s">
        <v>12</v>
      </c>
      <c r="F14" s="34" t="s">
        <v>11</v>
      </c>
      <c r="G14" s="34" t="s">
        <v>12</v>
      </c>
      <c r="H14" s="34" t="s">
        <v>11</v>
      </c>
      <c r="I14" s="34" t="s">
        <v>12</v>
      </c>
      <c r="J14" s="34" t="s">
        <v>11</v>
      </c>
      <c r="K14" s="34" t="s">
        <v>12</v>
      </c>
      <c r="L14" s="34" t="s">
        <v>13</v>
      </c>
    </row>
    <row r="15" spans="1:12" s="28" customFormat="1" ht="13.9" customHeight="1">
      <c r="A15" s="35"/>
      <c r="B15" s="36"/>
      <c r="C15" s="37"/>
      <c r="D15" s="38"/>
      <c r="E15" s="38"/>
      <c r="F15" s="38"/>
      <c r="G15" s="38"/>
      <c r="H15" s="38"/>
      <c r="I15" s="38"/>
      <c r="J15" s="38"/>
      <c r="K15" s="38"/>
      <c r="L15" s="38"/>
    </row>
    <row r="16" spans="1:12" ht="13.15" customHeight="1">
      <c r="C16" s="39" t="s">
        <v>14</v>
      </c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13.7" customHeight="1">
      <c r="A17" s="7" t="s">
        <v>15</v>
      </c>
      <c r="B17" s="40">
        <v>2041</v>
      </c>
      <c r="C17" s="39" t="s">
        <v>1</v>
      </c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3.7" customHeight="1">
      <c r="B18" s="41">
        <v>0.10100000000000001</v>
      </c>
      <c r="C18" s="39" t="s">
        <v>16</v>
      </c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25.5">
      <c r="B19" s="42">
        <v>60</v>
      </c>
      <c r="C19" s="43" t="s">
        <v>40</v>
      </c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13.7" customHeight="1">
      <c r="B20" s="44" t="s">
        <v>17</v>
      </c>
      <c r="C20" s="10" t="s">
        <v>36</v>
      </c>
      <c r="D20" s="45">
        <v>0</v>
      </c>
      <c r="E20" s="46">
        <v>10753</v>
      </c>
      <c r="F20" s="45">
        <v>0</v>
      </c>
      <c r="G20" s="46">
        <v>13062</v>
      </c>
      <c r="H20" s="45">
        <v>0</v>
      </c>
      <c r="I20" s="46">
        <v>13062</v>
      </c>
      <c r="J20" s="45">
        <v>0</v>
      </c>
      <c r="K20" s="46">
        <f>13947+400</f>
        <v>14347</v>
      </c>
      <c r="L20" s="47">
        <f>SUM(J20:K20)</f>
        <v>14347</v>
      </c>
    </row>
    <row r="21" spans="1:12" ht="13.7" customHeight="1">
      <c r="B21" s="44" t="s">
        <v>18</v>
      </c>
      <c r="C21" s="10" t="s">
        <v>19</v>
      </c>
      <c r="D21" s="45">
        <v>0</v>
      </c>
      <c r="E21" s="46">
        <v>200</v>
      </c>
      <c r="F21" s="45">
        <v>0</v>
      </c>
      <c r="G21" s="46">
        <v>200</v>
      </c>
      <c r="H21" s="45">
        <v>0</v>
      </c>
      <c r="I21" s="46">
        <v>200</v>
      </c>
      <c r="J21" s="45">
        <v>0</v>
      </c>
      <c r="K21" s="46">
        <v>200</v>
      </c>
      <c r="L21" s="47">
        <f>SUM(J21:K21)</f>
        <v>200</v>
      </c>
    </row>
    <row r="22" spans="1:12" ht="13.7" customHeight="1">
      <c r="B22" s="44" t="s">
        <v>20</v>
      </c>
      <c r="C22" s="10" t="s">
        <v>21</v>
      </c>
      <c r="D22" s="45">
        <v>0</v>
      </c>
      <c r="E22" s="46">
        <v>700</v>
      </c>
      <c r="F22" s="45">
        <v>0</v>
      </c>
      <c r="G22" s="46">
        <v>700</v>
      </c>
      <c r="H22" s="45">
        <v>0</v>
      </c>
      <c r="I22" s="46">
        <v>700</v>
      </c>
      <c r="J22" s="45">
        <v>0</v>
      </c>
      <c r="K22" s="46">
        <v>700</v>
      </c>
      <c r="L22" s="47">
        <f>SUM(J22:K22)</f>
        <v>700</v>
      </c>
    </row>
    <row r="23" spans="1:12" ht="13.7" customHeight="1">
      <c r="B23" s="44" t="s">
        <v>22</v>
      </c>
      <c r="C23" s="10" t="s">
        <v>42</v>
      </c>
      <c r="D23" s="45">
        <v>0</v>
      </c>
      <c r="E23" s="48">
        <v>250</v>
      </c>
      <c r="F23" s="49">
        <v>0</v>
      </c>
      <c r="G23" s="46">
        <v>250</v>
      </c>
      <c r="H23" s="49">
        <v>0</v>
      </c>
      <c r="I23" s="48">
        <v>250</v>
      </c>
      <c r="J23" s="45">
        <v>0</v>
      </c>
      <c r="K23" s="46">
        <v>250</v>
      </c>
      <c r="L23" s="50">
        <f>SUM(J23:K23)</f>
        <v>250</v>
      </c>
    </row>
    <row r="24" spans="1:12" ht="13.7" customHeight="1">
      <c r="B24" s="44" t="s">
        <v>47</v>
      </c>
      <c r="C24" s="10" t="s">
        <v>46</v>
      </c>
      <c r="D24" s="45">
        <v>0</v>
      </c>
      <c r="E24" s="49">
        <v>0</v>
      </c>
      <c r="F24" s="49">
        <v>0</v>
      </c>
      <c r="G24" s="51">
        <v>1393</v>
      </c>
      <c r="H24" s="49">
        <v>0</v>
      </c>
      <c r="I24" s="74">
        <v>1393</v>
      </c>
      <c r="J24" s="45">
        <v>0</v>
      </c>
      <c r="K24" s="51">
        <v>1393</v>
      </c>
      <c r="L24" s="50">
        <f>SUM(J24:K24)</f>
        <v>1393</v>
      </c>
    </row>
    <row r="25" spans="1:12" ht="25.5">
      <c r="A25" s="52" t="s">
        <v>13</v>
      </c>
      <c r="B25" s="42">
        <v>60</v>
      </c>
      <c r="C25" s="43" t="s">
        <v>40</v>
      </c>
      <c r="D25" s="53">
        <f t="shared" ref="D25:F25" si="0">SUM(D20:D23)</f>
        <v>0</v>
      </c>
      <c r="E25" s="54">
        <f t="shared" si="0"/>
        <v>11903</v>
      </c>
      <c r="F25" s="53">
        <f t="shared" si="0"/>
        <v>0</v>
      </c>
      <c r="G25" s="54">
        <f>SUM(G20:G24)</f>
        <v>15605</v>
      </c>
      <c r="H25" s="53">
        <f t="shared" ref="H25:I25" si="1">SUM(H20:H24)</f>
        <v>0</v>
      </c>
      <c r="I25" s="54">
        <f t="shared" si="1"/>
        <v>15605</v>
      </c>
      <c r="J25" s="53">
        <f t="shared" ref="J25" si="2">SUM(J20:J24)</f>
        <v>0</v>
      </c>
      <c r="K25" s="54">
        <f t="shared" ref="K25" si="3">SUM(K20:K24)</f>
        <v>16890</v>
      </c>
      <c r="L25" s="54">
        <f t="shared" ref="L25" si="4">SUM(L20:L24)</f>
        <v>16890</v>
      </c>
    </row>
    <row r="26" spans="1:12">
      <c r="C26" s="10"/>
      <c r="D26" s="50"/>
      <c r="E26" s="50"/>
      <c r="F26" s="50"/>
      <c r="G26" s="50"/>
      <c r="H26" s="50"/>
      <c r="I26" s="50"/>
      <c r="J26" s="50"/>
      <c r="K26" s="50"/>
      <c r="L26" s="50"/>
    </row>
    <row r="27" spans="1:12" ht="25.5">
      <c r="B27" s="42">
        <v>61</v>
      </c>
      <c r="C27" s="43" t="s">
        <v>39</v>
      </c>
      <c r="D27" s="55"/>
      <c r="E27" s="55"/>
      <c r="F27" s="55"/>
      <c r="G27" s="55"/>
      <c r="H27" s="55"/>
      <c r="I27" s="55"/>
      <c r="J27" s="55"/>
      <c r="K27" s="55"/>
      <c r="L27" s="55"/>
    </row>
    <row r="28" spans="1:12" ht="13.7" customHeight="1">
      <c r="B28" s="44" t="s">
        <v>23</v>
      </c>
      <c r="C28" s="10" t="s">
        <v>36</v>
      </c>
      <c r="D28" s="45">
        <v>0</v>
      </c>
      <c r="E28" s="46">
        <v>7204</v>
      </c>
      <c r="F28" s="45">
        <v>0</v>
      </c>
      <c r="G28" s="46">
        <v>8168</v>
      </c>
      <c r="H28" s="45">
        <v>0</v>
      </c>
      <c r="I28" s="46">
        <v>8168</v>
      </c>
      <c r="J28" s="45">
        <v>0</v>
      </c>
      <c r="K28" s="46">
        <f>10226+500</f>
        <v>10726</v>
      </c>
      <c r="L28" s="47">
        <f>SUM(J28:K28)</f>
        <v>10726</v>
      </c>
    </row>
    <row r="29" spans="1:12" ht="13.7" customHeight="1">
      <c r="B29" s="44" t="s">
        <v>24</v>
      </c>
      <c r="C29" s="10" t="s">
        <v>19</v>
      </c>
      <c r="D29" s="45">
        <v>0</v>
      </c>
      <c r="E29" s="46">
        <v>200</v>
      </c>
      <c r="F29" s="45">
        <v>0</v>
      </c>
      <c r="G29" s="46">
        <v>200</v>
      </c>
      <c r="H29" s="45">
        <v>0</v>
      </c>
      <c r="I29" s="46">
        <v>200</v>
      </c>
      <c r="J29" s="45">
        <v>0</v>
      </c>
      <c r="K29" s="46">
        <v>200</v>
      </c>
      <c r="L29" s="47">
        <f>SUM(J29:K29)</f>
        <v>200</v>
      </c>
    </row>
    <row r="30" spans="1:12" ht="13.7" customHeight="1">
      <c r="B30" s="44" t="s">
        <v>25</v>
      </c>
      <c r="C30" s="10" t="s">
        <v>21</v>
      </c>
      <c r="D30" s="45">
        <v>0</v>
      </c>
      <c r="E30" s="48">
        <v>700</v>
      </c>
      <c r="F30" s="49">
        <v>0</v>
      </c>
      <c r="G30" s="46">
        <v>700</v>
      </c>
      <c r="H30" s="49">
        <v>0</v>
      </c>
      <c r="I30" s="48">
        <v>700</v>
      </c>
      <c r="J30" s="45">
        <v>0</v>
      </c>
      <c r="K30" s="46">
        <v>700</v>
      </c>
      <c r="L30" s="50">
        <f>SUM(J30:K30)</f>
        <v>700</v>
      </c>
    </row>
    <row r="31" spans="1:12" ht="13.7" customHeight="1">
      <c r="B31" s="44" t="s">
        <v>53</v>
      </c>
      <c r="C31" s="10" t="s">
        <v>52</v>
      </c>
      <c r="D31" s="45">
        <v>0</v>
      </c>
      <c r="E31" s="49">
        <v>0</v>
      </c>
      <c r="F31" s="49">
        <v>0</v>
      </c>
      <c r="G31" s="45">
        <v>0</v>
      </c>
      <c r="H31" s="49">
        <v>0</v>
      </c>
      <c r="I31" s="49">
        <v>0</v>
      </c>
      <c r="J31" s="45">
        <v>0</v>
      </c>
      <c r="K31" s="46">
        <v>120</v>
      </c>
      <c r="L31" s="50">
        <f>SUM(J31:K31)</f>
        <v>120</v>
      </c>
    </row>
    <row r="32" spans="1:12" ht="25.5">
      <c r="A32" s="52" t="s">
        <v>13</v>
      </c>
      <c r="B32" s="42">
        <v>61</v>
      </c>
      <c r="C32" s="43" t="s">
        <v>39</v>
      </c>
      <c r="D32" s="53">
        <f t="shared" ref="D32" si="5">SUM(D28:D30)</f>
        <v>0</v>
      </c>
      <c r="E32" s="54">
        <f t="shared" ref="E32:J32" si="6">SUM(E28:E31)</f>
        <v>8104</v>
      </c>
      <c r="F32" s="53">
        <f t="shared" si="6"/>
        <v>0</v>
      </c>
      <c r="G32" s="54">
        <f t="shared" si="6"/>
        <v>9068</v>
      </c>
      <c r="H32" s="53">
        <f t="shared" si="6"/>
        <v>0</v>
      </c>
      <c r="I32" s="54">
        <f t="shared" si="6"/>
        <v>9068</v>
      </c>
      <c r="J32" s="53">
        <f t="shared" si="6"/>
        <v>0</v>
      </c>
      <c r="K32" s="54">
        <f>SUM(K28:K31)</f>
        <v>11746</v>
      </c>
      <c r="L32" s="54">
        <f>SUM(L28:L31)</f>
        <v>11746</v>
      </c>
    </row>
    <row r="33" spans="1:12" ht="13.7" customHeight="1">
      <c r="A33" s="1" t="s">
        <v>13</v>
      </c>
      <c r="B33" s="56">
        <v>0.10100000000000001</v>
      </c>
      <c r="C33" s="57" t="s">
        <v>16</v>
      </c>
      <c r="D33" s="58">
        <f t="shared" ref="D33:L33" si="7">D32+D25</f>
        <v>0</v>
      </c>
      <c r="E33" s="59">
        <f t="shared" si="7"/>
        <v>20007</v>
      </c>
      <c r="F33" s="58">
        <f t="shared" si="7"/>
        <v>0</v>
      </c>
      <c r="G33" s="59">
        <f t="shared" si="7"/>
        <v>24673</v>
      </c>
      <c r="H33" s="58">
        <f t="shared" si="7"/>
        <v>0</v>
      </c>
      <c r="I33" s="59">
        <f t="shared" si="7"/>
        <v>24673</v>
      </c>
      <c r="J33" s="58">
        <f t="shared" si="7"/>
        <v>0</v>
      </c>
      <c r="K33" s="59">
        <f t="shared" ref="K33" si="8">K32+K25</f>
        <v>28636</v>
      </c>
      <c r="L33" s="59">
        <f t="shared" si="7"/>
        <v>28636</v>
      </c>
    </row>
    <row r="34" spans="1:12" ht="13.7" customHeight="1">
      <c r="A34" s="60" t="s">
        <v>13</v>
      </c>
      <c r="B34" s="61">
        <v>2041</v>
      </c>
      <c r="C34" s="62" t="s">
        <v>1</v>
      </c>
      <c r="D34" s="58">
        <f t="shared" ref="D34:L34" si="9">D33</f>
        <v>0</v>
      </c>
      <c r="E34" s="59">
        <f t="shared" si="9"/>
        <v>20007</v>
      </c>
      <c r="F34" s="58">
        <f t="shared" si="9"/>
        <v>0</v>
      </c>
      <c r="G34" s="59">
        <f t="shared" si="9"/>
        <v>24673</v>
      </c>
      <c r="H34" s="58">
        <f t="shared" si="9"/>
        <v>0</v>
      </c>
      <c r="I34" s="59">
        <f t="shared" si="9"/>
        <v>24673</v>
      </c>
      <c r="J34" s="58">
        <f t="shared" si="9"/>
        <v>0</v>
      </c>
      <c r="K34" s="59">
        <f t="shared" ref="K34" si="10">K33</f>
        <v>28636</v>
      </c>
      <c r="L34" s="59">
        <f t="shared" si="9"/>
        <v>28636</v>
      </c>
    </row>
    <row r="35" spans="1:12" ht="3" customHeight="1">
      <c r="A35" s="1"/>
      <c r="B35" s="63"/>
      <c r="C35" s="64"/>
      <c r="D35" s="50"/>
      <c r="E35" s="50"/>
      <c r="F35" s="50"/>
      <c r="G35" s="50"/>
      <c r="H35" s="50"/>
      <c r="I35" s="50"/>
      <c r="J35" s="50"/>
      <c r="K35" s="50"/>
      <c r="L35" s="50"/>
    </row>
    <row r="36" spans="1:12" ht="13.5" customHeight="1">
      <c r="A36" s="1" t="s">
        <v>15</v>
      </c>
      <c r="B36" s="63">
        <v>2052</v>
      </c>
      <c r="C36" s="57" t="s">
        <v>3</v>
      </c>
      <c r="D36" s="50"/>
      <c r="E36" s="50"/>
      <c r="F36" s="50"/>
      <c r="G36" s="50"/>
      <c r="H36" s="50"/>
      <c r="I36" s="50"/>
      <c r="J36" s="50"/>
      <c r="K36" s="50"/>
      <c r="L36" s="50"/>
    </row>
    <row r="37" spans="1:12" ht="13.5" customHeight="1">
      <c r="A37" s="1"/>
      <c r="B37" s="65">
        <v>0.09</v>
      </c>
      <c r="C37" s="57" t="s">
        <v>37</v>
      </c>
      <c r="D37" s="50"/>
      <c r="E37" s="50"/>
      <c r="F37" s="50"/>
      <c r="G37" s="50"/>
      <c r="H37" s="50"/>
      <c r="I37" s="50"/>
      <c r="J37" s="50"/>
      <c r="K37" s="50"/>
      <c r="L37" s="50"/>
    </row>
    <row r="38" spans="1:12" ht="13.5" customHeight="1">
      <c r="A38" s="1"/>
      <c r="B38" s="2">
        <v>27</v>
      </c>
      <c r="C38" s="64" t="s">
        <v>26</v>
      </c>
      <c r="D38" s="66"/>
      <c r="E38" s="66"/>
      <c r="F38" s="66"/>
      <c r="G38" s="66"/>
      <c r="H38" s="66"/>
      <c r="I38" s="66"/>
      <c r="J38" s="66"/>
      <c r="K38" s="66"/>
      <c r="L38" s="66"/>
    </row>
    <row r="39" spans="1:12" ht="13.5" customHeight="1">
      <c r="A39" s="1"/>
      <c r="B39" s="67" t="s">
        <v>27</v>
      </c>
      <c r="C39" s="64" t="s">
        <v>36</v>
      </c>
      <c r="D39" s="45">
        <v>0</v>
      </c>
      <c r="E39" s="48">
        <v>20361</v>
      </c>
      <c r="F39" s="49">
        <v>0</v>
      </c>
      <c r="G39" s="48">
        <v>22135</v>
      </c>
      <c r="H39" s="49">
        <v>0</v>
      </c>
      <c r="I39" s="48">
        <v>22135</v>
      </c>
      <c r="J39" s="45">
        <v>0</v>
      </c>
      <c r="K39" s="48">
        <v>24208</v>
      </c>
      <c r="L39" s="50">
        <f t="shared" ref="L39:L44" si="11">SUM(J39:K39)</f>
        <v>24208</v>
      </c>
    </row>
    <row r="40" spans="1:12" ht="13.5" customHeight="1">
      <c r="A40" s="1"/>
      <c r="B40" s="67" t="s">
        <v>28</v>
      </c>
      <c r="C40" s="64" t="s">
        <v>19</v>
      </c>
      <c r="D40" s="45">
        <v>0</v>
      </c>
      <c r="E40" s="48">
        <v>250</v>
      </c>
      <c r="F40" s="49">
        <v>0</v>
      </c>
      <c r="G40" s="46">
        <v>250</v>
      </c>
      <c r="H40" s="49">
        <v>0</v>
      </c>
      <c r="I40" s="48">
        <v>250</v>
      </c>
      <c r="J40" s="45">
        <v>0</v>
      </c>
      <c r="K40" s="46">
        <v>250</v>
      </c>
      <c r="L40" s="50">
        <f t="shared" si="11"/>
        <v>250</v>
      </c>
    </row>
    <row r="41" spans="1:12" ht="13.5" customHeight="1">
      <c r="A41" s="1"/>
      <c r="B41" s="67" t="s">
        <v>29</v>
      </c>
      <c r="C41" s="64" t="s">
        <v>21</v>
      </c>
      <c r="D41" s="45">
        <v>0</v>
      </c>
      <c r="E41" s="48">
        <v>6032</v>
      </c>
      <c r="F41" s="49">
        <v>0</v>
      </c>
      <c r="G41" s="46">
        <v>5932</v>
      </c>
      <c r="H41" s="49">
        <v>0</v>
      </c>
      <c r="I41" s="48">
        <v>5932</v>
      </c>
      <c r="J41" s="45">
        <v>0</v>
      </c>
      <c r="K41" s="46">
        <f>5932+3750</f>
        <v>9682</v>
      </c>
      <c r="L41" s="50">
        <f t="shared" si="11"/>
        <v>9682</v>
      </c>
    </row>
    <row r="42" spans="1:12" ht="13.5" customHeight="1">
      <c r="B42" s="44" t="s">
        <v>30</v>
      </c>
      <c r="C42" s="64" t="s">
        <v>31</v>
      </c>
      <c r="D42" s="45">
        <v>0</v>
      </c>
      <c r="E42" s="75">
        <v>1445</v>
      </c>
      <c r="F42" s="45">
        <v>0</v>
      </c>
      <c r="G42" s="46">
        <v>1545</v>
      </c>
      <c r="H42" s="45">
        <v>0</v>
      </c>
      <c r="I42" s="46">
        <v>1545</v>
      </c>
      <c r="J42" s="45">
        <v>0</v>
      </c>
      <c r="K42" s="46">
        <v>1545</v>
      </c>
      <c r="L42" s="47">
        <f t="shared" si="11"/>
        <v>1545</v>
      </c>
    </row>
    <row r="43" spans="1:12" ht="25.15" customHeight="1">
      <c r="B43" s="76" t="s">
        <v>48</v>
      </c>
      <c r="C43" s="68" t="s">
        <v>49</v>
      </c>
      <c r="D43" s="45">
        <v>0</v>
      </c>
      <c r="E43" s="45">
        <v>0</v>
      </c>
      <c r="F43" s="45">
        <v>0</v>
      </c>
      <c r="G43" s="51">
        <v>1500</v>
      </c>
      <c r="H43" s="45">
        <v>0</v>
      </c>
      <c r="I43" s="51">
        <v>1500</v>
      </c>
      <c r="J43" s="45">
        <v>0</v>
      </c>
      <c r="K43" s="51">
        <v>1500</v>
      </c>
      <c r="L43" s="47">
        <f t="shared" si="11"/>
        <v>1500</v>
      </c>
    </row>
    <row r="44" spans="1:12">
      <c r="B44" s="67" t="s">
        <v>54</v>
      </c>
      <c r="C44" s="64" t="s">
        <v>55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51">
        <v>1000</v>
      </c>
      <c r="L44" s="47">
        <f t="shared" si="11"/>
        <v>1000</v>
      </c>
    </row>
    <row r="45" spans="1:12" ht="13.5" customHeight="1">
      <c r="A45" s="7" t="s">
        <v>13</v>
      </c>
      <c r="B45" s="4">
        <v>27</v>
      </c>
      <c r="C45" s="64" t="s">
        <v>32</v>
      </c>
      <c r="D45" s="53">
        <f t="shared" ref="D45:L45" si="12">SUM(D39:D44)</f>
        <v>0</v>
      </c>
      <c r="E45" s="54">
        <f t="shared" si="12"/>
        <v>28088</v>
      </c>
      <c r="F45" s="53">
        <f t="shared" si="12"/>
        <v>0</v>
      </c>
      <c r="G45" s="54">
        <f t="shared" si="12"/>
        <v>31362</v>
      </c>
      <c r="H45" s="53">
        <f t="shared" si="12"/>
        <v>0</v>
      </c>
      <c r="I45" s="54">
        <f t="shared" si="12"/>
        <v>31362</v>
      </c>
      <c r="J45" s="53">
        <f t="shared" si="12"/>
        <v>0</v>
      </c>
      <c r="K45" s="54">
        <f t="shared" si="12"/>
        <v>38185</v>
      </c>
      <c r="L45" s="54">
        <f t="shared" si="12"/>
        <v>38185</v>
      </c>
    </row>
    <row r="46" spans="1:12" ht="13.5" customHeight="1">
      <c r="A46" s="7" t="s">
        <v>13</v>
      </c>
      <c r="B46" s="69">
        <v>0.09</v>
      </c>
      <c r="C46" s="57" t="s">
        <v>37</v>
      </c>
      <c r="D46" s="53">
        <f t="shared" ref="D46:L47" si="13">D45</f>
        <v>0</v>
      </c>
      <c r="E46" s="54">
        <f t="shared" si="13"/>
        <v>28088</v>
      </c>
      <c r="F46" s="53">
        <f t="shared" si="13"/>
        <v>0</v>
      </c>
      <c r="G46" s="54">
        <f t="shared" si="13"/>
        <v>31362</v>
      </c>
      <c r="H46" s="53">
        <f t="shared" si="13"/>
        <v>0</v>
      </c>
      <c r="I46" s="54">
        <f t="shared" si="13"/>
        <v>31362</v>
      </c>
      <c r="J46" s="53">
        <f t="shared" si="13"/>
        <v>0</v>
      </c>
      <c r="K46" s="54">
        <f t="shared" ref="K46" si="14">K45</f>
        <v>38185</v>
      </c>
      <c r="L46" s="54">
        <f t="shared" si="13"/>
        <v>38185</v>
      </c>
    </row>
    <row r="47" spans="1:12" ht="13.5" customHeight="1">
      <c r="A47" s="7" t="s">
        <v>13</v>
      </c>
      <c r="B47" s="40">
        <v>2052</v>
      </c>
      <c r="C47" s="39" t="s">
        <v>3</v>
      </c>
      <c r="D47" s="53">
        <f t="shared" si="13"/>
        <v>0</v>
      </c>
      <c r="E47" s="54">
        <f t="shared" si="13"/>
        <v>28088</v>
      </c>
      <c r="F47" s="53">
        <f t="shared" si="13"/>
        <v>0</v>
      </c>
      <c r="G47" s="54">
        <f t="shared" si="13"/>
        <v>31362</v>
      </c>
      <c r="H47" s="53">
        <f t="shared" si="13"/>
        <v>0</v>
      </c>
      <c r="I47" s="54">
        <f t="shared" si="13"/>
        <v>31362</v>
      </c>
      <c r="J47" s="53">
        <f t="shared" si="13"/>
        <v>0</v>
      </c>
      <c r="K47" s="54">
        <f t="shared" ref="K47" si="15">K46</f>
        <v>38185</v>
      </c>
      <c r="L47" s="54">
        <f t="shared" si="13"/>
        <v>38185</v>
      </c>
    </row>
    <row r="48" spans="1:12" ht="13.5" customHeight="1">
      <c r="A48" s="70" t="s">
        <v>13</v>
      </c>
      <c r="B48" s="71"/>
      <c r="C48" s="72" t="s">
        <v>14</v>
      </c>
      <c r="D48" s="58">
        <f t="shared" ref="D48:L48" si="16">D47+D34</f>
        <v>0</v>
      </c>
      <c r="E48" s="59">
        <f t="shared" si="16"/>
        <v>48095</v>
      </c>
      <c r="F48" s="58">
        <f t="shared" si="16"/>
        <v>0</v>
      </c>
      <c r="G48" s="59">
        <f t="shared" si="16"/>
        <v>56035</v>
      </c>
      <c r="H48" s="58">
        <f t="shared" si="16"/>
        <v>0</v>
      </c>
      <c r="I48" s="59">
        <f t="shared" si="16"/>
        <v>56035</v>
      </c>
      <c r="J48" s="58">
        <f t="shared" si="16"/>
        <v>0</v>
      </c>
      <c r="K48" s="59">
        <f t="shared" ref="K48" si="17">K47+K34</f>
        <v>66821</v>
      </c>
      <c r="L48" s="59">
        <f t="shared" si="16"/>
        <v>66821</v>
      </c>
    </row>
    <row r="49" spans="1:12" ht="13.5" customHeight="1">
      <c r="A49" s="70" t="s">
        <v>13</v>
      </c>
      <c r="B49" s="71"/>
      <c r="C49" s="72" t="s">
        <v>5</v>
      </c>
      <c r="D49" s="58">
        <f t="shared" ref="D49:L49" si="18">D48</f>
        <v>0</v>
      </c>
      <c r="E49" s="59">
        <f t="shared" si="18"/>
        <v>48095</v>
      </c>
      <c r="F49" s="58">
        <f t="shared" si="18"/>
        <v>0</v>
      </c>
      <c r="G49" s="59">
        <f t="shared" si="18"/>
        <v>56035</v>
      </c>
      <c r="H49" s="58">
        <f t="shared" si="18"/>
        <v>0</v>
      </c>
      <c r="I49" s="59">
        <f t="shared" si="18"/>
        <v>56035</v>
      </c>
      <c r="J49" s="58">
        <f t="shared" si="18"/>
        <v>0</v>
      </c>
      <c r="K49" s="59">
        <f t="shared" ref="K49" si="19">K48</f>
        <v>66821</v>
      </c>
      <c r="L49" s="59">
        <f t="shared" si="18"/>
        <v>66821</v>
      </c>
    </row>
    <row r="50" spans="1:12">
      <c r="D50" s="73"/>
      <c r="E50" s="16"/>
      <c r="F50" s="73"/>
      <c r="G50" s="16"/>
      <c r="H50" s="73"/>
      <c r="I50" s="16"/>
      <c r="J50" s="73"/>
      <c r="K50" s="16"/>
      <c r="L50" s="16"/>
    </row>
  </sheetData>
  <autoFilter ref="A14:L50"/>
  <mergeCells count="8">
    <mergeCell ref="J12:L12"/>
    <mergeCell ref="H13:I13"/>
    <mergeCell ref="J13:L13"/>
    <mergeCell ref="D13:E13"/>
    <mergeCell ref="F13:G13"/>
    <mergeCell ref="D12:E12"/>
    <mergeCell ref="F12:G12"/>
    <mergeCell ref="H12:I12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dem26</vt:lpstr>
      <vt:lpstr>'dem26'!np</vt:lpstr>
      <vt:lpstr>'dem26'!Print_Area</vt:lpstr>
      <vt:lpstr>'dem26'!Print_Titles</vt:lpstr>
      <vt:lpstr>'dem26'!sgs</vt:lpstr>
      <vt:lpstr>'dem26'!tax</vt:lpstr>
      <vt:lpstr>'dem26'!Voted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2016-03-14T16:49:16Z</cp:lastPrinted>
  <dcterms:created xsi:type="dcterms:W3CDTF">2004-06-02T16:21:55Z</dcterms:created>
  <dcterms:modified xsi:type="dcterms:W3CDTF">2016-03-28T07:26:56Z</dcterms:modified>
</cp:coreProperties>
</file>