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80" yWindow="-150" windowWidth="7890" windowHeight="7320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'dem27'!$A$12:$AF$25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'dem27'!$K$25</definedName>
    <definedName name="np">#REF!</definedName>
    <definedName name="Nutrition">#REF!</definedName>
    <definedName name="oges">#REF!</definedName>
    <definedName name="pension">#REF!</definedName>
    <definedName name="_xlnm.Print_Area" localSheetId="0">'dem27'!$A$1:$L$25</definedName>
    <definedName name="_xlnm.Print_Titles" localSheetId="0">'dem27'!$9:$12</definedName>
    <definedName name="pw">#REF!</definedName>
    <definedName name="pwcap">#REF!</definedName>
    <definedName name="rec">#REF!</definedName>
    <definedName name="reform">#REF!</definedName>
    <definedName name="revise" localSheetId="0">'dem27'!$D$36:$I$36</definedName>
    <definedName name="scst">#REF!</definedName>
    <definedName name="sgs" localSheetId="0">'dem27'!$D$23:$L$23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'dem27'!$D$30:$I$30</definedName>
    <definedName name="swc">#REF!</definedName>
    <definedName name="tax">#REF!</definedName>
    <definedName name="udhd">#REF!</definedName>
    <definedName name="urbancap">#REF!</definedName>
    <definedName name="Voted" localSheetId="0">'dem27'!$E$7:$G$7</definedName>
    <definedName name="water">#REF!</definedName>
    <definedName name="watercap">#REF!</definedName>
    <definedName name="welfarecap">#REF!</definedName>
    <definedName name="Z_239EE218_578E_4317_BEED_14D5D7089E27_.wvu.PrintArea" localSheetId="0" hidden="1">'dem27'!$A$1:$L$25</definedName>
    <definedName name="Z_239EE218_578E_4317_BEED_14D5D7089E27_.wvu.PrintTitles" localSheetId="0" hidden="1">'dem27'!$9:$12</definedName>
    <definedName name="Z_302A3EA3_AE96_11D5_A646_0050BA3D7AFD_.wvu.PrintArea" localSheetId="0" hidden="1">'dem27'!$A$1:$L$25</definedName>
    <definedName name="Z_302A3EA3_AE96_11D5_A646_0050BA3D7AFD_.wvu.PrintTitles" localSheetId="0" hidden="1">'dem27'!$9:$12</definedName>
    <definedName name="Z_36DBA021_0ECB_11D4_8064_004005726899_.wvu.PrintArea" localSheetId="0" hidden="1">'dem27'!$A$1:$L$25</definedName>
    <definedName name="Z_36DBA021_0ECB_11D4_8064_004005726899_.wvu.PrintTitles" localSheetId="0" hidden="1">'dem27'!$9:$12</definedName>
    <definedName name="Z_93EBE921_AE91_11D5_8685_004005726899_.wvu.PrintArea" localSheetId="0" hidden="1">'dem27'!$A$1:$L$25</definedName>
    <definedName name="Z_93EBE921_AE91_11D5_8685_004005726899_.wvu.PrintTitles" localSheetId="0" hidden="1">'dem27'!$9:$12</definedName>
    <definedName name="Z_94DA79C1_0FDE_11D5_9579_000021DAEEA2_.wvu.PrintArea" localSheetId="0" hidden="1">'dem27'!$A$1:$L$25</definedName>
    <definedName name="Z_94DA79C1_0FDE_11D5_9579_000021DAEEA2_.wvu.PrintTitles" localSheetId="0" hidden="1">'dem27'!$9:$12</definedName>
    <definedName name="Z_C868F8C3_16D7_11D5_A68D_81D6213F5331_.wvu.PrintArea" localSheetId="0" hidden="1">'dem27'!$A$1:$L$25</definedName>
    <definedName name="Z_C868F8C3_16D7_11D5_A68D_81D6213F5331_.wvu.PrintTitles" localSheetId="0" hidden="1">'dem27'!$9:$12</definedName>
    <definedName name="Z_E5DF37BD_125C_11D5_8DC4_D0F5D88B3549_.wvu.PrintArea" localSheetId="0" hidden="1">'dem27'!$A$1:$L$25</definedName>
    <definedName name="Z_E5DF37BD_125C_11D5_8DC4_D0F5D88B3549_.wvu.PrintTitles" localSheetId="0" hidden="1">'dem27'!$9:$12</definedName>
    <definedName name="Z_F8ADACC1_164E_11D6_B603_000021DAEEA2_.wvu.PrintArea" localSheetId="0" hidden="1">'dem27'!$A$1:$L$25</definedName>
    <definedName name="Z_F8ADACC1_164E_11D6_B603_000021DAEEA2_.wvu.PrintTitles" localSheetId="0" hidden="1">'dem27'!$9:$12</definedName>
  </definedNames>
  <calcPr calcId="124519"/>
</workbook>
</file>

<file path=xl/calcChain.xml><?xml version="1.0" encoding="utf-8"?>
<calcChain xmlns="http://schemas.openxmlformats.org/spreadsheetml/2006/main">
  <c r="K20" i="4"/>
  <c r="AE20" l="1"/>
  <c r="G25"/>
  <c r="F25"/>
  <c r="D25"/>
  <c r="G24"/>
  <c r="F24"/>
  <c r="D24"/>
  <c r="G23"/>
  <c r="F23"/>
  <c r="D23"/>
  <c r="H22"/>
  <c r="H23" s="1"/>
  <c r="H24" s="1"/>
  <c r="H25" s="1"/>
  <c r="G22"/>
  <c r="F22"/>
  <c r="D22"/>
  <c r="I21"/>
  <c r="I22" s="1"/>
  <c r="I23" s="1"/>
  <c r="I24" s="1"/>
  <c r="I25" s="1"/>
  <c r="H21"/>
  <c r="G21"/>
  <c r="F21"/>
  <c r="E21"/>
  <c r="E22" s="1"/>
  <c r="E23" s="1"/>
  <c r="E24" s="1"/>
  <c r="E25" s="1"/>
  <c r="D21"/>
  <c r="Z18"/>
  <c r="L19"/>
  <c r="L18"/>
  <c r="D36"/>
  <c r="E36"/>
  <c r="F36"/>
  <c r="G36"/>
  <c r="H36"/>
  <c r="I36"/>
  <c r="I32"/>
  <c r="I33"/>
  <c r="J21"/>
  <c r="J22" s="1"/>
  <c r="J23" s="1"/>
  <c r="J24" s="1"/>
  <c r="J25" s="1"/>
  <c r="F30" s="1"/>
  <c r="Z20" l="1"/>
  <c r="K21"/>
  <c r="K22" s="1"/>
  <c r="K23" s="1"/>
  <c r="K24" s="1"/>
  <c r="K25" s="1"/>
  <c r="H30" s="1"/>
  <c r="I30" s="1"/>
  <c r="L20"/>
  <c r="L21" s="1"/>
  <c r="L22" s="1"/>
  <c r="L23" s="1"/>
  <c r="L24" s="1"/>
  <c r="L25" s="1"/>
  <c r="E7" s="1"/>
  <c r="G7" s="1"/>
</calcChain>
</file>

<file path=xl/sharedStrings.xml><?xml version="1.0" encoding="utf-8"?>
<sst xmlns="http://schemas.openxmlformats.org/spreadsheetml/2006/main" count="99" uniqueCount="52">
  <si>
    <t>PARLIAMENTARY  AFFAIRS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</si>
  <si>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</si>
  <si>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</si>
  <si>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</si>
  <si>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</si>
  <si>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</si>
  <si>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</si>
  <si>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</si>
  <si>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</si>
  <si>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</si>
  <si>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</si>
  <si>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</si>
  <si>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</si>
  <si>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</si>
  <si>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</si>
  <si>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Parliamentary Affairs Department</t>
  </si>
  <si>
    <t>28.00.01</t>
  </si>
  <si>
    <t>Salaries</t>
  </si>
  <si>
    <t>28.00.11</t>
  </si>
  <si>
    <t>Travel Expenses</t>
  </si>
  <si>
    <t>28.00.13</t>
  </si>
  <si>
    <t>Office Expenses</t>
  </si>
  <si>
    <t>Secretariat</t>
  </si>
  <si>
    <t>NEC</t>
  </si>
  <si>
    <t>NL</t>
  </si>
  <si>
    <t>SP</t>
  </si>
  <si>
    <t>C.S.S</t>
  </si>
  <si>
    <t>NP</t>
  </si>
  <si>
    <t>TOTAL</t>
  </si>
  <si>
    <t>DEMAND NO. 27</t>
  </si>
  <si>
    <t>II. Details of the estimates and the heads under which this grant will be accounted for:</t>
  </si>
  <si>
    <t>A - General Services (d) Administrative Services</t>
  </si>
  <si>
    <t>NON-PLAN</t>
  </si>
  <si>
    <t>SCHEME 1</t>
  </si>
  <si>
    <t>SCHEME 2</t>
  </si>
  <si>
    <t>MS</t>
  </si>
  <si>
    <t>MSS</t>
  </si>
  <si>
    <t>DS</t>
  </si>
  <si>
    <t xml:space="preserve">% </t>
  </si>
  <si>
    <t>Disc %</t>
  </si>
  <si>
    <t>NP-State Sector</t>
  </si>
  <si>
    <t>State Normal</t>
  </si>
  <si>
    <t>Normal</t>
  </si>
  <si>
    <t>supple</t>
  </si>
  <si>
    <t>total</t>
  </si>
  <si>
    <t>MR/WC</t>
  </si>
  <si>
    <t>(In Thousands of Rupees)</t>
  </si>
  <si>
    <t>PLAN</t>
  </si>
  <si>
    <t>2014-15</t>
  </si>
  <si>
    <t>2015-16</t>
  </si>
  <si>
    <t>I. Estimate of the amount required in the year ending 31st March, 2017 to defray the charges in respect of Parliamentary Affairs</t>
  </si>
  <si>
    <t>2016-17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</si>
</sst>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Border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166" fontId="4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165" fontId="3" fillId="0" borderId="0" xfId="2" applyNumberFormat="1" applyFont="1" applyFill="1" applyAlignment="1">
      <alignment horizontal="right" vertical="top"/>
    </xf>
    <xf numFmtId="0" fontId="7" fillId="0" borderId="0" xfId="6" applyFont="1" applyFill="1" applyProtection="1"/>
    <xf numFmtId="0" fontId="7" fillId="0" borderId="0" xfId="2" applyFont="1" applyFill="1"/>
    <xf numFmtId="2" fontId="7" fillId="0" borderId="0" xfId="2" applyNumberFormat="1" applyFont="1" applyFill="1"/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/>
  <dimension ref="A1:AF36"/>
  <sheetViews>
    <sheetView tabSelected="1" view="pageBreakPreview" zoomScale="98" zoomScaleSheetLayoutView="98" workbookViewId="0">
      <selection activeCell="F20" sqref="F19:F20"/>
    </sheetView>
  </sheetViews>
  <sheetFormatPr defaultColWidth="11" defaultRowHeight="12.75"/>
  <cols>
    <col min="1" max="1" width="6.42578125" style="1" customWidth="1"/>
    <col min="2" max="2" width="8.140625" style="1" customWidth="1"/>
    <col min="3" max="3" width="34.5703125" style="1" customWidth="1"/>
    <col min="4" max="4" width="8.5703125" style="1" customWidth="1"/>
    <col min="5" max="5" width="9.42578125" style="1" customWidth="1"/>
    <col min="6" max="6" width="8.42578125" style="1" customWidth="1"/>
    <col min="7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22" width="0.85546875" style="1" customWidth="1"/>
    <col min="23" max="25" width="11" style="1"/>
    <col min="26" max="26" width="5.7109375" style="1" customWidth="1"/>
    <col min="27" max="27" width="11.28515625" style="1" bestFit="1" customWidth="1"/>
    <col min="28" max="30" width="11" style="1"/>
    <col min="31" max="31" width="5.7109375" style="1" customWidth="1"/>
    <col min="32" max="32" width="11.28515625" style="1" bestFit="1" customWidth="1"/>
    <col min="33" max="16384" width="11" style="1"/>
  </cols>
  <sheetData>
    <row r="1" spans="1:32" ht="14.1" customHeight="1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58"/>
    </row>
    <row r="2" spans="1:32" ht="14.1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58"/>
    </row>
    <row r="3" spans="1:32" ht="14.1" customHeight="1">
      <c r="C3" s="59"/>
      <c r="D3" s="59"/>
      <c r="E3" s="59"/>
      <c r="F3" s="59"/>
      <c r="G3" s="59"/>
      <c r="H3" s="59"/>
      <c r="I3" s="59"/>
      <c r="J3" s="59"/>
      <c r="K3" s="59"/>
      <c r="L3" s="59"/>
      <c r="M3" s="58"/>
    </row>
    <row r="4" spans="1:32" ht="14.1" customHeight="1">
      <c r="D4" s="2" t="s">
        <v>31</v>
      </c>
      <c r="E4" s="3">
        <v>2052</v>
      </c>
      <c r="F4" s="4" t="s">
        <v>1</v>
      </c>
    </row>
    <row r="5" spans="1:32" ht="14.1" customHeight="1">
      <c r="A5" s="14" t="s">
        <v>50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32" ht="14.1" customHeight="1">
      <c r="A6" s="15"/>
      <c r="D6" s="6"/>
      <c r="E6" s="13" t="s">
        <v>2</v>
      </c>
      <c r="F6" s="13" t="s">
        <v>3</v>
      </c>
      <c r="G6" s="13" t="s">
        <v>12</v>
      </c>
    </row>
    <row r="7" spans="1:32" ht="14.1" customHeight="1">
      <c r="A7" s="15"/>
      <c r="D7" s="23" t="s">
        <v>4</v>
      </c>
      <c r="E7" s="24">
        <f>L25</f>
        <v>8968</v>
      </c>
      <c r="F7" s="24" t="s">
        <v>5</v>
      </c>
      <c r="G7" s="24">
        <f>F7+E7</f>
        <v>8968</v>
      </c>
      <c r="H7" s="25"/>
      <c r="I7" s="25"/>
      <c r="J7" s="25"/>
      <c r="K7" s="25"/>
      <c r="L7" s="25"/>
    </row>
    <row r="8" spans="1:32" ht="14.1" customHeight="1">
      <c r="A8" s="14" t="s">
        <v>30</v>
      </c>
      <c r="C8" s="4"/>
      <c r="D8" s="25"/>
      <c r="E8" s="25"/>
      <c r="F8" s="25"/>
      <c r="G8" s="25"/>
      <c r="H8" s="25"/>
      <c r="I8" s="25"/>
      <c r="J8" s="25"/>
      <c r="K8" s="25"/>
      <c r="L8" s="25"/>
    </row>
    <row r="9" spans="1:32" ht="14.1" customHeight="1">
      <c r="C9" s="7"/>
      <c r="D9" s="26"/>
      <c r="E9" s="26"/>
      <c r="F9" s="26"/>
      <c r="G9" s="26"/>
      <c r="H9" s="26"/>
      <c r="I9" s="27"/>
      <c r="J9" s="28"/>
      <c r="K9" s="29"/>
      <c r="L9" s="30" t="s">
        <v>46</v>
      </c>
    </row>
    <row r="10" spans="1:32" s="9" customFormat="1">
      <c r="A10" s="46"/>
      <c r="B10" s="47"/>
      <c r="C10" s="48"/>
      <c r="D10" s="73" t="s">
        <v>6</v>
      </c>
      <c r="E10" s="73"/>
      <c r="F10" s="72" t="s">
        <v>7</v>
      </c>
      <c r="G10" s="72"/>
      <c r="H10" s="72" t="s">
        <v>8</v>
      </c>
      <c r="I10" s="72"/>
      <c r="J10" s="72" t="s">
        <v>7</v>
      </c>
      <c r="K10" s="72"/>
      <c r="L10" s="72"/>
      <c r="M10" s="64" t="s">
        <v>47</v>
      </c>
      <c r="N10" s="64"/>
      <c r="O10" s="64"/>
      <c r="P10" s="64"/>
      <c r="Q10" s="65"/>
      <c r="R10" s="64"/>
      <c r="S10" s="64"/>
      <c r="T10" s="64"/>
      <c r="U10" s="64"/>
      <c r="V10" s="64"/>
      <c r="W10" s="64" t="s">
        <v>32</v>
      </c>
      <c r="X10" s="64"/>
      <c r="Y10" s="64"/>
      <c r="Z10" s="64"/>
      <c r="AA10" s="64"/>
      <c r="AB10" s="66"/>
      <c r="AC10" s="66"/>
      <c r="AD10" s="66"/>
      <c r="AE10" s="66"/>
      <c r="AF10" s="66"/>
    </row>
    <row r="11" spans="1:32" s="9" customFormat="1">
      <c r="A11" s="49"/>
      <c r="B11" s="50"/>
      <c r="C11" s="48" t="s">
        <v>9</v>
      </c>
      <c r="D11" s="72" t="s">
        <v>48</v>
      </c>
      <c r="E11" s="72"/>
      <c r="F11" s="72" t="s">
        <v>49</v>
      </c>
      <c r="G11" s="72"/>
      <c r="H11" s="72" t="s">
        <v>49</v>
      </c>
      <c r="I11" s="72"/>
      <c r="J11" s="72" t="s">
        <v>51</v>
      </c>
      <c r="K11" s="72"/>
      <c r="L11" s="72"/>
      <c r="M11" s="67" t="s">
        <v>33</v>
      </c>
      <c r="N11" s="67"/>
      <c r="O11" s="67"/>
      <c r="P11" s="67"/>
      <c r="Q11" s="68"/>
      <c r="R11" s="67" t="s">
        <v>34</v>
      </c>
      <c r="S11" s="67"/>
      <c r="T11" s="67"/>
      <c r="U11" s="67"/>
      <c r="V11" s="67"/>
      <c r="W11" s="67" t="s">
        <v>33</v>
      </c>
      <c r="X11" s="67"/>
      <c r="Y11" s="67"/>
      <c r="Z11" s="67"/>
      <c r="AA11" s="67"/>
      <c r="AB11" s="69" t="s">
        <v>34</v>
      </c>
      <c r="AC11" s="69"/>
      <c r="AD11" s="69"/>
      <c r="AE11" s="69"/>
      <c r="AF11" s="69"/>
    </row>
    <row r="12" spans="1:32" s="9" customFormat="1">
      <c r="A12" s="51"/>
      <c r="B12" s="52"/>
      <c r="C12" s="53"/>
      <c r="D12" s="31" t="s">
        <v>10</v>
      </c>
      <c r="E12" s="31" t="s">
        <v>11</v>
      </c>
      <c r="F12" s="31" t="s">
        <v>10</v>
      </c>
      <c r="G12" s="31" t="s">
        <v>11</v>
      </c>
      <c r="H12" s="31" t="s">
        <v>10</v>
      </c>
      <c r="I12" s="31" t="s">
        <v>11</v>
      </c>
      <c r="J12" s="31" t="s">
        <v>10</v>
      </c>
      <c r="K12" s="31" t="s">
        <v>11</v>
      </c>
      <c r="L12" s="31" t="s">
        <v>12</v>
      </c>
      <c r="M12" s="54" t="s">
        <v>35</v>
      </c>
      <c r="N12" s="54" t="s">
        <v>36</v>
      </c>
      <c r="O12" s="54" t="s">
        <v>37</v>
      </c>
      <c r="P12" s="54" t="s">
        <v>38</v>
      </c>
      <c r="Q12" s="56" t="s">
        <v>39</v>
      </c>
      <c r="R12" s="54" t="s">
        <v>35</v>
      </c>
      <c r="S12" s="54" t="s">
        <v>36</v>
      </c>
      <c r="T12" s="54" t="s">
        <v>37</v>
      </c>
      <c r="U12" s="54" t="s">
        <v>38</v>
      </c>
      <c r="V12" s="56" t="s">
        <v>39</v>
      </c>
      <c r="W12" s="54" t="s">
        <v>35</v>
      </c>
      <c r="X12" s="54" t="s">
        <v>36</v>
      </c>
      <c r="Y12" s="54" t="s">
        <v>37</v>
      </c>
      <c r="Z12" s="54" t="s">
        <v>38</v>
      </c>
      <c r="AA12" s="56" t="s">
        <v>39</v>
      </c>
      <c r="AB12" s="55" t="s">
        <v>35</v>
      </c>
      <c r="AC12" s="55" t="s">
        <v>36</v>
      </c>
      <c r="AD12" s="55" t="s">
        <v>37</v>
      </c>
      <c r="AE12" s="55" t="s">
        <v>38</v>
      </c>
      <c r="AF12" s="57" t="s">
        <v>39</v>
      </c>
    </row>
    <row r="13" spans="1:32" s="9" customFormat="1" ht="14.1" customHeight="1">
      <c r="A13" s="10"/>
      <c r="B13" s="11"/>
      <c r="C13" s="8"/>
      <c r="D13" s="32"/>
      <c r="E13" s="32"/>
      <c r="F13" s="32"/>
      <c r="G13" s="32"/>
      <c r="H13" s="32"/>
      <c r="I13" s="32"/>
      <c r="J13" s="32"/>
      <c r="K13" s="32"/>
      <c r="L13" s="3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1:32" ht="14.1" customHeight="1">
      <c r="C14" s="12" t="s">
        <v>13</v>
      </c>
      <c r="D14" s="33"/>
      <c r="E14" s="34"/>
      <c r="F14" s="33"/>
      <c r="G14" s="34"/>
      <c r="H14" s="33"/>
      <c r="I14" s="34"/>
      <c r="J14" s="33"/>
      <c r="K14" s="34"/>
      <c r="L14" s="33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</row>
    <row r="15" spans="1:32" ht="14.1" customHeight="1">
      <c r="A15" s="16" t="s">
        <v>14</v>
      </c>
      <c r="B15" s="17">
        <v>2052</v>
      </c>
      <c r="C15" s="18" t="s">
        <v>1</v>
      </c>
      <c r="D15" s="35"/>
      <c r="E15" s="25"/>
      <c r="F15" s="35"/>
      <c r="G15" s="25"/>
      <c r="H15" s="35"/>
      <c r="I15" s="25"/>
      <c r="J15" s="35"/>
      <c r="K15" s="25"/>
      <c r="L15" s="25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</row>
    <row r="16" spans="1:32" ht="14.1" customHeight="1">
      <c r="A16" s="16"/>
      <c r="B16" s="19">
        <v>0.09</v>
      </c>
      <c r="C16" s="18" t="s">
        <v>22</v>
      </c>
      <c r="D16" s="35"/>
      <c r="E16" s="25"/>
      <c r="F16" s="35"/>
      <c r="G16" s="25"/>
      <c r="H16" s="35"/>
      <c r="I16" s="25"/>
      <c r="J16" s="35"/>
      <c r="K16" s="25"/>
      <c r="L16" s="25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spans="1:32" ht="14.1" customHeight="1">
      <c r="A17" s="16"/>
      <c r="B17" s="16">
        <v>28</v>
      </c>
      <c r="C17" s="20" t="s">
        <v>15</v>
      </c>
      <c r="D17" s="35"/>
      <c r="E17" s="25"/>
      <c r="F17" s="35"/>
      <c r="G17" s="25"/>
      <c r="H17" s="35"/>
      <c r="I17" s="25"/>
      <c r="J17" s="35"/>
      <c r="K17" s="25"/>
      <c r="L17" s="25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</row>
    <row r="18" spans="1:32" ht="14.1" customHeight="1">
      <c r="A18" s="16"/>
      <c r="B18" s="60" t="s">
        <v>16</v>
      </c>
      <c r="C18" s="20" t="s">
        <v>17</v>
      </c>
      <c r="D18" s="41">
        <v>0</v>
      </c>
      <c r="E18" s="45">
        <v>7830</v>
      </c>
      <c r="F18" s="41">
        <v>0</v>
      </c>
      <c r="G18" s="45">
        <v>7983</v>
      </c>
      <c r="H18" s="41">
        <v>0</v>
      </c>
      <c r="I18" s="45">
        <v>7983</v>
      </c>
      <c r="J18" s="41">
        <v>0</v>
      </c>
      <c r="K18" s="45">
        <v>6118</v>
      </c>
      <c r="L18" s="36">
        <f>SUM(J18:K18)</f>
        <v>6118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 t="s">
        <v>40</v>
      </c>
      <c r="X18" s="62" t="s">
        <v>41</v>
      </c>
      <c r="Y18" s="62" t="s">
        <v>17</v>
      </c>
      <c r="Z18" s="62">
        <f>100-AE18</f>
        <v>100</v>
      </c>
      <c r="AA18" s="62">
        <v>2721001001</v>
      </c>
    </row>
    <row r="19" spans="1:32" ht="14.1" customHeight="1">
      <c r="A19" s="16"/>
      <c r="B19" s="60" t="s">
        <v>18</v>
      </c>
      <c r="C19" s="20" t="s">
        <v>19</v>
      </c>
      <c r="D19" s="41">
        <v>0</v>
      </c>
      <c r="E19" s="45">
        <v>400</v>
      </c>
      <c r="F19" s="41">
        <v>0</v>
      </c>
      <c r="G19" s="45">
        <v>400</v>
      </c>
      <c r="H19" s="41">
        <v>0</v>
      </c>
      <c r="I19" s="45">
        <v>400</v>
      </c>
      <c r="J19" s="41">
        <v>0</v>
      </c>
      <c r="K19" s="45">
        <v>400</v>
      </c>
      <c r="L19" s="36">
        <f>SUM(J19:K19)</f>
        <v>400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 t="s">
        <v>40</v>
      </c>
      <c r="X19" s="62" t="s">
        <v>41</v>
      </c>
      <c r="Y19" s="62" t="s">
        <v>42</v>
      </c>
      <c r="Z19" s="62">
        <v>100</v>
      </c>
      <c r="AA19" s="62">
        <v>2721001003</v>
      </c>
    </row>
    <row r="20" spans="1:32" ht="14.1" customHeight="1">
      <c r="A20" s="16"/>
      <c r="B20" s="60" t="s">
        <v>20</v>
      </c>
      <c r="C20" s="20" t="s">
        <v>21</v>
      </c>
      <c r="D20" s="41">
        <v>0</v>
      </c>
      <c r="E20" s="45">
        <v>4837</v>
      </c>
      <c r="F20" s="41">
        <v>0</v>
      </c>
      <c r="G20" s="45">
        <v>2450</v>
      </c>
      <c r="H20" s="41">
        <v>0</v>
      </c>
      <c r="I20" s="45">
        <v>7584</v>
      </c>
      <c r="J20" s="41">
        <v>0</v>
      </c>
      <c r="K20" s="45">
        <f>2450</f>
        <v>2450</v>
      </c>
      <c r="L20" s="36">
        <f>SUM(J20:K20)</f>
        <v>2450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 t="s">
        <v>40</v>
      </c>
      <c r="X20" s="62" t="s">
        <v>41</v>
      </c>
      <c r="Y20" s="62" t="s">
        <v>42</v>
      </c>
      <c r="Z20" s="63">
        <f>100-AE20</f>
        <v>85.183673469387756</v>
      </c>
      <c r="AA20" s="62">
        <v>2721001003</v>
      </c>
      <c r="AB20" s="62" t="s">
        <v>40</v>
      </c>
      <c r="AC20" s="62" t="s">
        <v>41</v>
      </c>
      <c r="AD20" s="62" t="s">
        <v>45</v>
      </c>
      <c r="AE20" s="63">
        <f>363/K20*100</f>
        <v>14.816326530612244</v>
      </c>
      <c r="AF20" s="62">
        <v>2721001002</v>
      </c>
    </row>
    <row r="21" spans="1:32" ht="14.1" customHeight="1">
      <c r="A21" s="16" t="s">
        <v>12</v>
      </c>
      <c r="B21" s="16">
        <v>28</v>
      </c>
      <c r="C21" s="20" t="s">
        <v>15</v>
      </c>
      <c r="D21" s="43">
        <f t="shared" ref="D21:L21" si="0">SUM(D18:D20)</f>
        <v>0</v>
      </c>
      <c r="E21" s="44">
        <f t="shared" si="0"/>
        <v>13067</v>
      </c>
      <c r="F21" s="43">
        <f t="shared" si="0"/>
        <v>0</v>
      </c>
      <c r="G21" s="44">
        <f t="shared" si="0"/>
        <v>10833</v>
      </c>
      <c r="H21" s="43">
        <f t="shared" si="0"/>
        <v>0</v>
      </c>
      <c r="I21" s="44">
        <f t="shared" si="0"/>
        <v>15967</v>
      </c>
      <c r="J21" s="43">
        <f t="shared" si="0"/>
        <v>0</v>
      </c>
      <c r="K21" s="44">
        <f t="shared" si="0"/>
        <v>8968</v>
      </c>
      <c r="L21" s="44">
        <f t="shared" si="0"/>
        <v>8968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32" ht="14.1" customHeight="1">
      <c r="A22" s="16" t="s">
        <v>12</v>
      </c>
      <c r="B22" s="19">
        <v>0.09</v>
      </c>
      <c r="C22" s="18" t="s">
        <v>22</v>
      </c>
      <c r="D22" s="43">
        <f t="shared" ref="D22:L25" si="1">D21</f>
        <v>0</v>
      </c>
      <c r="E22" s="44">
        <f t="shared" si="1"/>
        <v>13067</v>
      </c>
      <c r="F22" s="43">
        <f t="shared" si="1"/>
        <v>0</v>
      </c>
      <c r="G22" s="44">
        <f t="shared" si="1"/>
        <v>10833</v>
      </c>
      <c r="H22" s="43">
        <f t="shared" si="1"/>
        <v>0</v>
      </c>
      <c r="I22" s="44">
        <f t="shared" si="1"/>
        <v>15967</v>
      </c>
      <c r="J22" s="43">
        <f t="shared" si="1"/>
        <v>0</v>
      </c>
      <c r="K22" s="44">
        <f t="shared" si="1"/>
        <v>8968</v>
      </c>
      <c r="L22" s="44">
        <f t="shared" si="1"/>
        <v>8968</v>
      </c>
    </row>
    <row r="23" spans="1:32" ht="14.1" customHeight="1">
      <c r="A23" s="16" t="s">
        <v>12</v>
      </c>
      <c r="B23" s="17">
        <v>2052</v>
      </c>
      <c r="C23" s="18" t="s">
        <v>1</v>
      </c>
      <c r="D23" s="43">
        <f t="shared" si="1"/>
        <v>0</v>
      </c>
      <c r="E23" s="42">
        <f t="shared" si="1"/>
        <v>13067</v>
      </c>
      <c r="F23" s="43">
        <f t="shared" si="1"/>
        <v>0</v>
      </c>
      <c r="G23" s="42">
        <f t="shared" si="1"/>
        <v>10833</v>
      </c>
      <c r="H23" s="43">
        <f t="shared" si="1"/>
        <v>0</v>
      </c>
      <c r="I23" s="42">
        <f t="shared" si="1"/>
        <v>15967</v>
      </c>
      <c r="J23" s="43">
        <f t="shared" si="1"/>
        <v>0</v>
      </c>
      <c r="K23" s="42">
        <f t="shared" si="1"/>
        <v>8968</v>
      </c>
      <c r="L23" s="42">
        <f t="shared" si="1"/>
        <v>8968</v>
      </c>
    </row>
    <row r="24" spans="1:32" ht="14.1" customHeight="1">
      <c r="A24" s="21" t="s">
        <v>12</v>
      </c>
      <c r="B24" s="21"/>
      <c r="C24" s="22" t="s">
        <v>13</v>
      </c>
      <c r="D24" s="43">
        <f t="shared" si="1"/>
        <v>0</v>
      </c>
      <c r="E24" s="37">
        <f t="shared" si="1"/>
        <v>13067</v>
      </c>
      <c r="F24" s="43">
        <f t="shared" si="1"/>
        <v>0</v>
      </c>
      <c r="G24" s="37">
        <f t="shared" si="1"/>
        <v>10833</v>
      </c>
      <c r="H24" s="43">
        <f t="shared" si="1"/>
        <v>0</v>
      </c>
      <c r="I24" s="37">
        <f t="shared" si="1"/>
        <v>15967</v>
      </c>
      <c r="J24" s="43">
        <f t="shared" si="1"/>
        <v>0</v>
      </c>
      <c r="K24" s="37">
        <f t="shared" si="1"/>
        <v>8968</v>
      </c>
      <c r="L24" s="37">
        <f t="shared" si="1"/>
        <v>8968</v>
      </c>
    </row>
    <row r="25" spans="1:32" ht="14.1" customHeight="1">
      <c r="A25" s="21" t="s">
        <v>12</v>
      </c>
      <c r="B25" s="21"/>
      <c r="C25" s="22" t="s">
        <v>4</v>
      </c>
      <c r="D25" s="43">
        <f t="shared" si="1"/>
        <v>0</v>
      </c>
      <c r="E25" s="37">
        <f t="shared" si="1"/>
        <v>13067</v>
      </c>
      <c r="F25" s="43">
        <f t="shared" si="1"/>
        <v>0</v>
      </c>
      <c r="G25" s="37">
        <f t="shared" si="1"/>
        <v>10833</v>
      </c>
      <c r="H25" s="43">
        <f t="shared" si="1"/>
        <v>0</v>
      </c>
      <c r="I25" s="37">
        <f t="shared" si="1"/>
        <v>15967</v>
      </c>
      <c r="J25" s="43">
        <f t="shared" si="1"/>
        <v>0</v>
      </c>
      <c r="K25" s="37">
        <f t="shared" si="1"/>
        <v>8968</v>
      </c>
      <c r="L25" s="37">
        <f t="shared" si="1"/>
        <v>8968</v>
      </c>
    </row>
    <row r="26" spans="1:32">
      <c r="D26" s="25"/>
      <c r="E26" s="25"/>
      <c r="F26" s="25"/>
      <c r="G26" s="25">
        <v>12723</v>
      </c>
      <c r="H26" s="25"/>
      <c r="I26" s="25"/>
      <c r="J26" s="25"/>
      <c r="K26" s="25"/>
      <c r="L26" s="25"/>
    </row>
    <row r="27" spans="1:32">
      <c r="D27" s="25"/>
      <c r="E27" s="25"/>
      <c r="F27" s="25"/>
      <c r="G27" s="25"/>
      <c r="H27" s="25"/>
      <c r="I27" s="25"/>
      <c r="J27" s="25"/>
      <c r="K27" s="25"/>
      <c r="L27" s="25"/>
    </row>
    <row r="28" spans="1:32">
      <c r="D28" s="38" t="s">
        <v>23</v>
      </c>
      <c r="E28" s="38" t="s">
        <v>24</v>
      </c>
      <c r="F28" s="38" t="s">
        <v>25</v>
      </c>
      <c r="G28" s="38" t="s">
        <v>26</v>
      </c>
      <c r="H28" s="38" t="s">
        <v>27</v>
      </c>
      <c r="I28" s="38" t="s">
        <v>28</v>
      </c>
      <c r="J28" s="25"/>
      <c r="K28" s="25"/>
      <c r="L28" s="25"/>
    </row>
    <row r="29" spans="1:32">
      <c r="D29" s="39"/>
      <c r="E29" s="39"/>
      <c r="F29" s="39"/>
      <c r="G29" s="39"/>
      <c r="H29" s="39"/>
      <c r="I29" s="39"/>
      <c r="J29" s="25"/>
      <c r="K29" s="25"/>
      <c r="L29" s="25"/>
    </row>
    <row r="30" spans="1:32">
      <c r="C30" s="2" t="s">
        <v>51</v>
      </c>
      <c r="D30" s="40">
        <v>0</v>
      </c>
      <c r="E30" s="40">
        <v>0</v>
      </c>
      <c r="F30" s="40">
        <f>J25-(G30+D30+E30)</f>
        <v>0</v>
      </c>
      <c r="G30" s="40">
        <v>0</v>
      </c>
      <c r="H30" s="40">
        <f>np</f>
        <v>8968</v>
      </c>
      <c r="I30" s="40">
        <f>SUM(D30:H30)</f>
        <v>8968</v>
      </c>
      <c r="J30" s="25"/>
      <c r="K30" s="25"/>
      <c r="L30" s="25"/>
    </row>
    <row r="31" spans="1:32">
      <c r="C31" s="2"/>
      <c r="D31" s="25"/>
      <c r="E31" s="25"/>
      <c r="F31" s="25"/>
      <c r="G31" s="25"/>
      <c r="H31" s="25"/>
      <c r="I31" s="25"/>
      <c r="J31" s="25"/>
      <c r="K31" s="25"/>
      <c r="L31" s="25"/>
    </row>
    <row r="32" spans="1:32">
      <c r="C32" s="2"/>
      <c r="D32" s="40">
        <v>0</v>
      </c>
      <c r="E32" s="40">
        <v>0</v>
      </c>
      <c r="F32" s="40">
        <v>0</v>
      </c>
      <c r="G32" s="40">
        <v>0</v>
      </c>
      <c r="H32" s="40"/>
      <c r="I32" s="40">
        <f>SUM(D32:H32)</f>
        <v>0</v>
      </c>
      <c r="J32" s="25"/>
      <c r="K32" s="25"/>
      <c r="L32" s="25"/>
    </row>
    <row r="33" spans="3:12">
      <c r="C33" s="2"/>
      <c r="D33" s="25"/>
      <c r="E33" s="25"/>
      <c r="F33" s="25"/>
      <c r="G33" s="25"/>
      <c r="H33" s="25"/>
      <c r="I33" s="25">
        <f>H33</f>
        <v>0</v>
      </c>
      <c r="J33" s="25"/>
      <c r="K33" s="25"/>
      <c r="L33" s="25"/>
    </row>
    <row r="34" spans="3:12">
      <c r="C34" s="2" t="s">
        <v>49</v>
      </c>
      <c r="D34" s="40">
        <v>0</v>
      </c>
      <c r="E34" s="40">
        <v>0</v>
      </c>
      <c r="F34" s="40">
        <v>0</v>
      </c>
      <c r="G34" s="40">
        <v>0</v>
      </c>
      <c r="H34" s="40">
        <v>10833</v>
      </c>
      <c r="I34" s="40">
        <v>10833</v>
      </c>
      <c r="J34" s="25"/>
      <c r="K34" s="25"/>
      <c r="L34" s="25"/>
    </row>
    <row r="35" spans="3:12">
      <c r="C35" s="2" t="s">
        <v>43</v>
      </c>
      <c r="D35" s="25">
        <v>0</v>
      </c>
      <c r="E35" s="25">
        <v>0</v>
      </c>
      <c r="F35" s="25">
        <v>0</v>
      </c>
      <c r="G35" s="25">
        <v>0</v>
      </c>
      <c r="H35" s="25">
        <v>5134</v>
      </c>
      <c r="I35" s="25">
        <v>5134</v>
      </c>
      <c r="J35" s="25"/>
      <c r="K35" s="25"/>
      <c r="L35" s="25"/>
    </row>
    <row r="36" spans="3:12">
      <c r="C36" s="2" t="s">
        <v>44</v>
      </c>
      <c r="D36" s="1">
        <f t="shared" ref="D36:I36" si="2">D35+D34</f>
        <v>0</v>
      </c>
      <c r="E36" s="1">
        <f t="shared" si="2"/>
        <v>0</v>
      </c>
      <c r="F36" s="1">
        <f t="shared" si="2"/>
        <v>0</v>
      </c>
      <c r="G36" s="1">
        <f t="shared" si="2"/>
        <v>0</v>
      </c>
      <c r="H36" s="1">
        <f t="shared" si="2"/>
        <v>15967</v>
      </c>
      <c r="I36" s="1">
        <f t="shared" si="2"/>
        <v>15967</v>
      </c>
    </row>
  </sheetData>
  <autoFilter ref="A12:AF25"/>
  <mergeCells count="16">
    <mergeCell ref="A1:L1"/>
    <mergeCell ref="A2:L2"/>
    <mergeCell ref="D11:E11"/>
    <mergeCell ref="F11:G11"/>
    <mergeCell ref="H11:I11"/>
    <mergeCell ref="J11:L11"/>
    <mergeCell ref="D10:E10"/>
    <mergeCell ref="F10:G10"/>
    <mergeCell ref="H10:I10"/>
    <mergeCell ref="J10:L10"/>
    <mergeCell ref="M10:V10"/>
    <mergeCell ref="W10:AF10"/>
    <mergeCell ref="M11:Q11"/>
    <mergeCell ref="R11:V11"/>
    <mergeCell ref="W11:AA11"/>
    <mergeCell ref="AB11:AF1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dem27</vt:lpstr>
      <vt:lpstr>Sheet1</vt:lpstr>
      <vt:lpstr>Sheet2</vt:lpstr>
      <vt:lpstr>Sheet3</vt:lpstr>
      <vt:lpstr>'dem27'!np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2016-03-14T16:49:43Z</cp:lastPrinted>
  <dcterms:created xsi:type="dcterms:W3CDTF">2004-06-02T16:22:17Z</dcterms:created>
  <dcterms:modified xsi:type="dcterms:W3CDTF">2016-03-28T07:27:09Z</dcterms:modified>
</cp:coreProperties>
</file>