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0" yWindow="-180" windowWidth="7320" windowHeight="7320"/>
  </bookViews>
  <sheets>
    <sheet name="dem28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__123Graph_D" hidden="1">[1]dem18!#REF!</definedName>
    <definedName name="_xlnm._FilterDatabase" localSheetId="0" hidden="1">'dem28'!$A$14:$L$62</definedName>
    <definedName name="_rec1">#REF!</definedName>
    <definedName name="_Regression_Int" localSheetId="0" hidden="1">1</definedName>
    <definedName name="ahcap">[2]dem2!$D$646:$L$646</definedName>
    <definedName name="censusrec">#REF!</definedName>
    <definedName name="charged">#REF!</definedName>
    <definedName name="da">#REF!</definedName>
    <definedName name="dopcap">'dem28'!#REF!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'dem28'!$K$60</definedName>
    <definedName name="np">#REF!</definedName>
    <definedName name="Nutrition">#REF!</definedName>
    <definedName name="oas" localSheetId="0">'dem28'!$D$58:$L$58</definedName>
    <definedName name="oasrec" localSheetId="0">'dem28'!$D$62:$L$62</definedName>
    <definedName name="oges">#REF!</definedName>
    <definedName name="pension">#REF!</definedName>
    <definedName name="_xlnm.Print_Area" localSheetId="0">'dem28'!$A$1:$L$62</definedName>
    <definedName name="_xlnm.Print_Titles" localSheetId="0">'dem28'!$11:$14</definedName>
    <definedName name="pw">#REF!</definedName>
    <definedName name="pwcap">#REF!</definedName>
    <definedName name="rec">#REF!</definedName>
    <definedName name="reform">#REF!</definedName>
    <definedName name="revise" localSheetId="0">'dem28'!#REF!</definedName>
    <definedName name="scst">#REF!</definedName>
    <definedName name="sgs" localSheetId="0">'dem28'!$D$38:$L$38</definedName>
    <definedName name="sgs">#REF!</definedName>
    <definedName name="sgsrec">'dem28'!#REF!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'dem28'!#REF!</definedName>
    <definedName name="swc">#REF!</definedName>
    <definedName name="tax">#REF!</definedName>
    <definedName name="udhd">#REF!</definedName>
    <definedName name="urbancap">#REF!</definedName>
    <definedName name="Voted" localSheetId="0">'dem28'!$E$9:$G$9</definedName>
    <definedName name="vsi" localSheetId="0">'dem28'!#REF!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'dem28'!$A$1:$L$62</definedName>
    <definedName name="Z_239EE218_578E_4317_BEED_14D5D7089E27_.wvu.PrintArea" localSheetId="0" hidden="1">'dem28'!$A$1:$L$59</definedName>
    <definedName name="Z_239EE218_578E_4317_BEED_14D5D7089E27_.wvu.PrintTitles" localSheetId="0" hidden="1">'dem28'!$11:$14</definedName>
    <definedName name="Z_302A3EA3_AE96_11D5_A646_0050BA3D7AFD_.wvu.FilterData" localSheetId="0" hidden="1">'dem28'!$A$1:$L$62</definedName>
    <definedName name="Z_302A3EA3_AE96_11D5_A646_0050BA3D7AFD_.wvu.PrintArea" localSheetId="0" hidden="1">'dem28'!$A$1:$L$59</definedName>
    <definedName name="Z_302A3EA3_AE96_11D5_A646_0050BA3D7AFD_.wvu.PrintTitles" localSheetId="0" hidden="1">'dem28'!$11:$14</definedName>
    <definedName name="Z_36DBA021_0ECB_11D4_8064_004005726899_.wvu.FilterData" localSheetId="0" hidden="1">'dem28'!$C$16:$C$62</definedName>
    <definedName name="Z_36DBA021_0ECB_11D4_8064_004005726899_.wvu.PrintArea" localSheetId="0" hidden="1">'dem28'!$A$1:$L$59</definedName>
    <definedName name="Z_36DBA021_0ECB_11D4_8064_004005726899_.wvu.PrintTitles" localSheetId="0" hidden="1">'dem28'!$11:$14</definedName>
    <definedName name="Z_93EBE921_AE91_11D5_8685_004005726899_.wvu.FilterData" localSheetId="0" hidden="1">'dem28'!$C$16:$C$62</definedName>
    <definedName name="Z_93EBE921_AE91_11D5_8685_004005726899_.wvu.PrintArea" localSheetId="0" hidden="1">'dem28'!$A$1:$L$59</definedName>
    <definedName name="Z_93EBE921_AE91_11D5_8685_004005726899_.wvu.PrintTitles" localSheetId="0" hidden="1">'dem28'!$11:$14</definedName>
    <definedName name="Z_94DA79C1_0FDE_11D5_9579_000021DAEEA2_.wvu.FilterData" localSheetId="0" hidden="1">'dem28'!$C$16:$C$62</definedName>
    <definedName name="Z_94DA79C1_0FDE_11D5_9579_000021DAEEA2_.wvu.PrintArea" localSheetId="0" hidden="1">'dem28'!$A$1:$L$59</definedName>
    <definedName name="Z_94DA79C1_0FDE_11D5_9579_000021DAEEA2_.wvu.PrintTitles" localSheetId="0" hidden="1">'dem28'!$11:$14</definedName>
    <definedName name="Z_B4CB096D_161F_11D5_8064_004005726899_.wvu.FilterData" localSheetId="0" hidden="1">'dem28'!$C$16:$C$62</definedName>
    <definedName name="Z_B4CB099B_161F_11D5_8064_004005726899_.wvu.FilterData" localSheetId="0" hidden="1">'dem28'!$C$16:$C$62</definedName>
    <definedName name="Z_C868F8C3_16D7_11D5_A68D_81D6213F5331_.wvu.FilterData" localSheetId="0" hidden="1">'dem28'!$C$16:$C$62</definedName>
    <definedName name="Z_C868F8C3_16D7_11D5_A68D_81D6213F5331_.wvu.PrintArea" localSheetId="0" hidden="1">'dem28'!$A$1:$L$59</definedName>
    <definedName name="Z_C868F8C3_16D7_11D5_A68D_81D6213F5331_.wvu.PrintTitles" localSheetId="0" hidden="1">'dem28'!$11:$14</definedName>
    <definedName name="Z_E5DF37BD_125C_11D5_8DC4_D0F5D88B3549_.wvu.FilterData" localSheetId="0" hidden="1">'dem28'!$C$16:$C$62</definedName>
    <definedName name="Z_E5DF37BD_125C_11D5_8DC4_D0F5D88B3549_.wvu.PrintArea" localSheetId="0" hidden="1">'dem28'!$A$1:$L$59</definedName>
    <definedName name="Z_E5DF37BD_125C_11D5_8DC4_D0F5D88B3549_.wvu.PrintTitles" localSheetId="0" hidden="1">'dem28'!$11:$14</definedName>
    <definedName name="Z_F8ADACC1_164E_11D6_B603_000021DAEEA2_.wvu.FilterData" localSheetId="0" hidden="1">'dem28'!$C$16:$C$62</definedName>
    <definedName name="Z_F8ADACC1_164E_11D6_B603_000021DAEEA2_.wvu.PrintArea" localSheetId="0" hidden="1">'dem28'!$A$1:$L$59</definedName>
    <definedName name="Z_F8ADACC1_164E_11D6_B603_000021DAEEA2_.wvu.PrintTitles" localSheetId="0" hidden="1">'dem28'!$11:$14</definedName>
  </definedNames>
  <calcPr calcId="124519"/>
</workbook>
</file>

<file path=xl/calcChain.xml><?xml version="1.0" encoding="utf-8"?>
<calcChain xmlns="http://schemas.openxmlformats.org/spreadsheetml/2006/main">
  <c r="L55" i="4"/>
  <c r="L54"/>
  <c r="L50"/>
  <c r="L49"/>
  <c r="L48"/>
  <c r="L44"/>
  <c r="L35"/>
  <c r="L34"/>
  <c r="L33"/>
  <c r="L29"/>
  <c r="L28"/>
  <c r="L27"/>
  <c r="L23"/>
  <c r="L22"/>
  <c r="L21"/>
  <c r="L20"/>
  <c r="K43" l="1"/>
  <c r="L43" s="1"/>
  <c r="I56"/>
  <c r="H56"/>
  <c r="G56"/>
  <c r="F56"/>
  <c r="E56"/>
  <c r="D56"/>
  <c r="I51"/>
  <c r="H51"/>
  <c r="G51"/>
  <c r="F51"/>
  <c r="E51"/>
  <c r="D51"/>
  <c r="I45"/>
  <c r="H45"/>
  <c r="G45"/>
  <c r="F45"/>
  <c r="E45"/>
  <c r="D45"/>
  <c r="I36"/>
  <c r="H36"/>
  <c r="G36"/>
  <c r="F36"/>
  <c r="E36"/>
  <c r="D36"/>
  <c r="I30"/>
  <c r="H30"/>
  <c r="G30"/>
  <c r="F30"/>
  <c r="E30"/>
  <c r="D30"/>
  <c r="I24"/>
  <c r="H24"/>
  <c r="G24"/>
  <c r="F24"/>
  <c r="E24"/>
  <c r="D24"/>
  <c r="D37" l="1"/>
  <c r="D38" s="1"/>
  <c r="E37"/>
  <c r="E38" s="1"/>
  <c r="G37"/>
  <c r="G38" s="1"/>
  <c r="I37"/>
  <c r="I38" s="1"/>
  <c r="E57"/>
  <c r="E58" s="1"/>
  <c r="G57"/>
  <c r="G58" s="1"/>
  <c r="I57"/>
  <c r="I58" s="1"/>
  <c r="F37"/>
  <c r="F38" s="1"/>
  <c r="H37"/>
  <c r="H38" s="1"/>
  <c r="F57"/>
  <c r="F58" s="1"/>
  <c r="H57"/>
  <c r="H58" s="1"/>
  <c r="D57"/>
  <c r="D58" s="1"/>
  <c r="K56"/>
  <c r="K51"/>
  <c r="K45"/>
  <c r="K36"/>
  <c r="K30"/>
  <c r="J56"/>
  <c r="J36"/>
  <c r="J51"/>
  <c r="J45"/>
  <c r="J30"/>
  <c r="J24"/>
  <c r="F59" l="1"/>
  <c r="F60" s="1"/>
  <c r="D59"/>
  <c r="D60" s="1"/>
  <c r="H59"/>
  <c r="H60" s="1"/>
  <c r="I59"/>
  <c r="I60" s="1"/>
  <c r="G59"/>
  <c r="G60" s="1"/>
  <c r="E59"/>
  <c r="E60" s="1"/>
  <c r="K24"/>
  <c r="K37" s="1"/>
  <c r="K38" s="1"/>
  <c r="L24"/>
  <c r="K57"/>
  <c r="K58" s="1"/>
  <c r="L36"/>
  <c r="J57"/>
  <c r="J58" s="1"/>
  <c r="L56"/>
  <c r="J37"/>
  <c r="J38" s="1"/>
  <c r="L30"/>
  <c r="L45"/>
  <c r="L51"/>
  <c r="K59" l="1"/>
  <c r="K60" s="1"/>
  <c r="L57"/>
  <c r="L58" s="1"/>
  <c r="J59"/>
  <c r="L37"/>
  <c r="L38" s="1"/>
  <c r="J60" l="1"/>
  <c r="L59"/>
  <c r="L60" s="1"/>
  <c r="E9" l="1"/>
  <c r="G9" s="1"/>
</calcChain>
</file>

<file path=xl/comments1.xml><?xml version="1.0" encoding="utf-8"?>
<comments xmlns="http://schemas.openxmlformats.org/spreadsheetml/2006/main">
  <authors>
    <author>Lenovo</author>
    <author>sonam</author>
  </authors>
  <commentList>
    <comment ref="B4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has been issued 30 instead of 29. This was done due to problem arising in the office of the AG</t>
        </r>
      </text>
    </comment>
    <comment ref="C43" authorId="1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operated by ATTI</t>
        </r>
      </text>
    </comment>
  </commentList>
</comments>
</file>

<file path=xl/sharedStrings.xml><?xml version="1.0" encoding="utf-8"?>
<sst xmlns="http://schemas.openxmlformats.org/spreadsheetml/2006/main" count="104" uniqueCount="58">
  <si>
    <t>Secretariat - General Services</t>
  </si>
  <si>
    <t>Other Administrative Services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</si>
  <si>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</si>
  <si>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</si>
  <si>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</si>
  <si>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</si>
  <si>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</si>
  <si>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</si>
  <si>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</si>
  <si>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</si>
  <si>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</si>
  <si>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29.00.01</t>
  </si>
  <si>
    <t>29.00.11</t>
  </si>
  <si>
    <t>Travel Expenses</t>
  </si>
  <si>
    <t>29.00.13</t>
  </si>
  <si>
    <t>Office Expenses</t>
  </si>
  <si>
    <t>29.00.26</t>
  </si>
  <si>
    <t>Advertisement &amp; Publicity</t>
  </si>
  <si>
    <t>Training of Probationers</t>
  </si>
  <si>
    <t>44.00.01</t>
  </si>
  <si>
    <t>Salaries</t>
  </si>
  <si>
    <t>44.00.11</t>
  </si>
  <si>
    <t>44.00.13</t>
  </si>
  <si>
    <t>Training</t>
  </si>
  <si>
    <t>Voted</t>
  </si>
  <si>
    <t>DEMAND NO. 28</t>
  </si>
  <si>
    <t>Chief Information Commission</t>
  </si>
  <si>
    <t>45.00.01</t>
  </si>
  <si>
    <t>45.00.11</t>
  </si>
  <si>
    <t>45.00.13</t>
  </si>
  <si>
    <t>II. Details of the estimates and the heads under which this grant will be accounted for:</t>
  </si>
  <si>
    <t>Revenue</t>
  </si>
  <si>
    <t>Capital</t>
  </si>
  <si>
    <t>Accounts &amp; Administrative Training 
Institute</t>
  </si>
  <si>
    <t>A - General Services (d) Administrative Services</t>
  </si>
  <si>
    <t>Secretariat</t>
  </si>
  <si>
    <t>Training of Officers</t>
  </si>
  <si>
    <t>(In Thousands of Rupees)</t>
  </si>
  <si>
    <t>Intensive Training Programme-Training for All (100 % CSS)</t>
  </si>
  <si>
    <t>Scheme Financed by Department of Personnel, Govt of India (100% CSS)</t>
  </si>
  <si>
    <t>Department of Personnel, AR &amp; 
Training</t>
  </si>
  <si>
    <t xml:space="preserve">       </t>
  </si>
  <si>
    <t>Rec</t>
  </si>
  <si>
    <t>Other Administrative Services, 00.911 - Deduct Recoveries of Overpayments</t>
  </si>
  <si>
    <t>2014-15</t>
  </si>
  <si>
    <t>Administrative Reform Commission</t>
  </si>
  <si>
    <t>Skill Development Mission</t>
  </si>
  <si>
    <t>29.00.81</t>
  </si>
  <si>
    <t>29.00.83</t>
  </si>
  <si>
    <t>46.00.01</t>
  </si>
  <si>
    <t>46.00.11</t>
  </si>
  <si>
    <t>46.00.13</t>
  </si>
  <si>
    <t>2015-16</t>
  </si>
  <si>
    <t>30.00.40</t>
  </si>
  <si>
    <t>30.00.75</t>
  </si>
  <si>
    <t>2016-17</t>
  </si>
  <si>
    <t>PERSONNEL, ADMINISTRATIVE REFORMS, TRAINING AND PUBLIC GRIEVANCES</t>
  </si>
  <si>
    <t>I. Estimate of the amount required in the year ending 31st March, 2017 to defray the charges in respect of Personnel, Administrative Reforms, Training and Public Grievances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</si>
</sst>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00#"/>
    <numFmt numFmtId="166" formatCode="00.0#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5" fillId="0" borderId="0" xfId="2" applyNumberFormat="1" applyFont="1" applyFill="1" applyBorder="1" applyAlignment="1">
      <alignment horizontal="left" vertical="top" wrapText="1"/>
    </xf>
    <xf numFmtId="0" fontId="5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/>
    <xf numFmtId="0" fontId="6" fillId="0" borderId="0" xfId="2" applyNumberFormat="1" applyFont="1" applyFill="1" applyBorder="1"/>
    <xf numFmtId="0" fontId="5" fillId="0" borderId="0" xfId="2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Alignment="1">
      <alignment horizontal="left" vertical="top" wrapText="1"/>
    </xf>
    <xf numFmtId="0" fontId="6" fillId="0" borderId="0" xfId="2" applyNumberFormat="1" applyFont="1" applyFill="1"/>
    <xf numFmtId="0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horizontal="left"/>
    </xf>
    <xf numFmtId="0" fontId="5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center"/>
    </xf>
    <xf numFmtId="0" fontId="5" fillId="0" borderId="0" xfId="2" applyNumberFormat="1" applyFont="1" applyFill="1" applyAlignment="1">
      <alignment horizontal="left"/>
    </xf>
    <xf numFmtId="0" fontId="5" fillId="0" borderId="0" xfId="5" applyNumberFormat="1" applyFont="1" applyFill="1" applyAlignment="1">
      <alignment horizontal="left" vertical="top" wrapText="1"/>
    </xf>
    <xf numFmtId="0" fontId="6" fillId="0" borderId="0" xfId="4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center"/>
    </xf>
    <xf numFmtId="0" fontId="5" fillId="0" borderId="0" xfId="5" applyNumberFormat="1" applyFont="1" applyFill="1" applyAlignment="1" applyProtection="1">
      <alignment horizontal="left"/>
    </xf>
    <xf numFmtId="0" fontId="5" fillId="0" borderId="1" xfId="6" applyNumberFormat="1" applyFont="1" applyFill="1" applyBorder="1"/>
    <xf numFmtId="0" fontId="5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/>
    <xf numFmtId="0" fontId="8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Protection="1"/>
    <xf numFmtId="0" fontId="5" fillId="0" borderId="0" xfId="7" applyNumberFormat="1" applyFont="1" applyFill="1" applyProtection="1"/>
    <xf numFmtId="0" fontId="5" fillId="0" borderId="0" xfId="7" applyNumberFormat="1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right" vertical="top" wrapText="1"/>
    </xf>
    <xf numFmtId="0" fontId="5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 vertical="top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>
      <alignment horizontal="right" vertical="top" wrapText="1"/>
    </xf>
    <xf numFmtId="166" fontId="6" fillId="0" borderId="0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Alignment="1" applyProtection="1">
      <alignment horizontal="right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2" xfId="2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Alignment="1">
      <alignment horizontal="right" vertical="top" wrapText="1"/>
    </xf>
    <xf numFmtId="0" fontId="6" fillId="0" borderId="0" xfId="2" applyNumberFormat="1" applyFont="1" applyFill="1" applyAlignment="1" applyProtection="1">
      <alignment horizontal="left" vertical="top" wrapText="1"/>
    </xf>
    <xf numFmtId="0" fontId="5" fillId="0" borderId="2" xfId="2" applyNumberFormat="1" applyFont="1" applyFill="1" applyBorder="1" applyAlignment="1">
      <alignment horizontal="left" vertical="top" wrapText="1"/>
    </xf>
    <xf numFmtId="0" fontId="6" fillId="0" borderId="2" xfId="2" applyNumberFormat="1" applyFont="1" applyFill="1" applyBorder="1" applyAlignment="1">
      <alignment horizontal="right" vertical="top" wrapText="1"/>
    </xf>
    <xf numFmtId="0" fontId="6" fillId="0" borderId="2" xfId="2" applyNumberFormat="1" applyFont="1" applyFill="1" applyBorder="1" applyAlignment="1">
      <alignment vertical="top" wrapText="1"/>
    </xf>
    <xf numFmtId="0" fontId="5" fillId="0" borderId="1" xfId="2" applyNumberFormat="1" applyFont="1" applyFill="1" applyBorder="1" applyAlignment="1">
      <alignment horizontal="left" vertical="top" wrapText="1"/>
    </xf>
    <xf numFmtId="0" fontId="5" fillId="0" borderId="1" xfId="2" applyNumberFormat="1" applyFont="1" applyFill="1" applyBorder="1" applyAlignment="1">
      <alignment horizontal="right" vertical="top" wrapText="1"/>
    </xf>
    <xf numFmtId="164" fontId="5" fillId="0" borderId="0" xfId="1" applyFont="1" applyFill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164" fontId="5" fillId="0" borderId="2" xfId="1" applyFont="1" applyFill="1" applyBorder="1" applyAlignment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0" xfId="7" applyFont="1" applyFill="1" applyBorder="1" applyAlignment="1" applyProtection="1">
      <alignment vertical="top"/>
    </xf>
    <xf numFmtId="164" fontId="6" fillId="0" borderId="0" xfId="1" applyFont="1" applyFill="1" applyBorder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left" vertical="top" wrapText="1"/>
    </xf>
    <xf numFmtId="0" fontId="5" fillId="0" borderId="3" xfId="7" applyFont="1" applyFill="1" applyBorder="1" applyAlignment="1" applyProtection="1">
      <alignment horizontal="left" vertical="top" wrapText="1"/>
    </xf>
    <xf numFmtId="0" fontId="5" fillId="0" borderId="3" xfId="7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7" applyFont="1" applyFill="1" applyProtection="1"/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 applyProtection="1">
      <alignment horizontal="right" vertical="top" wrapText="1"/>
    </xf>
    <xf numFmtId="0" fontId="5" fillId="0" borderId="1" xfId="7" applyFont="1" applyFill="1" applyBorder="1" applyAlignment="1" applyProtection="1">
      <alignment horizontal="left" vertical="top" wrapText="1"/>
    </xf>
    <xf numFmtId="0" fontId="5" fillId="0" borderId="1" xfId="7" applyFont="1" applyFill="1" applyBorder="1" applyAlignment="1" applyProtection="1">
      <alignment horizontal="right" vertical="top" wrapText="1"/>
    </xf>
    <xf numFmtId="0" fontId="5" fillId="0" borderId="1" xfId="6" applyFont="1" applyFill="1" applyBorder="1" applyAlignment="1" applyProtection="1">
      <alignment horizontal="left"/>
    </xf>
    <xf numFmtId="164" fontId="5" fillId="0" borderId="3" xfId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/>
    </xf>
    <xf numFmtId="0" fontId="5" fillId="2" borderId="0" xfId="2" applyNumberFormat="1" applyFont="1" applyFill="1"/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3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left" vertical="top"/>
    </xf>
    <xf numFmtId="164" fontId="5" fillId="0" borderId="0" xfId="1" applyFont="1" applyFill="1" applyAlignment="1">
      <alignment horizontal="right" wrapText="1"/>
    </xf>
    <xf numFmtId="0" fontId="5" fillId="0" borderId="0" xfId="1" applyNumberFormat="1" applyFont="1" applyFill="1" applyAlignment="1" applyProtection="1">
      <alignment horizontal="right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Alignment="1">
      <alignment horizontal="right" wrapText="1"/>
    </xf>
    <xf numFmtId="166" fontId="6" fillId="0" borderId="1" xfId="2" applyNumberFormat="1" applyFont="1" applyFill="1" applyBorder="1" applyAlignment="1">
      <alignment horizontal="right" vertical="top" wrapText="1"/>
    </xf>
    <xf numFmtId="0" fontId="6" fillId="0" borderId="1" xfId="2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>
      <alignment vertical="top"/>
    </xf>
    <xf numFmtId="164" fontId="5" fillId="0" borderId="1" xfId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5" applyNumberFormat="1" applyFont="1" applyFill="1" applyAlignment="1" applyProtection="1">
      <alignment horizontal="left" wrapText="1"/>
    </xf>
    <xf numFmtId="0" fontId="5" fillId="0" borderId="3" xfId="6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2004-05_2.6.04_1st supp.vol.III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" transitionEvaluation="1" codeName="Sheet1"/>
  <dimension ref="A1:L62"/>
  <sheetViews>
    <sheetView tabSelected="1" view="pageBreakPreview" topLeftCell="A4" zoomScaleSheetLayoutView="100" workbookViewId="0">
      <selection activeCell="G23" sqref="G23"/>
    </sheetView>
  </sheetViews>
  <sheetFormatPr defaultColWidth="11" defaultRowHeight="12.75"/>
  <cols>
    <col min="1" max="1" width="6.42578125" style="6" customWidth="1"/>
    <col min="2" max="2" width="8.140625" style="8" customWidth="1"/>
    <col min="3" max="3" width="34.5703125" style="3" customWidth="1"/>
    <col min="4" max="4" width="8.5703125" style="3" customWidth="1"/>
    <col min="5" max="5" width="9.42578125" style="3" customWidth="1"/>
    <col min="6" max="6" width="8.42578125" style="3" customWidth="1"/>
    <col min="7" max="8" width="8.5703125" style="3" customWidth="1"/>
    <col min="9" max="9" width="8.42578125" style="3" customWidth="1"/>
    <col min="10" max="10" width="8.5703125" style="3" customWidth="1"/>
    <col min="11" max="11" width="9.140625" style="3" customWidth="1"/>
    <col min="12" max="12" width="8.42578125" style="3" customWidth="1"/>
    <col min="13" max="16384" width="11" style="3"/>
  </cols>
  <sheetData>
    <row r="1" spans="1:12" ht="14.1" customHeight="1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>
      <c r="A2" s="87" t="s">
        <v>56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4.1" customHeight="1">
      <c r="B3" s="7"/>
      <c r="C3" s="7" t="s">
        <v>41</v>
      </c>
      <c r="E3" s="5"/>
    </row>
    <row r="4" spans="1:12" ht="14.1" customHeight="1">
      <c r="C4" s="9"/>
      <c r="D4" s="10" t="s">
        <v>34</v>
      </c>
      <c r="E4" s="11">
        <v>2052</v>
      </c>
      <c r="F4" s="3" t="s">
        <v>0</v>
      </c>
    </row>
    <row r="5" spans="1:12" ht="14.1" customHeight="1">
      <c r="C5" s="9"/>
      <c r="D5" s="10"/>
      <c r="E5" s="11">
        <v>2070</v>
      </c>
      <c r="F5" s="3" t="s">
        <v>1</v>
      </c>
    </row>
    <row r="6" spans="1:12">
      <c r="D6" s="34"/>
      <c r="E6" s="11"/>
    </row>
    <row r="7" spans="1:12" ht="24.6" customHeight="1">
      <c r="A7" s="89" t="s">
        <v>57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14.1" customHeight="1">
      <c r="A8" s="13"/>
      <c r="D8" s="4"/>
      <c r="E8" s="14" t="s">
        <v>31</v>
      </c>
      <c r="F8" s="14" t="s">
        <v>32</v>
      </c>
      <c r="G8" s="14" t="s">
        <v>8</v>
      </c>
    </row>
    <row r="9" spans="1:12" ht="14.1" customHeight="1">
      <c r="A9" s="12"/>
      <c r="D9" s="15" t="s">
        <v>24</v>
      </c>
      <c r="E9" s="16">
        <f>L59</f>
        <v>92248</v>
      </c>
      <c r="F9" s="56">
        <v>0</v>
      </c>
      <c r="G9" s="16">
        <f>F9+E9</f>
        <v>92248</v>
      </c>
    </row>
    <row r="10" spans="1:12" ht="14.1" customHeight="1">
      <c r="A10" s="17" t="s">
        <v>30</v>
      </c>
      <c r="C10" s="9"/>
    </row>
    <row r="11" spans="1:12" ht="14.1" customHeight="1">
      <c r="C11" s="18"/>
      <c r="D11" s="18"/>
      <c r="E11" s="18"/>
      <c r="F11" s="18"/>
      <c r="G11" s="18"/>
      <c r="H11" s="18"/>
      <c r="I11" s="19"/>
      <c r="J11" s="20"/>
      <c r="K11" s="21"/>
      <c r="L11" s="22" t="s">
        <v>37</v>
      </c>
    </row>
    <row r="12" spans="1:12" s="61" customFormat="1">
      <c r="A12" s="58"/>
      <c r="B12" s="59"/>
      <c r="C12" s="60"/>
      <c r="D12" s="90" t="s">
        <v>2</v>
      </c>
      <c r="E12" s="90"/>
      <c r="F12" s="85" t="s">
        <v>3</v>
      </c>
      <c r="G12" s="85"/>
      <c r="H12" s="85" t="s">
        <v>4</v>
      </c>
      <c r="I12" s="85"/>
      <c r="J12" s="85" t="s">
        <v>3</v>
      </c>
      <c r="K12" s="85"/>
      <c r="L12" s="85"/>
    </row>
    <row r="13" spans="1:12" s="61" customFormat="1">
      <c r="A13" s="62"/>
      <c r="B13" s="63"/>
      <c r="C13" s="60" t="s">
        <v>5</v>
      </c>
      <c r="D13" s="85" t="s">
        <v>44</v>
      </c>
      <c r="E13" s="85"/>
      <c r="F13" s="85" t="s">
        <v>52</v>
      </c>
      <c r="G13" s="85"/>
      <c r="H13" s="85" t="s">
        <v>52</v>
      </c>
      <c r="I13" s="85"/>
      <c r="J13" s="85" t="s">
        <v>55</v>
      </c>
      <c r="K13" s="85"/>
      <c r="L13" s="85"/>
    </row>
    <row r="14" spans="1:12" s="61" customFormat="1">
      <c r="A14" s="64"/>
      <c r="B14" s="65"/>
      <c r="C14" s="66"/>
      <c r="D14" s="27" t="s">
        <v>6</v>
      </c>
      <c r="E14" s="27" t="s">
        <v>7</v>
      </c>
      <c r="F14" s="27" t="s">
        <v>6</v>
      </c>
      <c r="G14" s="27" t="s">
        <v>7</v>
      </c>
      <c r="H14" s="27" t="s">
        <v>6</v>
      </c>
      <c r="I14" s="27" t="s">
        <v>7</v>
      </c>
      <c r="J14" s="27" t="s">
        <v>6</v>
      </c>
      <c r="K14" s="27" t="s">
        <v>7</v>
      </c>
      <c r="L14" s="27" t="s">
        <v>8</v>
      </c>
    </row>
    <row r="15" spans="1:12" s="24" customFormat="1" ht="9" customHeight="1">
      <c r="A15" s="25"/>
      <c r="B15" s="26"/>
      <c r="C15" s="23"/>
      <c r="D15" s="28"/>
      <c r="E15" s="28"/>
      <c r="F15" s="28"/>
      <c r="G15" s="28"/>
      <c r="H15" s="28"/>
      <c r="I15" s="28"/>
      <c r="J15" s="28"/>
      <c r="K15" s="28"/>
      <c r="L15" s="28"/>
    </row>
    <row r="16" spans="1:12">
      <c r="A16" s="5"/>
      <c r="B16" s="29"/>
      <c r="C16" s="30" t="s">
        <v>9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2">
      <c r="A17" s="6" t="s">
        <v>10</v>
      </c>
      <c r="B17" s="32">
        <v>2052</v>
      </c>
      <c r="C17" s="30" t="s">
        <v>0</v>
      </c>
    </row>
    <row r="18" spans="1:12">
      <c r="B18" s="33">
        <v>0.09</v>
      </c>
      <c r="C18" s="30" t="s">
        <v>35</v>
      </c>
    </row>
    <row r="19" spans="1:12" ht="25.5">
      <c r="B19" s="2">
        <v>29</v>
      </c>
      <c r="C19" s="5" t="s">
        <v>40</v>
      </c>
    </row>
    <row r="20" spans="1:12">
      <c r="B20" s="2" t="s">
        <v>11</v>
      </c>
      <c r="C20" s="5" t="s">
        <v>20</v>
      </c>
      <c r="D20" s="50">
        <v>0</v>
      </c>
      <c r="E20" s="34">
        <v>34584</v>
      </c>
      <c r="F20" s="50">
        <v>0</v>
      </c>
      <c r="G20" s="34">
        <v>35191</v>
      </c>
      <c r="H20" s="50">
        <v>0</v>
      </c>
      <c r="I20" s="34">
        <v>35191</v>
      </c>
      <c r="J20" s="50">
        <v>0</v>
      </c>
      <c r="K20" s="34">
        <v>33431</v>
      </c>
      <c r="L20" s="34">
        <f>SUM(J20:K20)</f>
        <v>33431</v>
      </c>
    </row>
    <row r="21" spans="1:12">
      <c r="B21" s="2" t="s">
        <v>12</v>
      </c>
      <c r="C21" s="5" t="s">
        <v>13</v>
      </c>
      <c r="D21" s="50">
        <v>0</v>
      </c>
      <c r="E21" s="34">
        <v>230</v>
      </c>
      <c r="F21" s="50">
        <v>0</v>
      </c>
      <c r="G21" s="34">
        <v>129</v>
      </c>
      <c r="H21" s="50">
        <v>0</v>
      </c>
      <c r="I21" s="34">
        <v>129</v>
      </c>
      <c r="J21" s="50">
        <v>0</v>
      </c>
      <c r="K21" s="34">
        <v>400</v>
      </c>
      <c r="L21" s="34">
        <f>SUM(J21:K21)</f>
        <v>400</v>
      </c>
    </row>
    <row r="22" spans="1:12">
      <c r="B22" s="2" t="s">
        <v>14</v>
      </c>
      <c r="C22" s="5" t="s">
        <v>15</v>
      </c>
      <c r="D22" s="70">
        <v>3660</v>
      </c>
      <c r="E22" s="34">
        <v>2666</v>
      </c>
      <c r="F22" s="50">
        <v>0</v>
      </c>
      <c r="G22" s="34">
        <v>2519</v>
      </c>
      <c r="H22" s="50">
        <v>0</v>
      </c>
      <c r="I22" s="34">
        <v>2519</v>
      </c>
      <c r="J22" s="50">
        <v>0</v>
      </c>
      <c r="K22" s="34">
        <v>2519</v>
      </c>
      <c r="L22" s="34">
        <f>SUM(J22:K22)</f>
        <v>2519</v>
      </c>
    </row>
    <row r="23" spans="1:12">
      <c r="B23" s="2" t="s">
        <v>16</v>
      </c>
      <c r="C23" s="5" t="s">
        <v>17</v>
      </c>
      <c r="D23" s="50">
        <v>0</v>
      </c>
      <c r="E23" s="75">
        <v>11</v>
      </c>
      <c r="F23" s="50">
        <v>0</v>
      </c>
      <c r="G23" s="34">
        <v>80</v>
      </c>
      <c r="H23" s="50">
        <v>0</v>
      </c>
      <c r="I23" s="34">
        <v>80</v>
      </c>
      <c r="J23" s="50">
        <v>0</v>
      </c>
      <c r="K23" s="34">
        <v>80</v>
      </c>
      <c r="L23" s="34">
        <f>SUM(J23:K23)</f>
        <v>80</v>
      </c>
    </row>
    <row r="24" spans="1:12" ht="25.5">
      <c r="A24" s="6" t="s">
        <v>8</v>
      </c>
      <c r="B24" s="2">
        <v>29</v>
      </c>
      <c r="C24" s="5" t="s">
        <v>40</v>
      </c>
      <c r="D24" s="42">
        <f t="shared" ref="D24:L24" si="0">SUM(D20:D23)</f>
        <v>3660</v>
      </c>
      <c r="E24" s="35">
        <f t="shared" si="0"/>
        <v>37491</v>
      </c>
      <c r="F24" s="51">
        <f t="shared" si="0"/>
        <v>0</v>
      </c>
      <c r="G24" s="35">
        <f t="shared" si="0"/>
        <v>37919</v>
      </c>
      <c r="H24" s="51">
        <f t="shared" si="0"/>
        <v>0</v>
      </c>
      <c r="I24" s="35">
        <f t="shared" si="0"/>
        <v>37919</v>
      </c>
      <c r="J24" s="51">
        <f t="shared" si="0"/>
        <v>0</v>
      </c>
      <c r="K24" s="35">
        <f t="shared" ref="K24" si="1">SUM(K20:K23)</f>
        <v>36430</v>
      </c>
      <c r="L24" s="35">
        <f t="shared" si="0"/>
        <v>36430</v>
      </c>
    </row>
    <row r="25" spans="1:12" ht="11.45" customHeight="1">
      <c r="B25" s="2"/>
      <c r="C25" s="5"/>
      <c r="D25" s="36"/>
      <c r="E25" s="36"/>
      <c r="F25" s="36"/>
      <c r="G25" s="36"/>
      <c r="H25" s="36"/>
      <c r="I25" s="36"/>
      <c r="J25" s="36"/>
      <c r="K25" s="36"/>
      <c r="L25" s="36"/>
    </row>
    <row r="26" spans="1:12">
      <c r="B26" s="2">
        <v>45</v>
      </c>
      <c r="C26" s="5" t="s">
        <v>26</v>
      </c>
      <c r="D26" s="37"/>
      <c r="E26" s="37"/>
      <c r="F26" s="37"/>
      <c r="G26" s="37"/>
      <c r="H26" s="37"/>
      <c r="I26" s="37"/>
      <c r="J26" s="37"/>
      <c r="K26" s="37"/>
      <c r="L26" s="37"/>
    </row>
    <row r="27" spans="1:12">
      <c r="B27" s="2" t="s">
        <v>27</v>
      </c>
      <c r="C27" s="5" t="s">
        <v>20</v>
      </c>
      <c r="D27" s="52">
        <v>0</v>
      </c>
      <c r="E27" s="37">
        <v>10495</v>
      </c>
      <c r="F27" s="52">
        <v>0</v>
      </c>
      <c r="G27" s="10">
        <v>12218</v>
      </c>
      <c r="H27" s="52">
        <v>0</v>
      </c>
      <c r="I27" s="10">
        <v>12218</v>
      </c>
      <c r="J27" s="52">
        <v>0</v>
      </c>
      <c r="K27" s="10">
        <v>12157</v>
      </c>
      <c r="L27" s="37">
        <f>SUM(J27:K27)</f>
        <v>12157</v>
      </c>
    </row>
    <row r="28" spans="1:12">
      <c r="B28" s="2" t="s">
        <v>28</v>
      </c>
      <c r="C28" s="5" t="s">
        <v>13</v>
      </c>
      <c r="D28" s="52">
        <v>0</v>
      </c>
      <c r="E28" s="37">
        <v>13</v>
      </c>
      <c r="F28" s="52">
        <v>0</v>
      </c>
      <c r="G28" s="10">
        <v>1400</v>
      </c>
      <c r="H28" s="52">
        <v>0</v>
      </c>
      <c r="I28" s="10">
        <v>1400</v>
      </c>
      <c r="J28" s="52">
        <v>0</v>
      </c>
      <c r="K28" s="10">
        <v>1400</v>
      </c>
      <c r="L28" s="37">
        <f>SUM(J28:K28)</f>
        <v>1400</v>
      </c>
    </row>
    <row r="29" spans="1:12">
      <c r="B29" s="2" t="s">
        <v>29</v>
      </c>
      <c r="C29" s="5" t="s">
        <v>15</v>
      </c>
      <c r="D29" s="52">
        <v>0</v>
      </c>
      <c r="E29" s="37">
        <v>4699</v>
      </c>
      <c r="F29" s="52">
        <v>0</v>
      </c>
      <c r="G29" s="10">
        <v>3500</v>
      </c>
      <c r="H29" s="52">
        <v>0</v>
      </c>
      <c r="I29" s="10">
        <v>3500</v>
      </c>
      <c r="J29" s="52">
        <v>0</v>
      </c>
      <c r="K29" s="10">
        <v>3500</v>
      </c>
      <c r="L29" s="37">
        <f>SUM(J29:K29)</f>
        <v>3500</v>
      </c>
    </row>
    <row r="30" spans="1:12">
      <c r="A30" s="1" t="s">
        <v>8</v>
      </c>
      <c r="B30" s="2">
        <v>45</v>
      </c>
      <c r="C30" s="5" t="s">
        <v>26</v>
      </c>
      <c r="D30" s="51">
        <f t="shared" ref="D30:L30" si="2">SUM(D27:D29)</f>
        <v>0</v>
      </c>
      <c r="E30" s="35">
        <f t="shared" si="2"/>
        <v>15207</v>
      </c>
      <c r="F30" s="51">
        <f t="shared" si="2"/>
        <v>0</v>
      </c>
      <c r="G30" s="35">
        <f t="shared" si="2"/>
        <v>17118</v>
      </c>
      <c r="H30" s="51">
        <f t="shared" si="2"/>
        <v>0</v>
      </c>
      <c r="I30" s="35">
        <f t="shared" si="2"/>
        <v>17118</v>
      </c>
      <c r="J30" s="51">
        <f t="shared" si="2"/>
        <v>0</v>
      </c>
      <c r="K30" s="35">
        <f t="shared" ref="K30" si="3">SUM(K27:K29)</f>
        <v>17057</v>
      </c>
      <c r="L30" s="35">
        <f t="shared" si="2"/>
        <v>17057</v>
      </c>
    </row>
    <row r="31" spans="1:12" ht="11.1" customHeight="1">
      <c r="A31" s="1"/>
      <c r="B31" s="2"/>
      <c r="C31" s="5"/>
      <c r="D31" s="67"/>
      <c r="E31" s="36"/>
      <c r="F31" s="67"/>
      <c r="G31" s="36"/>
      <c r="H31" s="67"/>
      <c r="I31" s="36"/>
      <c r="J31" s="67"/>
      <c r="K31" s="36"/>
      <c r="L31" s="36"/>
    </row>
    <row r="32" spans="1:12" ht="13.35" customHeight="1">
      <c r="A32" s="1"/>
      <c r="B32" s="2">
        <v>46</v>
      </c>
      <c r="C32" s="5" t="s">
        <v>45</v>
      </c>
      <c r="D32" s="52"/>
      <c r="E32" s="37"/>
      <c r="F32" s="52"/>
      <c r="G32" s="37"/>
      <c r="H32" s="52"/>
      <c r="I32" s="37"/>
      <c r="J32" s="52"/>
      <c r="K32" s="37"/>
      <c r="L32" s="37"/>
    </row>
    <row r="33" spans="1:12" ht="13.35" customHeight="1">
      <c r="A33" s="1"/>
      <c r="B33" s="2" t="s">
        <v>49</v>
      </c>
      <c r="C33" s="5" t="s">
        <v>20</v>
      </c>
      <c r="D33" s="52">
        <v>0</v>
      </c>
      <c r="E33" s="71">
        <v>487</v>
      </c>
      <c r="F33" s="52">
        <v>0</v>
      </c>
      <c r="G33" s="71">
        <v>2380</v>
      </c>
      <c r="H33" s="52">
        <v>0</v>
      </c>
      <c r="I33" s="71">
        <v>2380</v>
      </c>
      <c r="J33" s="52">
        <v>0</v>
      </c>
      <c r="K33" s="71">
        <v>2972</v>
      </c>
      <c r="L33" s="37">
        <f>SUM(J33:K33)</f>
        <v>2972</v>
      </c>
    </row>
    <row r="34" spans="1:12" ht="13.35" customHeight="1">
      <c r="A34" s="1"/>
      <c r="B34" s="2" t="s">
        <v>50</v>
      </c>
      <c r="C34" s="5" t="s">
        <v>13</v>
      </c>
      <c r="D34" s="52">
        <v>0</v>
      </c>
      <c r="E34" s="52">
        <v>0</v>
      </c>
      <c r="F34" s="52">
        <v>0</v>
      </c>
      <c r="G34" s="71">
        <v>100</v>
      </c>
      <c r="H34" s="52">
        <v>0</v>
      </c>
      <c r="I34" s="71">
        <v>100</v>
      </c>
      <c r="J34" s="52">
        <v>0</v>
      </c>
      <c r="K34" s="71">
        <v>100</v>
      </c>
      <c r="L34" s="37">
        <f>SUM(J34:K34)</f>
        <v>100</v>
      </c>
    </row>
    <row r="35" spans="1:12" ht="13.35" customHeight="1">
      <c r="A35" s="1"/>
      <c r="B35" s="2" t="s">
        <v>51</v>
      </c>
      <c r="C35" s="5" t="s">
        <v>15</v>
      </c>
      <c r="D35" s="52">
        <v>0</v>
      </c>
      <c r="E35" s="71">
        <v>699</v>
      </c>
      <c r="F35" s="52">
        <v>0</v>
      </c>
      <c r="G35" s="71">
        <v>700</v>
      </c>
      <c r="H35" s="52">
        <v>0</v>
      </c>
      <c r="I35" s="71">
        <v>700</v>
      </c>
      <c r="J35" s="52">
        <v>0</v>
      </c>
      <c r="K35" s="71">
        <v>700</v>
      </c>
      <c r="L35" s="37">
        <f>SUM(J35:K35)</f>
        <v>700</v>
      </c>
    </row>
    <row r="36" spans="1:12" ht="13.35" customHeight="1">
      <c r="A36" s="1" t="s">
        <v>8</v>
      </c>
      <c r="B36" s="2">
        <v>46</v>
      </c>
      <c r="C36" s="5" t="s">
        <v>45</v>
      </c>
      <c r="D36" s="51">
        <f t="shared" ref="D36:J36" si="4">SUM(D33:D35)</f>
        <v>0</v>
      </c>
      <c r="E36" s="42">
        <f t="shared" si="4"/>
        <v>1186</v>
      </c>
      <c r="F36" s="51">
        <f t="shared" si="4"/>
        <v>0</v>
      </c>
      <c r="G36" s="42">
        <f t="shared" si="4"/>
        <v>3180</v>
      </c>
      <c r="H36" s="51">
        <f t="shared" si="4"/>
        <v>0</v>
      </c>
      <c r="I36" s="42">
        <f t="shared" si="4"/>
        <v>3180</v>
      </c>
      <c r="J36" s="51">
        <f t="shared" si="4"/>
        <v>0</v>
      </c>
      <c r="K36" s="42">
        <f t="shared" ref="K36" si="5">SUM(K33:K35)</f>
        <v>3772</v>
      </c>
      <c r="L36" s="35">
        <f>SUM(L33:L35)</f>
        <v>3772</v>
      </c>
    </row>
    <row r="37" spans="1:12" ht="13.35" customHeight="1">
      <c r="A37" s="48" t="s">
        <v>8</v>
      </c>
      <c r="B37" s="80">
        <v>0.09</v>
      </c>
      <c r="C37" s="81" t="s">
        <v>35</v>
      </c>
      <c r="D37" s="76">
        <f t="shared" ref="D37:J37" si="6">D30+D24+D36</f>
        <v>3660</v>
      </c>
      <c r="E37" s="68">
        <f t="shared" si="6"/>
        <v>53884</v>
      </c>
      <c r="F37" s="54">
        <f t="shared" si="6"/>
        <v>0</v>
      </c>
      <c r="G37" s="68">
        <f t="shared" si="6"/>
        <v>58217</v>
      </c>
      <c r="H37" s="54">
        <f t="shared" si="6"/>
        <v>0</v>
      </c>
      <c r="I37" s="68">
        <f t="shared" si="6"/>
        <v>58217</v>
      </c>
      <c r="J37" s="54">
        <f t="shared" si="6"/>
        <v>0</v>
      </c>
      <c r="K37" s="68">
        <f t="shared" ref="K37" si="7">K30+K24+K36</f>
        <v>57259</v>
      </c>
      <c r="L37" s="68">
        <f>L30+L24+L36</f>
        <v>57259</v>
      </c>
    </row>
    <row r="38" spans="1:12" ht="13.35" customHeight="1">
      <c r="A38" s="1" t="s">
        <v>8</v>
      </c>
      <c r="B38" s="32">
        <v>2052</v>
      </c>
      <c r="C38" s="30" t="s">
        <v>0</v>
      </c>
      <c r="D38" s="77">
        <f t="shared" ref="D38:L38" si="8">D37</f>
        <v>3660</v>
      </c>
      <c r="E38" s="38">
        <f t="shared" si="8"/>
        <v>53884</v>
      </c>
      <c r="F38" s="53">
        <f t="shared" si="8"/>
        <v>0</v>
      </c>
      <c r="G38" s="38">
        <f t="shared" si="8"/>
        <v>58217</v>
      </c>
      <c r="H38" s="53">
        <f t="shared" si="8"/>
        <v>0</v>
      </c>
      <c r="I38" s="38">
        <f t="shared" si="8"/>
        <v>58217</v>
      </c>
      <c r="J38" s="53">
        <f t="shared" si="8"/>
        <v>0</v>
      </c>
      <c r="K38" s="38">
        <f t="shared" ref="K38" si="9">K37</f>
        <v>57259</v>
      </c>
      <c r="L38" s="38">
        <f t="shared" si="8"/>
        <v>57259</v>
      </c>
    </row>
    <row r="39" spans="1:12" ht="7.9" customHeight="1">
      <c r="A39" s="1"/>
      <c r="B39" s="32"/>
      <c r="C39" s="30"/>
      <c r="D39" s="39"/>
      <c r="E39" s="40"/>
      <c r="F39" s="39"/>
      <c r="G39" s="40"/>
      <c r="H39" s="40"/>
      <c r="I39" s="40"/>
      <c r="J39" s="39"/>
      <c r="K39" s="40"/>
      <c r="L39" s="40"/>
    </row>
    <row r="40" spans="1:12" ht="13.35" customHeight="1">
      <c r="A40" s="1" t="s">
        <v>10</v>
      </c>
      <c r="B40" s="32">
        <v>2070</v>
      </c>
      <c r="C40" s="30" t="s">
        <v>1</v>
      </c>
      <c r="D40" s="40"/>
      <c r="E40" s="40"/>
      <c r="F40" s="10"/>
      <c r="G40" s="10"/>
      <c r="H40" s="10"/>
      <c r="I40" s="10"/>
      <c r="J40" s="10"/>
      <c r="K40" s="10"/>
      <c r="L40" s="10"/>
    </row>
    <row r="41" spans="1:12" ht="13.35" customHeight="1">
      <c r="A41" s="1"/>
      <c r="B41" s="41">
        <v>3.0000000000000001E-3</v>
      </c>
      <c r="C41" s="30" t="s">
        <v>23</v>
      </c>
      <c r="D41" s="40"/>
      <c r="E41" s="40"/>
      <c r="F41" s="37"/>
      <c r="G41" s="37"/>
      <c r="H41" s="37"/>
      <c r="I41" s="37"/>
      <c r="J41" s="37"/>
      <c r="K41" s="37"/>
      <c r="L41" s="37"/>
    </row>
    <row r="42" spans="1:12" ht="25.5">
      <c r="A42" s="1"/>
      <c r="B42" s="2">
        <v>30</v>
      </c>
      <c r="C42" s="5" t="s">
        <v>40</v>
      </c>
      <c r="D42" s="37"/>
      <c r="E42" s="37"/>
      <c r="F42" s="37"/>
      <c r="G42" s="37"/>
      <c r="H42" s="37"/>
      <c r="I42" s="37"/>
      <c r="J42" s="37"/>
      <c r="K42" s="37"/>
      <c r="L42" s="37"/>
    </row>
    <row r="43" spans="1:12" ht="13.35" customHeight="1">
      <c r="B43" s="2" t="s">
        <v>53</v>
      </c>
      <c r="C43" s="5" t="s">
        <v>18</v>
      </c>
      <c r="D43" s="50">
        <v>0</v>
      </c>
      <c r="E43" s="34">
        <v>4099</v>
      </c>
      <c r="F43" s="50">
        <v>0</v>
      </c>
      <c r="G43" s="34">
        <v>4100</v>
      </c>
      <c r="H43" s="50">
        <v>0</v>
      </c>
      <c r="I43" s="34">
        <v>4100</v>
      </c>
      <c r="J43" s="50">
        <v>0</v>
      </c>
      <c r="K43" s="34">
        <f>4100+1100</f>
        <v>5200</v>
      </c>
      <c r="L43" s="34">
        <f>SUM(J43:K43)</f>
        <v>5200</v>
      </c>
    </row>
    <row r="44" spans="1:12">
      <c r="A44" s="1"/>
      <c r="B44" s="2" t="s">
        <v>54</v>
      </c>
      <c r="C44" s="5" t="s">
        <v>36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70">
        <v>10000</v>
      </c>
      <c r="K44" s="50">
        <v>0</v>
      </c>
      <c r="L44" s="70">
        <f>SUM(J44:K44)</f>
        <v>10000</v>
      </c>
    </row>
    <row r="45" spans="1:12" ht="25.5">
      <c r="A45" s="1" t="s">
        <v>8</v>
      </c>
      <c r="B45" s="2">
        <v>30</v>
      </c>
      <c r="C45" s="5" t="s">
        <v>40</v>
      </c>
      <c r="D45" s="51">
        <f t="shared" ref="D45:L45" si="10">SUM(D43:D44)</f>
        <v>0</v>
      </c>
      <c r="E45" s="42">
        <f t="shared" si="10"/>
        <v>4099</v>
      </c>
      <c r="F45" s="51">
        <f t="shared" si="10"/>
        <v>0</v>
      </c>
      <c r="G45" s="42">
        <f t="shared" si="10"/>
        <v>4100</v>
      </c>
      <c r="H45" s="51">
        <f t="shared" si="10"/>
        <v>0</v>
      </c>
      <c r="I45" s="42">
        <f t="shared" si="10"/>
        <v>4100</v>
      </c>
      <c r="J45" s="42">
        <f t="shared" si="10"/>
        <v>10000</v>
      </c>
      <c r="K45" s="42">
        <f t="shared" ref="K45" si="11">SUM(K43:K44)</f>
        <v>5200</v>
      </c>
      <c r="L45" s="42">
        <f t="shared" si="10"/>
        <v>15200</v>
      </c>
    </row>
    <row r="46" spans="1:12" ht="8.4499999999999993" customHeight="1">
      <c r="A46" s="1"/>
      <c r="B46" s="2"/>
      <c r="C46" s="5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25.5">
      <c r="A47" s="1"/>
      <c r="B47" s="2">
        <v>44</v>
      </c>
      <c r="C47" s="5" t="s">
        <v>33</v>
      </c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3.35" customHeight="1">
      <c r="B48" s="2" t="s">
        <v>19</v>
      </c>
      <c r="C48" s="5" t="s">
        <v>20</v>
      </c>
      <c r="D48" s="50">
        <v>0</v>
      </c>
      <c r="E48" s="34">
        <v>9852</v>
      </c>
      <c r="F48" s="50">
        <v>0</v>
      </c>
      <c r="G48" s="34">
        <v>11171</v>
      </c>
      <c r="H48" s="50">
        <v>0</v>
      </c>
      <c r="I48" s="34">
        <v>11171</v>
      </c>
      <c r="J48" s="50">
        <v>0</v>
      </c>
      <c r="K48" s="34">
        <v>11219</v>
      </c>
      <c r="L48" s="34">
        <f>SUM(J48:K48)</f>
        <v>11219</v>
      </c>
    </row>
    <row r="49" spans="1:12" ht="13.35" customHeight="1">
      <c r="B49" s="2" t="s">
        <v>21</v>
      </c>
      <c r="C49" s="5" t="s">
        <v>13</v>
      </c>
      <c r="D49" s="50">
        <v>0</v>
      </c>
      <c r="E49" s="34">
        <v>159</v>
      </c>
      <c r="F49" s="50">
        <v>0</v>
      </c>
      <c r="G49" s="34">
        <v>200</v>
      </c>
      <c r="H49" s="50">
        <v>0</v>
      </c>
      <c r="I49" s="34">
        <v>200</v>
      </c>
      <c r="J49" s="50">
        <v>0</v>
      </c>
      <c r="K49" s="34">
        <v>200</v>
      </c>
      <c r="L49" s="34">
        <f>SUM(J49:K49)</f>
        <v>200</v>
      </c>
    </row>
    <row r="50" spans="1:12" ht="13.35" customHeight="1">
      <c r="B50" s="2" t="s">
        <v>22</v>
      </c>
      <c r="C50" s="5" t="s">
        <v>15</v>
      </c>
      <c r="D50" s="50">
        <v>0</v>
      </c>
      <c r="E50" s="34">
        <v>950</v>
      </c>
      <c r="F50" s="50">
        <v>0</v>
      </c>
      <c r="G50" s="34">
        <v>900</v>
      </c>
      <c r="H50" s="50">
        <v>0</v>
      </c>
      <c r="I50" s="34">
        <v>900</v>
      </c>
      <c r="J50" s="50">
        <v>0</v>
      </c>
      <c r="K50" s="34">
        <v>900</v>
      </c>
      <c r="L50" s="34">
        <f>SUM(J50:K50)</f>
        <v>900</v>
      </c>
    </row>
    <row r="51" spans="1:12" ht="25.5">
      <c r="A51" s="1" t="s">
        <v>8</v>
      </c>
      <c r="B51" s="2">
        <v>44</v>
      </c>
      <c r="C51" s="5" t="s">
        <v>33</v>
      </c>
      <c r="D51" s="51">
        <f t="shared" ref="D51:L51" si="12">SUM(D48:D50)</f>
        <v>0</v>
      </c>
      <c r="E51" s="42">
        <f t="shared" si="12"/>
        <v>10961</v>
      </c>
      <c r="F51" s="51">
        <f t="shared" si="12"/>
        <v>0</v>
      </c>
      <c r="G51" s="42">
        <f t="shared" si="12"/>
        <v>12271</v>
      </c>
      <c r="H51" s="51">
        <f t="shared" si="12"/>
        <v>0</v>
      </c>
      <c r="I51" s="42">
        <f t="shared" si="12"/>
        <v>12271</v>
      </c>
      <c r="J51" s="51">
        <f t="shared" si="12"/>
        <v>0</v>
      </c>
      <c r="K51" s="42">
        <f t="shared" si="12"/>
        <v>12319</v>
      </c>
      <c r="L51" s="42">
        <f t="shared" si="12"/>
        <v>12319</v>
      </c>
    </row>
    <row r="52" spans="1:12" ht="9" customHeight="1">
      <c r="A52" s="1"/>
      <c r="B52" s="2"/>
      <c r="C52" s="5"/>
      <c r="D52" s="71"/>
      <c r="E52" s="71"/>
      <c r="F52" s="71"/>
      <c r="G52" s="71"/>
      <c r="H52" s="71"/>
      <c r="I52" s="71"/>
      <c r="J52" s="52"/>
      <c r="K52" s="71"/>
      <c r="L52" s="71"/>
    </row>
    <row r="53" spans="1:12">
      <c r="A53" s="1"/>
      <c r="B53" s="2">
        <v>29</v>
      </c>
      <c r="C53" s="73" t="s">
        <v>46</v>
      </c>
      <c r="D53" s="71"/>
      <c r="E53" s="52"/>
      <c r="F53" s="52"/>
      <c r="G53" s="52"/>
      <c r="H53" s="52"/>
      <c r="I53" s="52"/>
      <c r="J53" s="52"/>
      <c r="K53" s="52"/>
      <c r="L53" s="52"/>
    </row>
    <row r="54" spans="1:12" s="69" customFormat="1" ht="25.5">
      <c r="A54" s="6"/>
      <c r="B54" s="2" t="s">
        <v>47</v>
      </c>
      <c r="C54" s="5" t="s">
        <v>39</v>
      </c>
      <c r="D54" s="79">
        <v>3383</v>
      </c>
      <c r="E54" s="50">
        <v>0</v>
      </c>
      <c r="F54" s="79">
        <v>81</v>
      </c>
      <c r="G54" s="50">
        <v>0</v>
      </c>
      <c r="H54" s="79">
        <v>81</v>
      </c>
      <c r="I54" s="50">
        <v>0</v>
      </c>
      <c r="J54" s="74">
        <v>0</v>
      </c>
      <c r="K54" s="50">
        <v>0</v>
      </c>
      <c r="L54" s="50">
        <f>SUM(J54:K54)</f>
        <v>0</v>
      </c>
    </row>
    <row r="55" spans="1:12" s="69" customFormat="1" ht="25.5">
      <c r="A55" s="1"/>
      <c r="B55" s="78" t="s">
        <v>48</v>
      </c>
      <c r="C55" s="72" t="s">
        <v>38</v>
      </c>
      <c r="D55" s="39">
        <v>2716</v>
      </c>
      <c r="E55" s="52">
        <v>0</v>
      </c>
      <c r="F55" s="71">
        <v>4342</v>
      </c>
      <c r="G55" s="52">
        <v>0</v>
      </c>
      <c r="H55" s="39">
        <v>4342</v>
      </c>
      <c r="I55" s="52">
        <v>0</v>
      </c>
      <c r="J55" s="39">
        <v>7470</v>
      </c>
      <c r="K55" s="52">
        <v>0</v>
      </c>
      <c r="L55" s="71">
        <f>SUM(J55:K55)</f>
        <v>7470</v>
      </c>
    </row>
    <row r="56" spans="1:12">
      <c r="A56" s="1" t="s">
        <v>8</v>
      </c>
      <c r="B56" s="2">
        <v>29</v>
      </c>
      <c r="C56" s="73" t="s">
        <v>46</v>
      </c>
      <c r="D56" s="42">
        <f t="shared" ref="D56:L56" si="13">SUM(D54:D55)</f>
        <v>6099</v>
      </c>
      <c r="E56" s="51">
        <f t="shared" si="13"/>
        <v>0</v>
      </c>
      <c r="F56" s="42">
        <f t="shared" si="13"/>
        <v>4423</v>
      </c>
      <c r="G56" s="51">
        <f t="shared" si="13"/>
        <v>0</v>
      </c>
      <c r="H56" s="42">
        <f t="shared" si="13"/>
        <v>4423</v>
      </c>
      <c r="I56" s="51">
        <f t="shared" si="13"/>
        <v>0</v>
      </c>
      <c r="J56" s="42">
        <f t="shared" si="13"/>
        <v>7470</v>
      </c>
      <c r="K56" s="51">
        <f t="shared" ref="K56" si="14">SUM(K54:K55)</f>
        <v>0</v>
      </c>
      <c r="L56" s="42">
        <f t="shared" si="13"/>
        <v>7470</v>
      </c>
    </row>
    <row r="57" spans="1:12" ht="13.35" customHeight="1">
      <c r="A57" s="1" t="s">
        <v>8</v>
      </c>
      <c r="B57" s="41">
        <v>3.0000000000000001E-3</v>
      </c>
      <c r="C57" s="30" t="s">
        <v>23</v>
      </c>
      <c r="D57" s="68">
        <f t="shared" ref="D57:L57" si="15">D51+D45+D56</f>
        <v>6099</v>
      </c>
      <c r="E57" s="68">
        <f t="shared" si="15"/>
        <v>15060</v>
      </c>
      <c r="F57" s="68">
        <f t="shared" si="15"/>
        <v>4423</v>
      </c>
      <c r="G57" s="68">
        <f t="shared" si="15"/>
        <v>16371</v>
      </c>
      <c r="H57" s="68">
        <f t="shared" si="15"/>
        <v>4423</v>
      </c>
      <c r="I57" s="68">
        <f t="shared" si="15"/>
        <v>16371</v>
      </c>
      <c r="J57" s="68">
        <f t="shared" si="15"/>
        <v>17470</v>
      </c>
      <c r="K57" s="68">
        <f t="shared" si="15"/>
        <v>17519</v>
      </c>
      <c r="L57" s="68">
        <f t="shared" si="15"/>
        <v>34989</v>
      </c>
    </row>
    <row r="58" spans="1:12" ht="13.35" customHeight="1">
      <c r="A58" s="6" t="s">
        <v>8</v>
      </c>
      <c r="B58" s="43">
        <v>2070</v>
      </c>
      <c r="C58" s="44" t="s">
        <v>1</v>
      </c>
      <c r="D58" s="40">
        <f t="shared" ref="D58:L58" si="16">D57</f>
        <v>6099</v>
      </c>
      <c r="E58" s="40">
        <f t="shared" si="16"/>
        <v>15060</v>
      </c>
      <c r="F58" s="40">
        <f t="shared" si="16"/>
        <v>4423</v>
      </c>
      <c r="G58" s="40">
        <f t="shared" si="16"/>
        <v>16371</v>
      </c>
      <c r="H58" s="40">
        <f t="shared" si="16"/>
        <v>4423</v>
      </c>
      <c r="I58" s="40">
        <f t="shared" si="16"/>
        <v>16371</v>
      </c>
      <c r="J58" s="39">
        <f t="shared" si="16"/>
        <v>17470</v>
      </c>
      <c r="K58" s="40">
        <f t="shared" ref="K58" si="17">K57</f>
        <v>17519</v>
      </c>
      <c r="L58" s="40">
        <f t="shared" si="16"/>
        <v>34989</v>
      </c>
    </row>
    <row r="59" spans="1:12" ht="13.35" customHeight="1">
      <c r="A59" s="45" t="s">
        <v>8</v>
      </c>
      <c r="B59" s="46"/>
      <c r="C59" s="47" t="s">
        <v>9</v>
      </c>
      <c r="D59" s="38">
        <f t="shared" ref="D59:L59" si="18">D58+D38</f>
        <v>9759</v>
      </c>
      <c r="E59" s="38">
        <f t="shared" si="18"/>
        <v>68944</v>
      </c>
      <c r="F59" s="38">
        <f t="shared" si="18"/>
        <v>4423</v>
      </c>
      <c r="G59" s="38">
        <f t="shared" si="18"/>
        <v>74588</v>
      </c>
      <c r="H59" s="38">
        <f t="shared" si="18"/>
        <v>4423</v>
      </c>
      <c r="I59" s="38">
        <f t="shared" si="18"/>
        <v>74588</v>
      </c>
      <c r="J59" s="77">
        <f t="shared" si="18"/>
        <v>17470</v>
      </c>
      <c r="K59" s="38">
        <f t="shared" si="18"/>
        <v>74778</v>
      </c>
      <c r="L59" s="38">
        <f t="shared" si="18"/>
        <v>92248</v>
      </c>
    </row>
    <row r="60" spans="1:12">
      <c r="A60" s="45" t="s">
        <v>8</v>
      </c>
      <c r="B60" s="46"/>
      <c r="C60" s="47" t="s">
        <v>24</v>
      </c>
      <c r="D60" s="38">
        <f t="shared" ref="D60:L60" si="19">D59</f>
        <v>9759</v>
      </c>
      <c r="E60" s="38">
        <f t="shared" si="19"/>
        <v>68944</v>
      </c>
      <c r="F60" s="38">
        <f t="shared" si="19"/>
        <v>4423</v>
      </c>
      <c r="G60" s="38">
        <f t="shared" si="19"/>
        <v>74588</v>
      </c>
      <c r="H60" s="38">
        <f t="shared" si="19"/>
        <v>4423</v>
      </c>
      <c r="I60" s="38">
        <f t="shared" si="19"/>
        <v>74588</v>
      </c>
      <c r="J60" s="38">
        <f t="shared" si="19"/>
        <v>17470</v>
      </c>
      <c r="K60" s="38">
        <f t="shared" ref="K60" si="20">K59</f>
        <v>74778</v>
      </c>
      <c r="L60" s="38">
        <f t="shared" si="19"/>
        <v>92248</v>
      </c>
    </row>
    <row r="61" spans="1:12" ht="6.6" customHeight="1">
      <c r="A61" s="1"/>
      <c r="B61" s="32"/>
      <c r="C61" s="55"/>
      <c r="D61" s="40"/>
      <c r="E61" s="40"/>
      <c r="H61" s="40"/>
      <c r="I61" s="40"/>
      <c r="J61" s="40"/>
      <c r="K61" s="40"/>
      <c r="L61" s="40"/>
    </row>
    <row r="62" spans="1:12" ht="25.5">
      <c r="A62" s="82" t="s">
        <v>42</v>
      </c>
      <c r="B62" s="49">
        <v>2070</v>
      </c>
      <c r="C62" s="57" t="s">
        <v>43</v>
      </c>
      <c r="D62" s="83">
        <v>0</v>
      </c>
      <c r="E62" s="84">
        <v>12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</row>
  </sheetData>
  <autoFilter ref="A14:L62"/>
  <mergeCells count="11">
    <mergeCell ref="D13:E13"/>
    <mergeCell ref="F13:G13"/>
    <mergeCell ref="A1:L1"/>
    <mergeCell ref="A2:L2"/>
    <mergeCell ref="A7:L7"/>
    <mergeCell ref="H13:I13"/>
    <mergeCell ref="J13:L13"/>
    <mergeCell ref="D12:E12"/>
    <mergeCell ref="F12:G12"/>
    <mergeCell ref="H12:I12"/>
    <mergeCell ref="J12:L1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0" firstPageNumber="4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1" manualBreakCount="1">
    <brk id="37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dem28</vt:lpstr>
      <vt:lpstr>Sheet1</vt:lpstr>
      <vt:lpstr>Sheet2</vt:lpstr>
      <vt:lpstr>Sheet3</vt:lpstr>
      <vt:lpstr>'dem28'!np</vt:lpstr>
      <vt:lpstr>'dem28'!oas</vt:lpstr>
      <vt:lpstr>'dem28'!oasrec</vt:lpstr>
      <vt:lpstr>'dem28'!Print_Area</vt:lpstr>
      <vt:lpstr>'dem28'!Print_Titles</vt:lpstr>
      <vt:lpstr>'dem28'!sgs</vt:lpstr>
      <vt:lpstr>'dem28'!Voted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2016-03-15T06:37:56Z</cp:lastPrinted>
  <dcterms:created xsi:type="dcterms:W3CDTF">2004-06-02T16:22:42Z</dcterms:created>
  <dcterms:modified xsi:type="dcterms:W3CDTF">2016-03-28T07:27:24Z</dcterms:modified>
</cp:coreProperties>
</file>