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365" yWindow="-105" windowWidth="9720" windowHeight="7320"/>
  </bookViews>
  <sheets>
    <sheet name="dem36" sheetId="4" r:id="rId1"/>
  </sheets>
  <definedNames>
    <definedName name="__123Graph_D" hidden="1">#REF!</definedName>
    <definedName name="_xlnm._FilterDatabase" localSheetId="0" hidden="1">'dem36'!$A$15:$L$49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'dem36'!#REF!</definedName>
    <definedName name="Nutrition">#REF!</definedName>
    <definedName name="oges">#REF!</definedName>
    <definedName name="osr" localSheetId="0">'dem36'!$D$37:$L$37</definedName>
    <definedName name="osrcap" localSheetId="0">'dem36'!$D$48:$L$48</definedName>
    <definedName name="_xlnm.Print_Area" localSheetId="0">'dem36'!$A$1:$L$50</definedName>
    <definedName name="_xlnm.Print_Titles" localSheetId="0">'dem36'!$12:$15</definedName>
    <definedName name="pwcap">#REF!</definedName>
    <definedName name="rec">#REF!</definedName>
    <definedName name="reform">#REF!</definedName>
    <definedName name="revise" localSheetId="0">'dem36'!#REF!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'dem36'!#REF!</definedName>
    <definedName name="tax">#REF!</definedName>
    <definedName name="udhd">#REF!</definedName>
    <definedName name="urbancap">#REF!</definedName>
    <definedName name="Voted" localSheetId="0">'dem36'!$E$10:$G$10</definedName>
    <definedName name="watercap">#REF!</definedName>
    <definedName name="welfarecap">#REF!</definedName>
    <definedName name="Z_239EE218_578E_4317_BEED_14D5D7089E27_.wvu.Cols" localSheetId="0" hidden="1">'dem36'!#REF!</definedName>
    <definedName name="Z_239EE218_578E_4317_BEED_14D5D7089E27_.wvu.FilterData" localSheetId="0" hidden="1">'dem36'!$A$1:$L$40</definedName>
    <definedName name="Z_239EE218_578E_4317_BEED_14D5D7089E27_.wvu.PrintArea" localSheetId="0" hidden="1">'dem36'!$A$1:$L$38</definedName>
    <definedName name="Z_239EE218_578E_4317_BEED_14D5D7089E27_.wvu.PrintTitles" localSheetId="0" hidden="1">'dem36'!$12:$15</definedName>
    <definedName name="Z_302A3EA3_AE96_11D5_A646_0050BA3D7AFD_.wvu.Cols" localSheetId="0" hidden="1">'dem36'!#REF!</definedName>
    <definedName name="Z_302A3EA3_AE96_11D5_A646_0050BA3D7AFD_.wvu.FilterData" localSheetId="0" hidden="1">'dem36'!$A$1:$L$40</definedName>
    <definedName name="Z_302A3EA3_AE96_11D5_A646_0050BA3D7AFD_.wvu.PrintArea" localSheetId="0" hidden="1">'dem36'!$A$1:$L$38</definedName>
    <definedName name="Z_302A3EA3_AE96_11D5_A646_0050BA3D7AFD_.wvu.PrintTitles" localSheetId="0" hidden="1">'dem36'!$12:$15</definedName>
    <definedName name="Z_36DBA021_0ECB_11D4_8064_004005726899_.wvu.Cols" localSheetId="0" hidden="1">'dem36'!#REF!</definedName>
    <definedName name="Z_36DBA021_0ECB_11D4_8064_004005726899_.wvu.PrintArea" localSheetId="0" hidden="1">'dem36'!$A$1:$L$38</definedName>
    <definedName name="Z_36DBA021_0ECB_11D4_8064_004005726899_.wvu.PrintTitles" localSheetId="0" hidden="1">'dem36'!$12:$15</definedName>
    <definedName name="Z_93EBE921_AE91_11D5_8685_004005726899_.wvu.Cols" localSheetId="0" hidden="1">'dem36'!#REF!</definedName>
    <definedName name="Z_93EBE921_AE91_11D5_8685_004005726899_.wvu.PrintArea" localSheetId="0" hidden="1">'dem36'!$A$1:$L$38</definedName>
    <definedName name="Z_93EBE921_AE91_11D5_8685_004005726899_.wvu.PrintTitles" localSheetId="0" hidden="1">'dem36'!$12:$15</definedName>
    <definedName name="Z_94DA79C1_0FDE_11D5_9579_000021DAEEA2_.wvu.Cols" localSheetId="0" hidden="1">'dem36'!#REF!</definedName>
    <definedName name="Z_94DA79C1_0FDE_11D5_9579_000021DAEEA2_.wvu.PrintArea" localSheetId="0" hidden="1">'dem36'!$A$1:$L$38</definedName>
    <definedName name="Z_94DA79C1_0FDE_11D5_9579_000021DAEEA2_.wvu.PrintTitles" localSheetId="0" hidden="1">'dem36'!$12:$15</definedName>
    <definedName name="Z_C868F8C3_16D7_11D5_A68D_81D6213F5331_.wvu.Cols" localSheetId="0" hidden="1">'dem36'!#REF!</definedName>
    <definedName name="Z_C868F8C3_16D7_11D5_A68D_81D6213F5331_.wvu.PrintArea" localSheetId="0" hidden="1">'dem36'!$A$1:$L$38</definedName>
    <definedName name="Z_C868F8C3_16D7_11D5_A68D_81D6213F5331_.wvu.PrintTitles" localSheetId="0" hidden="1">'dem36'!$12:$15</definedName>
    <definedName name="Z_E5DF37BD_125C_11D5_8DC4_D0F5D88B3549_.wvu.Cols" localSheetId="0" hidden="1">'dem36'!#REF!</definedName>
    <definedName name="Z_E5DF37BD_125C_11D5_8DC4_D0F5D88B3549_.wvu.PrintArea" localSheetId="0" hidden="1">'dem36'!$A$1:$L$38</definedName>
    <definedName name="Z_E5DF37BD_125C_11D5_8DC4_D0F5D88B3549_.wvu.PrintTitles" localSheetId="0" hidden="1">'dem36'!$12:$15</definedName>
    <definedName name="Z_F8ADACC1_164E_11D6_B603_000021DAEEA2_.wvu.Cols" localSheetId="0" hidden="1">'dem36'!#REF!</definedName>
    <definedName name="Z_F8ADACC1_164E_11D6_B603_000021DAEEA2_.wvu.PrintArea" localSheetId="0" hidden="1">'dem36'!$A$1:$L$38</definedName>
    <definedName name="Z_F8ADACC1_164E_11D6_B603_000021DAEEA2_.wvu.PrintTitles" localSheetId="0" hidden="1">'dem36'!$12:$15</definedName>
  </definedNames>
  <calcPr calcId="124519"/>
</workbook>
</file>

<file path=xl/calcChain.xml><?xml version="1.0" encoding="utf-8"?>
<calcChain xmlns="http://schemas.openxmlformats.org/spreadsheetml/2006/main">
  <c r="L44" i="4"/>
  <c r="L33"/>
  <c r="L25"/>
  <c r="L23"/>
  <c r="L22"/>
  <c r="E34"/>
  <c r="E35" s="1"/>
  <c r="F34"/>
  <c r="F35" s="1"/>
  <c r="F36" s="1"/>
  <c r="G34"/>
  <c r="G35" s="1"/>
  <c r="H34"/>
  <c r="H35" s="1"/>
  <c r="I34"/>
  <c r="I35" s="1"/>
  <c r="K34"/>
  <c r="D34"/>
  <c r="D35" s="1"/>
  <c r="L32"/>
  <c r="J31"/>
  <c r="J34" s="1"/>
  <c r="J24"/>
  <c r="L24" s="1"/>
  <c r="I45"/>
  <c r="I46" s="1"/>
  <c r="I47" s="1"/>
  <c r="I48" s="1"/>
  <c r="H45"/>
  <c r="H46" s="1"/>
  <c r="H47" s="1"/>
  <c r="H48" s="1"/>
  <c r="G45"/>
  <c r="G46" s="1"/>
  <c r="G47" s="1"/>
  <c r="G48" s="1"/>
  <c r="F45"/>
  <c r="F46" s="1"/>
  <c r="F47" s="1"/>
  <c r="F48" s="1"/>
  <c r="E45"/>
  <c r="E46" s="1"/>
  <c r="E47" s="1"/>
  <c r="E48" s="1"/>
  <c r="D45"/>
  <c r="D46" s="1"/>
  <c r="D47" s="1"/>
  <c r="D48" s="1"/>
  <c r="I26"/>
  <c r="I27" s="1"/>
  <c r="H26"/>
  <c r="H27" s="1"/>
  <c r="H36" s="1"/>
  <c r="G26"/>
  <c r="G27" s="1"/>
  <c r="F26"/>
  <c r="F27" s="1"/>
  <c r="E26"/>
  <c r="E27" s="1"/>
  <c r="E36" s="1"/>
  <c r="D26"/>
  <c r="D27" s="1"/>
  <c r="D36" s="1"/>
  <c r="I36" l="1"/>
  <c r="G36"/>
  <c r="G37" s="1"/>
  <c r="G38" s="1"/>
  <c r="G49" s="1"/>
  <c r="L31"/>
  <c r="L34" s="1"/>
  <c r="L35" s="1"/>
  <c r="I37"/>
  <c r="I38" s="1"/>
  <c r="I49" s="1"/>
  <c r="E37"/>
  <c r="E38" s="1"/>
  <c r="E49" s="1"/>
  <c r="F37"/>
  <c r="F38" s="1"/>
  <c r="F49" s="1"/>
  <c r="H37"/>
  <c r="H38" s="1"/>
  <c r="H49" s="1"/>
  <c r="D37"/>
  <c r="D38" s="1"/>
  <c r="D49" s="1"/>
  <c r="J45"/>
  <c r="J46" s="1"/>
  <c r="J47" s="1"/>
  <c r="J48" s="1"/>
  <c r="K45"/>
  <c r="K46" s="1"/>
  <c r="K47" s="1"/>
  <c r="K48" s="1"/>
  <c r="K35"/>
  <c r="K36" s="1"/>
  <c r="K26"/>
  <c r="K27" s="1"/>
  <c r="J35"/>
  <c r="J26"/>
  <c r="J27" s="1"/>
  <c r="J36" l="1"/>
  <c r="L45"/>
  <c r="L46" s="1"/>
  <c r="L47" s="1"/>
  <c r="L48" s="1"/>
  <c r="F10" s="1"/>
  <c r="L26"/>
  <c r="L27" s="1"/>
  <c r="L36" s="1"/>
  <c r="J37"/>
  <c r="J38" s="1"/>
  <c r="J49" s="1"/>
  <c r="K37"/>
  <c r="K38" s="1"/>
  <c r="K49" s="1"/>
  <c r="L37" l="1"/>
  <c r="L38" s="1"/>
  <c r="E10" s="1"/>
  <c r="G10" s="1"/>
  <c r="L49" l="1"/>
</calcChain>
</file>

<file path=xl/sharedStrings.xml><?xml version="1.0" encoding="utf-8"?>
<sst xmlns="http://schemas.openxmlformats.org/spreadsheetml/2006/main" count="85" uniqueCount="50">
  <si>
    <t>Other Scientific Research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</si>
  <si>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</si>
  <si>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</si>
  <si>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</si>
  <si>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</si>
  <si>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</si>
  <si>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</si>
  <si>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</si>
  <si>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</si>
  <si>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</si>
  <si>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</si>
  <si>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Others</t>
  </si>
  <si>
    <t>Direction and Administration</t>
  </si>
  <si>
    <t>Science and Technology Department</t>
  </si>
  <si>
    <t>37.00.01</t>
  </si>
  <si>
    <t>Salaries</t>
  </si>
  <si>
    <t>37.00.11</t>
  </si>
  <si>
    <t>Travel Expenses</t>
  </si>
  <si>
    <t>37.00.13</t>
  </si>
  <si>
    <t>Office Expenses</t>
  </si>
  <si>
    <t>Assistance to Other Scientific Bodies</t>
  </si>
  <si>
    <t>60.00.31</t>
  </si>
  <si>
    <t>Grants-in-aid</t>
  </si>
  <si>
    <t>DEMAND NO. 36</t>
  </si>
  <si>
    <t>CAPITAL SECTION</t>
  </si>
  <si>
    <t>Capital Outlay on Other Scientific and Environmental Research</t>
  </si>
  <si>
    <t>Other Services</t>
  </si>
  <si>
    <t>Construction</t>
  </si>
  <si>
    <t>61.00.71</t>
  </si>
  <si>
    <t>Construction of Science and Technology Building</t>
  </si>
  <si>
    <t>(i) Capital Account of Science Technology and Environment</t>
  </si>
  <si>
    <t>II. Details of the estimates and the heads under which this grant will be accounted for:</t>
  </si>
  <si>
    <t>Revenue</t>
  </si>
  <si>
    <t>Capital</t>
  </si>
  <si>
    <t>Other Charges</t>
  </si>
  <si>
    <t>37.00.50</t>
  </si>
  <si>
    <t>Capital Outlay on Other Scientific and Environment Research</t>
  </si>
  <si>
    <t>C - Economic Services (i) Science Technology and Environment</t>
  </si>
  <si>
    <t>C - Capital Account of Economic Services</t>
  </si>
  <si>
    <t>(In Thousands of Rupees)</t>
  </si>
  <si>
    <t>SCIENCE, TECHNOLOGY AND CLIMATE CHANGE</t>
  </si>
  <si>
    <t>State Council of Science and Technology</t>
  </si>
  <si>
    <t>2014-15</t>
  </si>
  <si>
    <t>2015-16</t>
  </si>
  <si>
    <t>I. Estimate of the amount required in the year ending 31st March, 2017 to defray the charges in respect of Science and Technology</t>
  </si>
  <si>
    <t>2016-17</t>
  </si>
  <si>
    <t>60.00.33</t>
  </si>
  <si>
    <t>Science Awarness</t>
  </si>
  <si>
    <t>Science Centre at Marchak</t>
  </si>
  <si>
    <t>60.00.32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</si>
</sst>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#00"/>
    <numFmt numFmtId="166" formatCode="##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81">
    <xf numFmtId="0" fontId="0" fillId="0" borderId="0" xfId="0"/>
    <xf numFmtId="0" fontId="3" fillId="0" borderId="1" xfId="2" applyNumberFormat="1" applyFont="1" applyFill="1" applyBorder="1" applyAlignment="1" applyProtection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/>
    <xf numFmtId="0" fontId="3" fillId="0" borderId="0" xfId="1" applyNumberFormat="1" applyFont="1" applyFill="1"/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Protection="1"/>
    <xf numFmtId="0" fontId="5" fillId="0" borderId="1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left" vertical="top"/>
    </xf>
    <xf numFmtId="0" fontId="3" fillId="0" borderId="0" xfId="1" applyNumberFormat="1" applyFont="1" applyFill="1" applyAlignment="1" applyProtection="1">
      <alignment horizontal="center" vertical="top"/>
    </xf>
    <xf numFmtId="0" fontId="3" fillId="0" borderId="0" xfId="1" applyNumberFormat="1" applyFont="1" applyFill="1" applyAlignment="1">
      <alignment horizontal="left" vertical="top"/>
    </xf>
    <xf numFmtId="0" fontId="4" fillId="0" borderId="0" xfId="1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>
      <alignment vertical="top"/>
    </xf>
    <xf numFmtId="0" fontId="3" fillId="0" borderId="1" xfId="1" applyNumberFormat="1" applyFont="1" applyFill="1" applyBorder="1"/>
    <xf numFmtId="0" fontId="3" fillId="0" borderId="1" xfId="1" applyNumberFormat="1" applyFont="1" applyFill="1" applyBorder="1" applyAlignment="1" applyProtection="1">
      <alignment horizontal="left"/>
    </xf>
    <xf numFmtId="0" fontId="6" fillId="0" borderId="1" xfId="1" applyNumberFormat="1" applyFont="1" applyFill="1" applyBorder="1" applyAlignment="1" applyProtection="1">
      <alignment horizontal="left"/>
    </xf>
    <xf numFmtId="0" fontId="6" fillId="0" borderId="1" xfId="1" applyNumberFormat="1" applyFont="1" applyFill="1" applyBorder="1"/>
    <xf numFmtId="0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1" applyNumberFormat="1" applyFont="1" applyFill="1" applyAlignment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vertical="top"/>
    </xf>
    <xf numFmtId="0" fontId="3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Alignment="1">
      <alignment horizontal="left" vertical="top"/>
    </xf>
    <xf numFmtId="0" fontId="4" fillId="0" borderId="0" xfId="1" applyNumberFormat="1" applyFont="1" applyFill="1" applyAlignment="1">
      <alignment vertical="top" wrapText="1"/>
    </xf>
    <xf numFmtId="165" fontId="4" fillId="0" borderId="0" xfId="1" applyNumberFormat="1" applyFont="1" applyFill="1" applyAlignment="1">
      <alignment horizontal="right" vertical="top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 wrapText="1"/>
    </xf>
    <xf numFmtId="0" fontId="3" fillId="0" borderId="3" xfId="3" applyFont="1" applyFill="1" applyBorder="1" applyAlignment="1" applyProtection="1">
      <alignment horizontal="left" vertical="top" wrapText="1"/>
    </xf>
    <xf numFmtId="0" fontId="3" fillId="0" borderId="3" xfId="3" applyFont="1" applyFill="1" applyBorder="1" applyAlignment="1" applyProtection="1">
      <alignment horizontal="right" vertical="top" wrapText="1"/>
    </xf>
    <xf numFmtId="0" fontId="3" fillId="0" borderId="0" xfId="2" applyFont="1" applyFill="1" applyBorder="1" applyAlignment="1" applyProtection="1">
      <alignment horizontal="left"/>
    </xf>
    <xf numFmtId="0" fontId="3" fillId="0" borderId="0" xfId="3" applyFont="1" applyFill="1" applyProtection="1"/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 applyProtection="1">
      <alignment horizontal="right" vertical="top" wrapText="1"/>
    </xf>
    <xf numFmtId="0" fontId="3" fillId="0" borderId="1" xfId="2" applyFont="1" applyFill="1" applyBorder="1" applyAlignment="1" applyProtection="1">
      <alignment horizontal="left"/>
    </xf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166" fontId="4" fillId="0" borderId="0" xfId="1" applyNumberFormat="1" applyFont="1" applyFill="1" applyBorder="1" applyAlignment="1">
      <alignment horizontal="right" vertical="top"/>
    </xf>
    <xf numFmtId="1" fontId="3" fillId="0" borderId="0" xfId="1" applyNumberFormat="1" applyFont="1" applyFill="1"/>
    <xf numFmtId="0" fontId="3" fillId="0" borderId="2" xfId="1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_BUDGET-2000" xfId="2"/>
    <cellStyle name="Normal_budgetDocNIC02-0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 codeName="Sheet1"/>
  <dimension ref="A1:L50"/>
  <sheetViews>
    <sheetView tabSelected="1" view="pageBreakPreview" topLeftCell="A3" zoomScaleSheetLayoutView="100" workbookViewId="0">
      <selection activeCell="G24" sqref="G24"/>
    </sheetView>
  </sheetViews>
  <sheetFormatPr defaultColWidth="11" defaultRowHeight="12.75"/>
  <cols>
    <col min="1" max="1" width="6.42578125" style="18" customWidth="1"/>
    <col min="2" max="2" width="8.140625" style="19" customWidth="1"/>
    <col min="3" max="3" width="34.5703125" style="18" customWidth="1"/>
    <col min="4" max="4" width="8.5703125" style="6" customWidth="1"/>
    <col min="5" max="5" width="9.42578125" style="6" customWidth="1"/>
    <col min="6" max="6" width="8.42578125" style="6" customWidth="1"/>
    <col min="7" max="8" width="8.5703125" style="6" customWidth="1"/>
    <col min="9" max="9" width="8.42578125" style="6" customWidth="1"/>
    <col min="10" max="10" width="8.5703125" style="6" customWidth="1"/>
    <col min="11" max="11" width="9.140625" style="6" customWidth="1"/>
    <col min="12" max="12" width="8.42578125" style="6" customWidth="1"/>
    <col min="13" max="16384" width="11" style="6"/>
  </cols>
  <sheetData>
    <row r="1" spans="1:12">
      <c r="A1" s="14"/>
      <c r="B1" s="15"/>
      <c r="C1" s="16"/>
      <c r="D1" s="17"/>
      <c r="E1" s="76" t="s">
        <v>23</v>
      </c>
      <c r="F1" s="17"/>
      <c r="G1" s="17"/>
      <c r="H1" s="17"/>
      <c r="I1" s="17"/>
      <c r="J1" s="17"/>
      <c r="K1" s="17"/>
      <c r="L1" s="17"/>
    </row>
    <row r="2" spans="1:12">
      <c r="A2" s="77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>
      <c r="A3" s="14"/>
      <c r="B3" s="15"/>
      <c r="C3" s="16"/>
      <c r="D3" s="17"/>
      <c r="E3" s="76"/>
      <c r="F3" s="17"/>
      <c r="G3" s="17"/>
      <c r="H3" s="17"/>
      <c r="I3" s="17"/>
      <c r="J3" s="17"/>
      <c r="K3" s="17"/>
      <c r="L3" s="17"/>
    </row>
    <row r="4" spans="1:12">
      <c r="D4" s="8" t="s">
        <v>37</v>
      </c>
      <c r="E4" s="20">
        <v>3425</v>
      </c>
      <c r="F4" s="21" t="s">
        <v>0</v>
      </c>
      <c r="H4" s="22"/>
      <c r="I4" s="22"/>
      <c r="J4" s="22"/>
      <c r="K4" s="22"/>
      <c r="L4" s="22"/>
    </row>
    <row r="5" spans="1:12">
      <c r="D5" s="8" t="s">
        <v>38</v>
      </c>
      <c r="E5" s="20"/>
      <c r="F5" s="21"/>
      <c r="H5" s="22"/>
      <c r="I5" s="22"/>
      <c r="J5" s="22"/>
      <c r="K5" s="22"/>
      <c r="L5" s="22"/>
    </row>
    <row r="6" spans="1:12">
      <c r="D6" s="8" t="s">
        <v>30</v>
      </c>
      <c r="E6" s="20">
        <v>5425</v>
      </c>
      <c r="F6" s="21" t="s">
        <v>36</v>
      </c>
      <c r="H6" s="22"/>
      <c r="I6" s="22"/>
      <c r="J6" s="22"/>
      <c r="K6" s="22"/>
      <c r="L6" s="22"/>
    </row>
    <row r="7" spans="1:12">
      <c r="D7" s="8"/>
      <c r="E7" s="20"/>
      <c r="F7" s="21"/>
      <c r="H7" s="22"/>
      <c r="I7" s="22"/>
      <c r="J7" s="22"/>
      <c r="K7" s="22"/>
      <c r="L7" s="22"/>
    </row>
    <row r="8" spans="1:12">
      <c r="A8" s="23" t="s">
        <v>44</v>
      </c>
      <c r="C8" s="24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A9" s="25"/>
      <c r="D9" s="26"/>
      <c r="E9" s="76" t="s">
        <v>32</v>
      </c>
      <c r="F9" s="76" t="s">
        <v>33</v>
      </c>
      <c r="G9" s="76" t="s">
        <v>8</v>
      </c>
    </row>
    <row r="10" spans="1:12">
      <c r="A10" s="25"/>
      <c r="D10" s="27" t="s">
        <v>1</v>
      </c>
      <c r="E10" s="76">
        <f>L38</f>
        <v>27343</v>
      </c>
      <c r="F10" s="76">
        <f>L48</f>
        <v>600</v>
      </c>
      <c r="G10" s="76">
        <f>F10+E10</f>
        <v>27943</v>
      </c>
    </row>
    <row r="11" spans="1:12">
      <c r="A11" s="23" t="s">
        <v>31</v>
      </c>
      <c r="C11" s="23"/>
    </row>
    <row r="12" spans="1:12" ht="13.5">
      <c r="C12" s="28"/>
      <c r="D12" s="29"/>
      <c r="E12" s="29"/>
      <c r="F12" s="29"/>
      <c r="G12" s="29"/>
      <c r="H12" s="29"/>
      <c r="I12" s="30"/>
      <c r="J12" s="31"/>
      <c r="K12" s="32"/>
      <c r="L12" s="13" t="s">
        <v>39</v>
      </c>
    </row>
    <row r="13" spans="1:12" s="56" customFormat="1">
      <c r="A13" s="53"/>
      <c r="B13" s="54"/>
      <c r="C13" s="55"/>
      <c r="D13" s="80" t="s">
        <v>2</v>
      </c>
      <c r="E13" s="80"/>
      <c r="F13" s="79" t="s">
        <v>3</v>
      </c>
      <c r="G13" s="79"/>
      <c r="H13" s="79" t="s">
        <v>4</v>
      </c>
      <c r="I13" s="79"/>
      <c r="J13" s="79" t="s">
        <v>3</v>
      </c>
      <c r="K13" s="79"/>
      <c r="L13" s="79"/>
    </row>
    <row r="14" spans="1:12" s="56" customFormat="1">
      <c r="A14" s="57"/>
      <c r="B14" s="58"/>
      <c r="C14" s="55" t="s">
        <v>5</v>
      </c>
      <c r="D14" s="79" t="s">
        <v>42</v>
      </c>
      <c r="E14" s="79"/>
      <c r="F14" s="79" t="s">
        <v>43</v>
      </c>
      <c r="G14" s="79"/>
      <c r="H14" s="79" t="s">
        <v>43</v>
      </c>
      <c r="I14" s="79"/>
      <c r="J14" s="79" t="s">
        <v>45</v>
      </c>
      <c r="K14" s="79"/>
      <c r="L14" s="79"/>
    </row>
    <row r="15" spans="1:12" s="56" customFormat="1">
      <c r="A15" s="59"/>
      <c r="B15" s="60"/>
      <c r="C15" s="61"/>
      <c r="D15" s="1" t="s">
        <v>6</v>
      </c>
      <c r="E15" s="1" t="s">
        <v>7</v>
      </c>
      <c r="F15" s="1" t="s">
        <v>6</v>
      </c>
      <c r="G15" s="1" t="s">
        <v>7</v>
      </c>
      <c r="H15" s="1" t="s">
        <v>6</v>
      </c>
      <c r="I15" s="1" t="s">
        <v>7</v>
      </c>
      <c r="J15" s="1" t="s">
        <v>6</v>
      </c>
      <c r="K15" s="1" t="s">
        <v>7</v>
      </c>
      <c r="L15" s="1" t="s">
        <v>8</v>
      </c>
    </row>
    <row r="16" spans="1:12" s="12" customFormat="1" ht="6.6" customHeight="1">
      <c r="A16" s="33"/>
      <c r="B16" s="34"/>
      <c r="C16" s="33"/>
      <c r="D16" s="11"/>
      <c r="E16" s="11"/>
      <c r="F16" s="11"/>
      <c r="G16" s="11"/>
      <c r="H16" s="11"/>
      <c r="I16" s="11"/>
      <c r="J16" s="11"/>
      <c r="K16" s="11"/>
      <c r="L16" s="11"/>
    </row>
    <row r="17" spans="1:12">
      <c r="C17" s="35" t="s">
        <v>9</v>
      </c>
      <c r="D17" s="11"/>
      <c r="E17" s="11"/>
      <c r="F17" s="11"/>
      <c r="G17" s="11"/>
      <c r="H17" s="11"/>
      <c r="I17" s="11"/>
      <c r="J17" s="11"/>
      <c r="K17" s="11"/>
      <c r="L17" s="11"/>
    </row>
    <row r="18" spans="1:12">
      <c r="A18" s="18" t="s">
        <v>10</v>
      </c>
      <c r="B18" s="36">
        <v>3425</v>
      </c>
      <c r="C18" s="35" t="s">
        <v>0</v>
      </c>
    </row>
    <row r="19" spans="1:12">
      <c r="B19" s="19">
        <v>60</v>
      </c>
      <c r="C19" s="23" t="s">
        <v>11</v>
      </c>
    </row>
    <row r="20" spans="1:12">
      <c r="B20" s="36">
        <v>60.000999999999998</v>
      </c>
      <c r="C20" s="35" t="s">
        <v>12</v>
      </c>
    </row>
    <row r="21" spans="1:12">
      <c r="B21" s="19">
        <v>37</v>
      </c>
      <c r="C21" s="23" t="s">
        <v>13</v>
      </c>
    </row>
    <row r="22" spans="1:12">
      <c r="B22" s="19" t="s">
        <v>14</v>
      </c>
      <c r="C22" s="23" t="s">
        <v>15</v>
      </c>
      <c r="D22" s="71">
        <v>15074</v>
      </c>
      <c r="E22" s="2">
        <v>0</v>
      </c>
      <c r="F22" s="62">
        <v>16675</v>
      </c>
      <c r="G22" s="2">
        <v>0</v>
      </c>
      <c r="H22" s="71">
        <v>16675</v>
      </c>
      <c r="I22" s="2">
        <v>0</v>
      </c>
      <c r="J22" s="62">
        <v>18343</v>
      </c>
      <c r="K22" s="2">
        <v>0</v>
      </c>
      <c r="L22" s="62">
        <f>SUM(J22:K22)</f>
        <v>18343</v>
      </c>
    </row>
    <row r="23" spans="1:12">
      <c r="B23" s="19" t="s">
        <v>16</v>
      </c>
      <c r="C23" s="23" t="s">
        <v>17</v>
      </c>
      <c r="D23" s="62">
        <v>48</v>
      </c>
      <c r="E23" s="2">
        <v>0</v>
      </c>
      <c r="F23" s="62">
        <v>100</v>
      </c>
      <c r="G23" s="2">
        <v>0</v>
      </c>
      <c r="H23" s="71">
        <v>100</v>
      </c>
      <c r="I23" s="2">
        <v>0</v>
      </c>
      <c r="J23" s="62">
        <v>200</v>
      </c>
      <c r="K23" s="2">
        <v>0</v>
      </c>
      <c r="L23" s="62">
        <f>SUM(J23:K23)</f>
        <v>200</v>
      </c>
    </row>
    <row r="24" spans="1:12">
      <c r="B24" s="19" t="s">
        <v>18</v>
      </c>
      <c r="C24" s="23" t="s">
        <v>19</v>
      </c>
      <c r="D24" s="71">
        <v>2126</v>
      </c>
      <c r="E24" s="2">
        <v>0</v>
      </c>
      <c r="F24" s="62">
        <v>1000</v>
      </c>
      <c r="G24" s="2">
        <v>0</v>
      </c>
      <c r="H24" s="71">
        <v>1000</v>
      </c>
      <c r="I24" s="2">
        <v>0</v>
      </c>
      <c r="J24" s="62">
        <f>2200+1000</f>
        <v>3200</v>
      </c>
      <c r="K24" s="2">
        <v>0</v>
      </c>
      <c r="L24" s="62">
        <f>SUM(J24:K24)</f>
        <v>3200</v>
      </c>
    </row>
    <row r="25" spans="1:12">
      <c r="B25" s="19" t="s">
        <v>35</v>
      </c>
      <c r="C25" s="23" t="s">
        <v>34</v>
      </c>
      <c r="D25" s="62">
        <v>397</v>
      </c>
      <c r="E25" s="2">
        <v>0</v>
      </c>
      <c r="F25" s="62">
        <v>400</v>
      </c>
      <c r="G25" s="2">
        <v>0</v>
      </c>
      <c r="H25" s="71">
        <v>400</v>
      </c>
      <c r="I25" s="2">
        <v>0</v>
      </c>
      <c r="J25" s="62">
        <v>400</v>
      </c>
      <c r="K25" s="2">
        <v>0</v>
      </c>
      <c r="L25" s="62">
        <f>SUM(J25:K25)</f>
        <v>400</v>
      </c>
    </row>
    <row r="26" spans="1:12">
      <c r="A26" s="18" t="s">
        <v>8</v>
      </c>
      <c r="B26" s="19">
        <v>37</v>
      </c>
      <c r="C26" s="23" t="s">
        <v>13</v>
      </c>
      <c r="D26" s="69">
        <f t="shared" ref="D26:L26" si="0">SUM(D22:D25)</f>
        <v>17645</v>
      </c>
      <c r="E26" s="3">
        <f t="shared" si="0"/>
        <v>0</v>
      </c>
      <c r="F26" s="63">
        <f t="shared" si="0"/>
        <v>18175</v>
      </c>
      <c r="G26" s="3">
        <f t="shared" si="0"/>
        <v>0</v>
      </c>
      <c r="H26" s="69">
        <f t="shared" si="0"/>
        <v>18175</v>
      </c>
      <c r="I26" s="3">
        <f t="shared" si="0"/>
        <v>0</v>
      </c>
      <c r="J26" s="63">
        <f t="shared" si="0"/>
        <v>22143</v>
      </c>
      <c r="K26" s="3">
        <f t="shared" si="0"/>
        <v>0</v>
      </c>
      <c r="L26" s="63">
        <f t="shared" si="0"/>
        <v>22143</v>
      </c>
    </row>
    <row r="27" spans="1:12" ht="14.1" customHeight="1">
      <c r="A27" s="18" t="s">
        <v>8</v>
      </c>
      <c r="B27" s="36">
        <v>60.000999999999998</v>
      </c>
      <c r="C27" s="35" t="s">
        <v>12</v>
      </c>
      <c r="D27" s="69">
        <f t="shared" ref="D27:L27" si="1">D26</f>
        <v>17645</v>
      </c>
      <c r="E27" s="3">
        <f t="shared" si="1"/>
        <v>0</v>
      </c>
      <c r="F27" s="63">
        <f t="shared" si="1"/>
        <v>18175</v>
      </c>
      <c r="G27" s="3">
        <f t="shared" si="1"/>
        <v>0</v>
      </c>
      <c r="H27" s="69">
        <f t="shared" si="1"/>
        <v>18175</v>
      </c>
      <c r="I27" s="3">
        <f t="shared" si="1"/>
        <v>0</v>
      </c>
      <c r="J27" s="63">
        <f t="shared" si="1"/>
        <v>22143</v>
      </c>
      <c r="K27" s="3">
        <f t="shared" si="1"/>
        <v>0</v>
      </c>
      <c r="L27" s="63">
        <f t="shared" si="1"/>
        <v>22143</v>
      </c>
    </row>
    <row r="28" spans="1:12">
      <c r="C28" s="23"/>
      <c r="D28" s="4"/>
      <c r="E28" s="4"/>
      <c r="F28" s="5"/>
      <c r="G28" s="4"/>
      <c r="H28" s="5"/>
      <c r="I28" s="4"/>
      <c r="J28" s="5"/>
      <c r="K28" s="4"/>
      <c r="L28" s="5"/>
    </row>
    <row r="29" spans="1:12">
      <c r="A29" s="14"/>
      <c r="B29" s="67">
        <v>60.2</v>
      </c>
      <c r="C29" s="37" t="s">
        <v>20</v>
      </c>
      <c r="D29" s="4"/>
      <c r="E29" s="5"/>
      <c r="F29" s="5"/>
      <c r="G29" s="5"/>
      <c r="H29" s="5"/>
      <c r="I29" s="5"/>
      <c r="J29" s="5"/>
      <c r="K29" s="5"/>
      <c r="L29" s="5"/>
    </row>
    <row r="30" spans="1:12">
      <c r="A30" s="14"/>
      <c r="B30" s="15">
        <v>60</v>
      </c>
      <c r="C30" s="66" t="s">
        <v>41</v>
      </c>
      <c r="D30" s="4"/>
      <c r="E30" s="5"/>
      <c r="F30" s="5"/>
      <c r="G30" s="5"/>
      <c r="H30" s="5"/>
      <c r="I30" s="5"/>
      <c r="J30" s="5"/>
      <c r="K30" s="5"/>
      <c r="L30" s="5"/>
    </row>
    <row r="31" spans="1:12">
      <c r="A31" s="14"/>
      <c r="B31" s="15" t="s">
        <v>21</v>
      </c>
      <c r="C31" s="65" t="s">
        <v>22</v>
      </c>
      <c r="D31" s="4">
        <v>2000</v>
      </c>
      <c r="E31" s="7">
        <v>0</v>
      </c>
      <c r="F31" s="42">
        <v>2200</v>
      </c>
      <c r="G31" s="7">
        <v>0</v>
      </c>
      <c r="H31" s="4">
        <v>2200</v>
      </c>
      <c r="I31" s="7">
        <v>0</v>
      </c>
      <c r="J31" s="42">
        <f>3000+200</f>
        <v>3200</v>
      </c>
      <c r="K31" s="7">
        <v>0</v>
      </c>
      <c r="L31" s="42">
        <f>SUM(J31:K31)</f>
        <v>3200</v>
      </c>
    </row>
    <row r="32" spans="1:12">
      <c r="A32" s="14"/>
      <c r="B32" s="15" t="s">
        <v>49</v>
      </c>
      <c r="C32" s="65" t="s">
        <v>47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42">
        <v>1500</v>
      </c>
      <c r="K32" s="7"/>
      <c r="L32" s="42">
        <f t="shared" ref="L32" si="2">SUM(J32:K32)</f>
        <v>1500</v>
      </c>
    </row>
    <row r="33" spans="1:12">
      <c r="A33" s="14"/>
      <c r="B33" s="15" t="s">
        <v>46</v>
      </c>
      <c r="C33" s="65" t="s">
        <v>48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42">
        <v>500</v>
      </c>
      <c r="K33" s="7">
        <v>0</v>
      </c>
      <c r="L33" s="42">
        <f>SUM(J33:K33)</f>
        <v>500</v>
      </c>
    </row>
    <row r="34" spans="1:12">
      <c r="A34" s="14" t="s">
        <v>8</v>
      </c>
      <c r="B34" s="15">
        <v>60</v>
      </c>
      <c r="C34" s="66" t="s">
        <v>41</v>
      </c>
      <c r="D34" s="69">
        <f>D31+D32+D33</f>
        <v>2000</v>
      </c>
      <c r="E34" s="3">
        <f t="shared" ref="E34:L34" si="3">E31+E32+E33</f>
        <v>0</v>
      </c>
      <c r="F34" s="69">
        <f t="shared" si="3"/>
        <v>2200</v>
      </c>
      <c r="G34" s="3">
        <f t="shared" si="3"/>
        <v>0</v>
      </c>
      <c r="H34" s="69">
        <f t="shared" si="3"/>
        <v>2200</v>
      </c>
      <c r="I34" s="3">
        <f t="shared" si="3"/>
        <v>0</v>
      </c>
      <c r="J34" s="69">
        <f t="shared" si="3"/>
        <v>5200</v>
      </c>
      <c r="K34" s="3">
        <f t="shared" si="3"/>
        <v>0</v>
      </c>
      <c r="L34" s="69">
        <f t="shared" si="3"/>
        <v>5200</v>
      </c>
    </row>
    <row r="35" spans="1:12" ht="12" customHeight="1">
      <c r="A35" s="14" t="s">
        <v>8</v>
      </c>
      <c r="B35" s="67">
        <v>60.2</v>
      </c>
      <c r="C35" s="37" t="s">
        <v>20</v>
      </c>
      <c r="D35" s="69">
        <f t="shared" ref="D35:L35" si="4">D34</f>
        <v>2000</v>
      </c>
      <c r="E35" s="3">
        <f t="shared" si="4"/>
        <v>0</v>
      </c>
      <c r="F35" s="63">
        <f t="shared" si="4"/>
        <v>2200</v>
      </c>
      <c r="G35" s="3">
        <f t="shared" si="4"/>
        <v>0</v>
      </c>
      <c r="H35" s="69">
        <f t="shared" si="4"/>
        <v>2200</v>
      </c>
      <c r="I35" s="3">
        <f t="shared" si="4"/>
        <v>0</v>
      </c>
      <c r="J35" s="63">
        <f t="shared" si="4"/>
        <v>5200</v>
      </c>
      <c r="K35" s="3">
        <f t="shared" si="4"/>
        <v>0</v>
      </c>
      <c r="L35" s="63">
        <f t="shared" si="4"/>
        <v>5200</v>
      </c>
    </row>
    <row r="36" spans="1:12">
      <c r="A36" s="14" t="s">
        <v>8</v>
      </c>
      <c r="B36" s="15">
        <v>60</v>
      </c>
      <c r="C36" s="65" t="s">
        <v>11</v>
      </c>
      <c r="D36" s="72">
        <f t="shared" ref="D36:I36" si="5">D35+D27</f>
        <v>19645</v>
      </c>
      <c r="E36" s="73">
        <f t="shared" si="5"/>
        <v>0</v>
      </c>
      <c r="F36" s="72">
        <f t="shared" si="5"/>
        <v>20375</v>
      </c>
      <c r="G36" s="73">
        <f t="shared" si="5"/>
        <v>0</v>
      </c>
      <c r="H36" s="72">
        <f t="shared" si="5"/>
        <v>20375</v>
      </c>
      <c r="I36" s="73">
        <f t="shared" si="5"/>
        <v>0</v>
      </c>
      <c r="J36" s="72">
        <f>J35+J27</f>
        <v>27343</v>
      </c>
      <c r="K36" s="73">
        <f t="shared" ref="K36:L36" si="6">K35+K27</f>
        <v>0</v>
      </c>
      <c r="L36" s="72">
        <f t="shared" si="6"/>
        <v>27343</v>
      </c>
    </row>
    <row r="37" spans="1:12">
      <c r="A37" s="18" t="s">
        <v>8</v>
      </c>
      <c r="B37" s="36">
        <v>3425</v>
      </c>
      <c r="C37" s="35" t="s">
        <v>0</v>
      </c>
      <c r="D37" s="74">
        <f t="shared" ref="D37:I38" si="7">D36</f>
        <v>19645</v>
      </c>
      <c r="E37" s="9">
        <f t="shared" si="7"/>
        <v>0</v>
      </c>
      <c r="F37" s="64">
        <f t="shared" si="7"/>
        <v>20375</v>
      </c>
      <c r="G37" s="9">
        <f t="shared" si="7"/>
        <v>0</v>
      </c>
      <c r="H37" s="74">
        <f t="shared" si="7"/>
        <v>20375</v>
      </c>
      <c r="I37" s="9">
        <f t="shared" si="7"/>
        <v>0</v>
      </c>
      <c r="J37" s="64">
        <f t="shared" ref="J37:L38" si="8">J36</f>
        <v>27343</v>
      </c>
      <c r="K37" s="9">
        <f t="shared" si="8"/>
        <v>0</v>
      </c>
      <c r="L37" s="64">
        <f t="shared" si="8"/>
        <v>27343</v>
      </c>
    </row>
    <row r="38" spans="1:12">
      <c r="A38" s="43" t="s">
        <v>8</v>
      </c>
      <c r="B38" s="44"/>
      <c r="C38" s="45" t="s">
        <v>9</v>
      </c>
      <c r="D38" s="74">
        <f t="shared" si="7"/>
        <v>19645</v>
      </c>
      <c r="E38" s="9">
        <f t="shared" si="7"/>
        <v>0</v>
      </c>
      <c r="F38" s="64">
        <f t="shared" si="7"/>
        <v>20375</v>
      </c>
      <c r="G38" s="9">
        <f t="shared" si="7"/>
        <v>0</v>
      </c>
      <c r="H38" s="74">
        <f t="shared" si="7"/>
        <v>20375</v>
      </c>
      <c r="I38" s="9">
        <f t="shared" si="7"/>
        <v>0</v>
      </c>
      <c r="J38" s="64">
        <f t="shared" si="8"/>
        <v>27343</v>
      </c>
      <c r="K38" s="9">
        <f t="shared" si="8"/>
        <v>0</v>
      </c>
      <c r="L38" s="64">
        <f t="shared" si="8"/>
        <v>27343</v>
      </c>
    </row>
    <row r="39" spans="1:12" ht="4.1500000000000004" customHeight="1">
      <c r="H39" s="68"/>
    </row>
    <row r="40" spans="1:12">
      <c r="C40" s="46" t="s">
        <v>24</v>
      </c>
    </row>
    <row r="41" spans="1:12" ht="25.5">
      <c r="A41" s="18" t="s">
        <v>10</v>
      </c>
      <c r="B41" s="36">
        <v>5425</v>
      </c>
      <c r="C41" s="47" t="s">
        <v>25</v>
      </c>
    </row>
    <row r="42" spans="1:12">
      <c r="B42" s="48">
        <v>0.6</v>
      </c>
      <c r="C42" s="47" t="s">
        <v>26</v>
      </c>
    </row>
    <row r="43" spans="1:12">
      <c r="B43" s="19">
        <v>61</v>
      </c>
      <c r="C43" s="41" t="s">
        <v>27</v>
      </c>
    </row>
    <row r="44" spans="1:12" ht="25.5">
      <c r="B44" s="19" t="s">
        <v>28</v>
      </c>
      <c r="C44" s="41" t="s">
        <v>29</v>
      </c>
      <c r="D44" s="62">
        <v>5000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62">
        <v>600</v>
      </c>
      <c r="K44" s="2">
        <v>0</v>
      </c>
      <c r="L44" s="62">
        <f>SUM(J44:K44)</f>
        <v>600</v>
      </c>
    </row>
    <row r="45" spans="1:12">
      <c r="A45" s="14" t="s">
        <v>8</v>
      </c>
      <c r="B45" s="15">
        <v>61</v>
      </c>
      <c r="C45" s="40" t="s">
        <v>27</v>
      </c>
      <c r="D45" s="63">
        <f t="shared" ref="D45:L45" si="9">SUM(D44:D44)</f>
        <v>5000</v>
      </c>
      <c r="E45" s="3">
        <f t="shared" si="9"/>
        <v>0</v>
      </c>
      <c r="F45" s="3">
        <f t="shared" si="9"/>
        <v>0</v>
      </c>
      <c r="G45" s="3">
        <f t="shared" si="9"/>
        <v>0</v>
      </c>
      <c r="H45" s="3">
        <f t="shared" si="9"/>
        <v>0</v>
      </c>
      <c r="I45" s="3">
        <f t="shared" si="9"/>
        <v>0</v>
      </c>
      <c r="J45" s="63">
        <f t="shared" si="9"/>
        <v>600</v>
      </c>
      <c r="K45" s="3">
        <f t="shared" si="9"/>
        <v>0</v>
      </c>
      <c r="L45" s="63">
        <f t="shared" si="9"/>
        <v>600</v>
      </c>
    </row>
    <row r="46" spans="1:12">
      <c r="A46" s="14" t="s">
        <v>8</v>
      </c>
      <c r="B46" s="51">
        <v>0.6</v>
      </c>
      <c r="C46" s="52" t="s">
        <v>26</v>
      </c>
      <c r="D46" s="62">
        <f t="shared" ref="D46:L48" si="10">D45</f>
        <v>5000</v>
      </c>
      <c r="E46" s="2">
        <f t="shared" si="10"/>
        <v>0</v>
      </c>
      <c r="F46" s="2">
        <f t="shared" si="10"/>
        <v>0</v>
      </c>
      <c r="G46" s="2">
        <f t="shared" si="10"/>
        <v>0</v>
      </c>
      <c r="H46" s="2">
        <f t="shared" si="10"/>
        <v>0</v>
      </c>
      <c r="I46" s="2">
        <f t="shared" si="10"/>
        <v>0</v>
      </c>
      <c r="J46" s="62">
        <f t="shared" si="10"/>
        <v>600</v>
      </c>
      <c r="K46" s="2">
        <f t="shared" si="10"/>
        <v>0</v>
      </c>
      <c r="L46" s="62">
        <f t="shared" si="10"/>
        <v>600</v>
      </c>
    </row>
    <row r="47" spans="1:12" ht="25.5">
      <c r="A47" s="18" t="s">
        <v>8</v>
      </c>
      <c r="B47" s="36">
        <v>5425</v>
      </c>
      <c r="C47" s="47" t="s">
        <v>25</v>
      </c>
      <c r="D47" s="63">
        <f t="shared" si="10"/>
        <v>5000</v>
      </c>
      <c r="E47" s="3">
        <f t="shared" si="10"/>
        <v>0</v>
      </c>
      <c r="F47" s="3">
        <f t="shared" si="10"/>
        <v>0</v>
      </c>
      <c r="G47" s="3">
        <f t="shared" si="10"/>
        <v>0</v>
      </c>
      <c r="H47" s="3">
        <f t="shared" si="10"/>
        <v>0</v>
      </c>
      <c r="I47" s="3">
        <f t="shared" si="10"/>
        <v>0</v>
      </c>
      <c r="J47" s="63">
        <f t="shared" si="10"/>
        <v>600</v>
      </c>
      <c r="K47" s="3">
        <f t="shared" si="10"/>
        <v>0</v>
      </c>
      <c r="L47" s="63">
        <f t="shared" si="10"/>
        <v>600</v>
      </c>
    </row>
    <row r="48" spans="1:12">
      <c r="A48" s="43" t="s">
        <v>8</v>
      </c>
      <c r="B48" s="49"/>
      <c r="C48" s="50" t="s">
        <v>24</v>
      </c>
      <c r="D48" s="75">
        <f t="shared" si="10"/>
        <v>5000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10">
        <f t="shared" si="10"/>
        <v>0</v>
      </c>
      <c r="J48" s="75">
        <f t="shared" si="10"/>
        <v>600</v>
      </c>
      <c r="K48" s="10">
        <f t="shared" si="10"/>
        <v>0</v>
      </c>
      <c r="L48" s="62">
        <f t="shared" si="10"/>
        <v>600</v>
      </c>
    </row>
    <row r="49" spans="1:12">
      <c r="A49" s="43" t="s">
        <v>8</v>
      </c>
      <c r="B49" s="49"/>
      <c r="C49" s="50" t="s">
        <v>1</v>
      </c>
      <c r="D49" s="63">
        <f t="shared" ref="D49:L49" si="11">D48+D38</f>
        <v>24645</v>
      </c>
      <c r="E49" s="3">
        <f t="shared" si="11"/>
        <v>0</v>
      </c>
      <c r="F49" s="63">
        <f t="shared" si="11"/>
        <v>20375</v>
      </c>
      <c r="G49" s="3">
        <f t="shared" si="11"/>
        <v>0</v>
      </c>
      <c r="H49" s="69">
        <f t="shared" si="11"/>
        <v>20375</v>
      </c>
      <c r="I49" s="3">
        <f t="shared" si="11"/>
        <v>0</v>
      </c>
      <c r="J49" s="63">
        <f t="shared" si="11"/>
        <v>27943</v>
      </c>
      <c r="K49" s="3">
        <f t="shared" si="11"/>
        <v>0</v>
      </c>
      <c r="L49" s="63">
        <f t="shared" si="11"/>
        <v>27943</v>
      </c>
    </row>
    <row r="50" spans="1:12">
      <c r="A50" s="14"/>
      <c r="B50" s="38"/>
      <c r="C50" s="39"/>
      <c r="D50" s="4"/>
      <c r="E50" s="7"/>
      <c r="F50" s="42"/>
      <c r="H50" s="4"/>
      <c r="I50" s="7"/>
      <c r="J50" s="42"/>
      <c r="K50" s="7"/>
      <c r="L50" s="42"/>
    </row>
  </sheetData>
  <autoFilter ref="A15:L49"/>
  <mergeCells count="9">
    <mergeCell ref="A2:L2"/>
    <mergeCell ref="D14:E14"/>
    <mergeCell ref="F14:G14"/>
    <mergeCell ref="D13:E13"/>
    <mergeCell ref="F13:G13"/>
    <mergeCell ref="H13:I13"/>
    <mergeCell ref="J13:L13"/>
    <mergeCell ref="H14:I14"/>
    <mergeCell ref="J14:L14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9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1" manualBreakCount="1">
    <brk id="3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dem36</vt:lpstr>
      <vt:lpstr>'dem36'!osr</vt:lpstr>
      <vt:lpstr>'dem36'!osrcap</vt:lpstr>
      <vt:lpstr>'dem36'!Print_Area</vt:lpstr>
      <vt:lpstr>'dem36'!Print_Titles</vt:lpstr>
      <vt:lpstr>'dem36'!Voted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2016-03-15T09:42:51Z</cp:lastPrinted>
  <dcterms:created xsi:type="dcterms:W3CDTF">2004-06-02T16:26:07Z</dcterms:created>
  <dcterms:modified xsi:type="dcterms:W3CDTF">2016-03-28T07:44:02Z</dcterms:modified>
</cp:coreProperties>
</file>