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0"/>
  </bookViews>
  <sheets>
    <sheet name="Dem1" sheetId="1" r:id="rId1"/>
  </sheets>
  <definedNames>
    <definedName name="__123Graph_D" hidden="1">#REF!</definedName>
    <definedName name="_xlnm._FilterDatabase" localSheetId="0" hidden="1">'Dem1'!$A$18:$AB$328</definedName>
    <definedName name="_Regression_Int" localSheetId="0" hidden="1">1</definedName>
    <definedName name="agriculture" localSheetId="0">'Dem1'!$E$12:$F$12</definedName>
    <definedName name="agrirec" localSheetId="0">'Dem1'!#REF!</definedName>
    <definedName name="are" localSheetId="0">'Dem1'!#REF!</definedName>
    <definedName name="ch" localSheetId="0">'Dem1'!$D$251:$H$251</definedName>
    <definedName name="chCap" localSheetId="0">'Dem1'!$D$322:$H$322</definedName>
    <definedName name="chrec" localSheetId="0">'Dem1'!#REF!</definedName>
    <definedName name="fsw" localSheetId="0">'Dem1'!#REF!</definedName>
    <definedName name="fswCap" localSheetId="0">'Dem1'!#REF!</definedName>
    <definedName name="np" localSheetId="0">'Dem1'!#REF!</definedName>
    <definedName name="oap" localSheetId="0">'Dem1'!$D$310:$H$310</definedName>
    <definedName name="_xlnm.Print_Area" localSheetId="0">'Dem1'!$A$1:$H$328</definedName>
    <definedName name="_xlnm.Print_Titles" localSheetId="0">'Dem1'!$15:$18</definedName>
    <definedName name="revise" localSheetId="0">'Dem1'!$D$342:$G$342</definedName>
    <definedName name="summary" localSheetId="0">'Dem1'!$D$334:$G$334</definedName>
    <definedName name="swc" localSheetId="0">'Dem1'!$D$292:$H$292</definedName>
    <definedName name="swcrec" localSheetId="0">'Dem1'!#REF!</definedName>
    <definedName name="Z_239EE218_578E_4317_BEED_14D5D7089E27_.wvu.Cols" localSheetId="0" hidden="1">'Dem1'!#REF!</definedName>
    <definedName name="Z_239EE218_578E_4317_BEED_14D5D7089E27_.wvu.FilterData" localSheetId="0" hidden="1">'Dem1'!$A$1:$H$331</definedName>
    <definedName name="Z_239EE218_578E_4317_BEED_14D5D7089E27_.wvu.PrintArea" localSheetId="0" hidden="1">'Dem1'!$A$1:$H$326</definedName>
    <definedName name="Z_239EE218_578E_4317_BEED_14D5D7089E27_.wvu.PrintTitles" localSheetId="0" hidden="1">'Dem1'!$15:$18</definedName>
    <definedName name="Z_302A3EA3_AE96_11D5_A646_0050BA3D7AFD_.wvu.Cols" localSheetId="0" hidden="1">'Dem1'!#REF!</definedName>
    <definedName name="Z_302A3EA3_AE96_11D5_A646_0050BA3D7AFD_.wvu.FilterData" localSheetId="0" hidden="1">'Dem1'!$A$1:$H$331</definedName>
    <definedName name="Z_302A3EA3_AE96_11D5_A646_0050BA3D7AFD_.wvu.PrintArea" localSheetId="0" hidden="1">'Dem1'!$A$1:$H$326</definedName>
    <definedName name="Z_302A3EA3_AE96_11D5_A646_0050BA3D7AFD_.wvu.PrintTitles" localSheetId="0" hidden="1">'Dem1'!$15:$18</definedName>
    <definedName name="Z_36DBA021_0ECB_11D4_8064_004005726899_.wvu.Cols" localSheetId="0" hidden="1">'Dem1'!#REF!</definedName>
    <definedName name="Z_36DBA021_0ECB_11D4_8064_004005726899_.wvu.FilterData" localSheetId="0" hidden="1">'Dem1'!$A$1:$H$60</definedName>
    <definedName name="Z_36DBA021_0ECB_11D4_8064_004005726899_.wvu.PrintArea" localSheetId="0" hidden="1">'Dem1'!$A$1:$H$324</definedName>
    <definedName name="Z_36DBA021_0ECB_11D4_8064_004005726899_.wvu.PrintTitles" localSheetId="0" hidden="1">'Dem1'!$15:$18</definedName>
    <definedName name="Z_75B5A34A_8DB6_4ACF_8A68_12B713FB009F_.wvu.FilterData" localSheetId="0" hidden="1">'Dem1'!$A$19:$AB$326</definedName>
    <definedName name="Z_75B5A34A_8DB6_4ACF_8A68_12B713FB009F_.wvu.PrintArea" localSheetId="0" hidden="1">'Dem1'!$A$1:$H$326</definedName>
    <definedName name="Z_75B5A34A_8DB6_4ACF_8A68_12B713FB009F_.wvu.PrintTitles" localSheetId="0" hidden="1">'Dem1'!$15:$18</definedName>
    <definedName name="Z_75B5A34A_8DB6_4ACF_8A68_12B713FB009F_.wvu.Rows" localSheetId="0" hidden="1">'Dem1'!#REF!</definedName>
    <definedName name="Z_79D66C3F_CEA6_411B_84FD_B5529291B20A_.wvu.FilterData" localSheetId="0" hidden="1">'Dem1'!$A$19:$AB$326</definedName>
    <definedName name="Z_79D66C3F_CEA6_411B_84FD_B5529291B20A_.wvu.PrintArea" localSheetId="0" hidden="1">'Dem1'!$A$1:$H$329</definedName>
    <definedName name="Z_79D66C3F_CEA6_411B_84FD_B5529291B20A_.wvu.PrintTitles" localSheetId="0" hidden="1">'Dem1'!$15:$18</definedName>
    <definedName name="Z_79D66C3F_CEA6_411B_84FD_B5529291B20A_.wvu.Rows" localSheetId="0" hidden="1">'Dem1'!#REF!</definedName>
    <definedName name="Z_93EBE921_AE91_11D5_8685_004005726899_.wvu.Cols" localSheetId="0" hidden="1">'Dem1'!#REF!</definedName>
    <definedName name="Z_93EBE921_AE91_11D5_8685_004005726899_.wvu.FilterData" localSheetId="0" hidden="1">'Dem1'!$A$1:$H$60</definedName>
    <definedName name="Z_93EBE921_AE91_11D5_8685_004005726899_.wvu.PrintArea" localSheetId="0" hidden="1">'Dem1'!$A$1:$H$324</definedName>
    <definedName name="Z_93EBE921_AE91_11D5_8685_004005726899_.wvu.PrintTitles" localSheetId="0" hidden="1">'Dem1'!$15:$18</definedName>
    <definedName name="Z_94DA79C1_0FDE_11D5_9579_000021DAEEA2_.wvu.Cols" localSheetId="0" hidden="1">'Dem1'!#REF!</definedName>
    <definedName name="Z_94DA79C1_0FDE_11D5_9579_000021DAEEA2_.wvu.FilterData" localSheetId="0" hidden="1">'Dem1'!$C$19:$C$326</definedName>
    <definedName name="Z_94DA79C1_0FDE_11D5_9579_000021DAEEA2_.wvu.PrintArea" localSheetId="0" hidden="1">'Dem1'!$A$1:$H$324</definedName>
    <definedName name="Z_94DA79C1_0FDE_11D5_9579_000021DAEEA2_.wvu.PrintTitles" localSheetId="0" hidden="1">'Dem1'!$15:$18</definedName>
    <definedName name="Z_9F78B5A8_3734_4B3A_B983_D77210D9CF3A_.wvu.FilterData" localSheetId="0" hidden="1">'Dem1'!$A$19:$AB$326</definedName>
    <definedName name="Z_9F78B5A8_3734_4B3A_B983_D77210D9CF3A_.wvu.PrintArea" localSheetId="0" hidden="1">'Dem1'!$A$1:$H$326</definedName>
    <definedName name="Z_9F78B5A8_3734_4B3A_B983_D77210D9CF3A_.wvu.PrintTitles" localSheetId="0" hidden="1">'Dem1'!$15:$18</definedName>
    <definedName name="Z_A70C513C_E676_47CF_B612_167A15FE912E_.wvu.FilterData" localSheetId="0" hidden="1">'Dem1'!$A$19:$AB$326</definedName>
    <definedName name="Z_A70C513C_E676_47CF_B612_167A15FE912E_.wvu.PrintArea" localSheetId="0" hidden="1">'Dem1'!$A$1:$H$326</definedName>
    <definedName name="Z_A70C513C_E676_47CF_B612_167A15FE912E_.wvu.PrintTitles" localSheetId="0" hidden="1">'Dem1'!$15:$18</definedName>
    <definedName name="Z_A70C513C_E676_47CF_B612_167A15FE912E_.wvu.Rows" localSheetId="0" hidden="1">'Dem1'!#REF!</definedName>
    <definedName name="Z_AFA347F0_C6A1_4A1F_BA38_B37FC71D710E_.wvu.FilterData" localSheetId="0" hidden="1">'Dem1'!$A$19:$AB$326</definedName>
    <definedName name="Z_AFA347F0_C6A1_4A1F_BA38_B37FC71D710E_.wvu.PrintArea" localSheetId="0" hidden="1">'Dem1'!$A$1:$H$326</definedName>
    <definedName name="Z_AFA347F0_C6A1_4A1F_BA38_B37FC71D710E_.wvu.PrintTitles" localSheetId="0" hidden="1">'Dem1'!$15:$18</definedName>
    <definedName name="Z_AFA347F0_C6A1_4A1F_BA38_B37FC71D710E_.wvu.Rows" localSheetId="0" hidden="1">'Dem1'!#REF!</definedName>
    <definedName name="Z_B4CB0970_161F_11D5_8064_004005726899_.wvu.FilterData" localSheetId="0" hidden="1">'Dem1'!$A$1:$H$60</definedName>
    <definedName name="Z_B4CB0987_161F_11D5_8064_004005726899_.wvu.FilterData" localSheetId="0" hidden="1">'Dem1'!$A$1:$H$60</definedName>
    <definedName name="Z_B4CB098E_161F_11D5_8064_004005726899_.wvu.FilterData" localSheetId="0" hidden="1">'Dem1'!$A$1:$H$60</definedName>
    <definedName name="Z_B4CB0997_161F_11D5_8064_004005726899_.wvu.FilterData" localSheetId="0" hidden="1">'Dem1'!$A$1:$H$60</definedName>
    <definedName name="Z_C53E5991_D6D8_4CAE_B4BC_940BDEA5DDD8_.wvu.FilterData" localSheetId="0" hidden="1">'Dem1'!$A$19:$AB$326</definedName>
    <definedName name="Z_C53E5991_D6D8_4CAE_B4BC_940BDEA5DDD8_.wvu.PrintArea" localSheetId="0" hidden="1">'Dem1'!$A$1:$H$326</definedName>
    <definedName name="Z_C53E5991_D6D8_4CAE_B4BC_940BDEA5DDD8_.wvu.PrintTitles" localSheetId="0" hidden="1">'Dem1'!$15:$18</definedName>
    <definedName name="Z_C868F8C3_16D7_11D5_A68D_81D6213F5331_.wvu.Cols" localSheetId="0" hidden="1">'Dem1'!#REF!</definedName>
    <definedName name="Z_C868F8C3_16D7_11D5_A68D_81D6213F5331_.wvu.FilterData" localSheetId="0" hidden="1">'Dem1'!$A$1:$H$60</definedName>
    <definedName name="Z_C868F8C3_16D7_11D5_A68D_81D6213F5331_.wvu.PrintArea" localSheetId="0" hidden="1">'Dem1'!$A$1:$H$324</definedName>
    <definedName name="Z_C868F8C3_16D7_11D5_A68D_81D6213F5331_.wvu.PrintTitles" localSheetId="0" hidden="1">'Dem1'!$15:$18</definedName>
    <definedName name="Z_D54C9B96_E403_11D5_96BD_004005726899_.wvu.FilterData" localSheetId="0" hidden="1">'Dem1'!$A$1:$H$60</definedName>
    <definedName name="Z_D696C36C_B04F_4EC7_8D98_CAB0ECD67E1B_.wvu.FilterData" localSheetId="0" hidden="1">'Dem1'!$A$19:$AB$326</definedName>
    <definedName name="Z_D696C36C_B04F_4EC7_8D98_CAB0ECD67E1B_.wvu.PrintArea" localSheetId="0" hidden="1">'Dem1'!$A$1:$H$326</definedName>
    <definedName name="Z_D696C36C_B04F_4EC7_8D98_CAB0ECD67E1B_.wvu.PrintTitles" localSheetId="0" hidden="1">'Dem1'!$15:$18</definedName>
    <definedName name="Z_D696C36C_B04F_4EC7_8D98_CAB0ECD67E1B_.wvu.Rows" localSheetId="0" hidden="1">'Dem1'!#REF!</definedName>
    <definedName name="Z_DE3727A6_DA2F_4D46_8AA0_0235ACDE6AFB_.wvu.FilterData" localSheetId="0" hidden="1">'Dem1'!$A$19:$AB$326</definedName>
    <definedName name="Z_DE3727A6_DA2F_4D46_8AA0_0235ACDE6AFB_.wvu.PrintArea" localSheetId="0" hidden="1">'Dem1'!$A$1:$H$326</definedName>
    <definedName name="Z_DE3727A6_DA2F_4D46_8AA0_0235ACDE6AFB_.wvu.PrintTitles" localSheetId="0" hidden="1">'Dem1'!$15:$18</definedName>
    <definedName name="Z_E5DF37BD_125C_11D5_8DC4_D0F5D88B3549_.wvu.Cols" localSheetId="0" hidden="1">'Dem1'!#REF!</definedName>
    <definedName name="Z_E5DF37BD_125C_11D5_8DC4_D0F5D88B3549_.wvu.FilterData" localSheetId="0" hidden="1">'Dem1'!$A$1:$H$60</definedName>
    <definedName name="Z_E5DF37BD_125C_11D5_8DC4_D0F5D88B3549_.wvu.PrintArea" localSheetId="0" hidden="1">'Dem1'!$A$1:$H$324</definedName>
    <definedName name="Z_E5DF37BD_125C_11D5_8DC4_D0F5D88B3549_.wvu.PrintTitles" localSheetId="0" hidden="1">'Dem1'!$15:$18</definedName>
    <definedName name="Z_F1215AA8_B223_4341_85DA_07CDA54E4815_.wvu.FilterData" localSheetId="0" hidden="1">'Dem1'!$A$19:$AB$326</definedName>
    <definedName name="Z_F1215AA8_B223_4341_85DA_07CDA54E4815_.wvu.PrintArea" localSheetId="0" hidden="1">'Dem1'!$A$1:$H$326</definedName>
    <definedName name="Z_F1215AA8_B223_4341_85DA_07CDA54E4815_.wvu.PrintTitles" localSheetId="0" hidden="1">'Dem1'!$15:$18</definedName>
    <definedName name="Z_F1215AA8_B223_4341_85DA_07CDA54E4815_.wvu.Rows" localSheetId="0" hidden="1">'Dem1'!#REF!</definedName>
    <definedName name="Z_F8ADACC1_164E_11D6_B603_000021DAEEA2_.wvu.Cols" localSheetId="0" hidden="1">'Dem1'!#REF!</definedName>
    <definedName name="Z_F8ADACC1_164E_11D6_B603_000021DAEEA2_.wvu.FilterData" localSheetId="0" hidden="1">'Dem1'!$A$1:$H$60</definedName>
    <definedName name="Z_F8ADACC1_164E_11D6_B603_000021DAEEA2_.wvu.PrintTitles" localSheetId="0" hidden="1">'Dem1'!$15:$18</definedName>
  </definedNames>
  <calcPr calcId="125725"/>
  <customWorkbookViews>
    <customWorkbookView name="sonam - Personal View" guid="{F1215AA8-B223-4341-85DA-07CDA54E4815}" mergeInterval="0" personalView="1" maximized="1" xWindow="1" yWindow="1" windowWidth="1280" windowHeight="503" activeSheetId="1"/>
    <customWorkbookView name="Arpana - Personal View" guid="{AFA347F0-C6A1-4A1F-BA38-B37FC71D710E}" mergeInterval="0" personalView="1" maximized="1" xWindow="1" yWindow="1" windowWidth="1440" windowHeight="628" activeSheetId="1"/>
    <customWorkbookView name="Manisha - Personal View" guid="{A70C513C-E676-47CF-B612-167A15FE912E}" mergeInterval="0" personalView="1" maximized="1" xWindow="1" yWindow="1" windowWidth="1024" windowHeight="506" activeSheetId="1"/>
    <customWorkbookView name="PC - Personal View" guid="{DE3727A6-DA2F-4D46-8AA0-0235ACDE6AFB}" mergeInterval="0" personalView="1" maximized="1" xWindow="1" yWindow="1" windowWidth="1152" windowHeight="597" activeSheetId="1"/>
    <customWorkbookView name="aruni - Personal View" guid="{C53E5991-D6D8-4CAE-B4BC-940BDEA5DDD8}" mergeInterval="0" personalView="1" maximized="1" windowWidth="1276" windowHeight="495" activeSheetId="1"/>
    <customWorkbookView name="Mahendra - Personal View" guid="{79D66C3F-CEA6-411B-84FD-B5529291B20A}" mergeInterval="0" personalView="1" maximized="1" xWindow="1" yWindow="1" windowWidth="1362" windowHeight="538" activeSheetId="1"/>
    <customWorkbookView name="damber - Personal View" guid="{75B5A34A-8DB6-4ACF-8A68-12B713FB009F}" mergeInterval="0" personalView="1" maximized="1" xWindow="4" yWindow="34" windowWidth="455" windowHeight="502" activeSheetId="1"/>
    <customWorkbookView name="swagat - Personal View" guid="{D696C36C-B04F-4EC7-8D98-CAB0ECD67E1B}" mergeInterval="0" personalView="1" maximized="1" xWindow="1" yWindow="1" windowWidth="1366" windowHeight="496" activeSheetId="1"/>
    <customWorkbookView name="Administrator - Personal View" guid="{9F78B5A8-3734-4B3A-B983-D77210D9CF3A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E307" i="1"/>
  <c r="F307"/>
  <c r="G307"/>
  <c r="D307"/>
  <c r="E86" l="1"/>
  <c r="F86"/>
  <c r="G86"/>
  <c r="D86"/>
  <c r="G320"/>
  <c r="G321" s="1"/>
  <c r="G322" s="1"/>
  <c r="G323" s="1"/>
  <c r="F320"/>
  <c r="F321" s="1"/>
  <c r="F322" s="1"/>
  <c r="F323" s="1"/>
  <c r="E320"/>
  <c r="E321" s="1"/>
  <c r="E322" s="1"/>
  <c r="E323" s="1"/>
  <c r="D320"/>
  <c r="D321" s="1"/>
  <c r="D322" s="1"/>
  <c r="D323" s="1"/>
  <c r="G308"/>
  <c r="F308"/>
  <c r="E308"/>
  <c r="D308"/>
  <c r="G300"/>
  <c r="F300"/>
  <c r="E300"/>
  <c r="D300"/>
  <c r="G289"/>
  <c r="F289"/>
  <c r="E289"/>
  <c r="D289"/>
  <c r="G282"/>
  <c r="F282"/>
  <c r="E282"/>
  <c r="D282"/>
  <c r="G275"/>
  <c r="F275"/>
  <c r="E275"/>
  <c r="D275"/>
  <c r="G268"/>
  <c r="F268"/>
  <c r="E268"/>
  <c r="D268"/>
  <c r="G261"/>
  <c r="F261"/>
  <c r="E261"/>
  <c r="D261"/>
  <c r="G249"/>
  <c r="G250" s="1"/>
  <c r="F249"/>
  <c r="F250" s="1"/>
  <c r="E249"/>
  <c r="E250" s="1"/>
  <c r="D249"/>
  <c r="D250" s="1"/>
  <c r="G241"/>
  <c r="G242" s="1"/>
  <c r="F241"/>
  <c r="F242" s="1"/>
  <c r="E241"/>
  <c r="E242" s="1"/>
  <c r="D241"/>
  <c r="D242" s="1"/>
  <c r="G233"/>
  <c r="F233"/>
  <c r="E233"/>
  <c r="D233"/>
  <c r="G223"/>
  <c r="F223"/>
  <c r="E223"/>
  <c r="D223"/>
  <c r="G217"/>
  <c r="F217"/>
  <c r="E217"/>
  <c r="D217"/>
  <c r="G212"/>
  <c r="F212"/>
  <c r="E212"/>
  <c r="D212"/>
  <c r="G206"/>
  <c r="F206"/>
  <c r="E206"/>
  <c r="D206"/>
  <c r="G200"/>
  <c r="F200"/>
  <c r="E200"/>
  <c r="D200"/>
  <c r="G191"/>
  <c r="F191"/>
  <c r="E191"/>
  <c r="D191"/>
  <c r="G175"/>
  <c r="F175"/>
  <c r="E175"/>
  <c r="D175"/>
  <c r="G171"/>
  <c r="F171"/>
  <c r="E171"/>
  <c r="D171"/>
  <c r="G166"/>
  <c r="F166"/>
  <c r="E166"/>
  <c r="D166"/>
  <c r="G161"/>
  <c r="F161"/>
  <c r="E161"/>
  <c r="D161"/>
  <c r="G156"/>
  <c r="F156"/>
  <c r="E156"/>
  <c r="D156"/>
  <c r="G151"/>
  <c r="F151"/>
  <c r="E151"/>
  <c r="D151"/>
  <c r="G140"/>
  <c r="F140"/>
  <c r="E140"/>
  <c r="D140"/>
  <c r="G136"/>
  <c r="F136"/>
  <c r="E136"/>
  <c r="D136"/>
  <c r="G132"/>
  <c r="F132"/>
  <c r="E132"/>
  <c r="D132"/>
  <c r="G128"/>
  <c r="F128"/>
  <c r="E128"/>
  <c r="D128"/>
  <c r="G124"/>
  <c r="F124"/>
  <c r="E124"/>
  <c r="D124"/>
  <c r="G114"/>
  <c r="F114"/>
  <c r="E114"/>
  <c r="D114"/>
  <c r="G107"/>
  <c r="F107"/>
  <c r="E107"/>
  <c r="D107"/>
  <c r="G100"/>
  <c r="F100"/>
  <c r="E100"/>
  <c r="D100"/>
  <c r="G93"/>
  <c r="F93"/>
  <c r="E93"/>
  <c r="D93"/>
  <c r="G72"/>
  <c r="F72"/>
  <c r="E72"/>
  <c r="D72"/>
  <c r="G65"/>
  <c r="F65"/>
  <c r="E65"/>
  <c r="D65"/>
  <c r="G58"/>
  <c r="F58"/>
  <c r="E58"/>
  <c r="D58"/>
  <c r="G51"/>
  <c r="F51"/>
  <c r="E51"/>
  <c r="D51"/>
  <c r="G44"/>
  <c r="F44"/>
  <c r="E44"/>
  <c r="D44"/>
  <c r="G37"/>
  <c r="F37"/>
  <c r="E37"/>
  <c r="D37"/>
  <c r="G30"/>
  <c r="F30"/>
  <c r="E30"/>
  <c r="D30"/>
  <c r="G141" l="1"/>
  <c r="G142" s="1"/>
  <c r="G224"/>
  <c r="G234" s="1"/>
  <c r="F224"/>
  <c r="F234" s="1"/>
  <c r="G290"/>
  <c r="G291" s="1"/>
  <c r="G292" s="1"/>
  <c r="E176"/>
  <c r="E192" s="1"/>
  <c r="E290"/>
  <c r="E291" s="1"/>
  <c r="E292" s="1"/>
  <c r="D224"/>
  <c r="D234" s="1"/>
  <c r="G176"/>
  <c r="G192" s="1"/>
  <c r="F12"/>
  <c r="G73"/>
  <c r="D115"/>
  <c r="D116" s="1"/>
  <c r="E59"/>
  <c r="E60" s="1"/>
  <c r="F115"/>
  <c r="F116" s="1"/>
  <c r="D290"/>
  <c r="D291" s="1"/>
  <c r="D292" s="1"/>
  <c r="F290"/>
  <c r="F291" s="1"/>
  <c r="F292" s="1"/>
  <c r="E73"/>
  <c r="D59"/>
  <c r="D60" s="1"/>
  <c r="F310"/>
  <c r="F309"/>
  <c r="D73"/>
  <c r="F73"/>
  <c r="E141"/>
  <c r="E142" s="1"/>
  <c r="G309"/>
  <c r="G310"/>
  <c r="D309"/>
  <c r="D310"/>
  <c r="E115"/>
  <c r="E116" s="1"/>
  <c r="G115"/>
  <c r="G116" s="1"/>
  <c r="F141"/>
  <c r="F142" s="1"/>
  <c r="E224"/>
  <c r="E234" s="1"/>
  <c r="F59"/>
  <c r="F60" s="1"/>
  <c r="G59"/>
  <c r="G60" s="1"/>
  <c r="D141"/>
  <c r="D142" s="1"/>
  <c r="F176"/>
  <c r="F192" s="1"/>
  <c r="D176"/>
  <c r="D192" s="1"/>
  <c r="E310"/>
  <c r="E309"/>
  <c r="D251" l="1"/>
  <c r="D311" s="1"/>
  <c r="D324" s="1"/>
  <c r="E251"/>
  <c r="E311" s="1"/>
  <c r="E324" s="1"/>
  <c r="F251"/>
  <c r="F311" s="1"/>
  <c r="F324" s="1"/>
  <c r="G251"/>
  <c r="G311" s="1"/>
  <c r="G324" s="1"/>
  <c r="E12" l="1"/>
</calcChain>
</file>

<file path=xl/comments1.xml><?xml version="1.0" encoding="utf-8"?>
<comments xmlns="http://schemas.openxmlformats.org/spreadsheetml/2006/main">
  <authors>
    <author>Lenovo</author>
  </authors>
  <commentList>
    <comment ref="B30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Errata has been issued from 01  to 02 due to problem in AG office.</t>
        </r>
      </text>
    </comment>
  </commentList>
</comments>
</file>

<file path=xl/sharedStrings.xml><?xml version="1.0" encoding="utf-8"?>
<sst xmlns="http://schemas.openxmlformats.org/spreadsheetml/2006/main" count="528" uniqueCount="175">
  <si>
    <t>DEMAND  NO. 1</t>
  </si>
  <si>
    <t>Crop Husbandry</t>
  </si>
  <si>
    <t>Soil &amp; Water Conservation</t>
  </si>
  <si>
    <t>Other Agricultural Programmes</t>
  </si>
  <si>
    <t>Capital Outlay on Crop Husbandry</t>
  </si>
  <si>
    <t>Capital</t>
  </si>
  <si>
    <t>Voted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</si>
  <si>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</si>
  <si>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</si>
  <si>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</si>
  <si>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</si>
  <si>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</si>
  <si>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</si>
  <si>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</si>
  <si>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</si>
  <si>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</si>
  <si>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Agriculture Department</t>
  </si>
  <si>
    <t>Head Office Establishment</t>
  </si>
  <si>
    <t>01.44.01</t>
  </si>
  <si>
    <t>Salaries</t>
  </si>
  <si>
    <t>01.44.11</t>
  </si>
  <si>
    <t>01.44.13</t>
  </si>
  <si>
    <t>01.44.50</t>
  </si>
  <si>
    <t>01.44.51</t>
  </si>
  <si>
    <t>East District</t>
  </si>
  <si>
    <t>01.45.01</t>
  </si>
  <si>
    <t>01.45.11</t>
  </si>
  <si>
    <t>01.45.13</t>
  </si>
  <si>
    <t>01.45.51</t>
  </si>
  <si>
    <t>West District</t>
  </si>
  <si>
    <t>01.46.01</t>
  </si>
  <si>
    <t>01.46.11</t>
  </si>
  <si>
    <t>01.46.13</t>
  </si>
  <si>
    <t>01.46.51</t>
  </si>
  <si>
    <t>North District</t>
  </si>
  <si>
    <t>01.47.01</t>
  </si>
  <si>
    <t>01.47.11</t>
  </si>
  <si>
    <t>01.47.13</t>
  </si>
  <si>
    <t>01.47.51</t>
  </si>
  <si>
    <t>South District</t>
  </si>
  <si>
    <t>01.48.01</t>
  </si>
  <si>
    <t>01.48.11</t>
  </si>
  <si>
    <t>01.48.13</t>
  </si>
  <si>
    <t>01.48.51</t>
  </si>
  <si>
    <t>Seeds</t>
  </si>
  <si>
    <t>Establishment</t>
  </si>
  <si>
    <t>60.00.01</t>
  </si>
  <si>
    <t>60.00.11</t>
  </si>
  <si>
    <t>60.00.13</t>
  </si>
  <si>
    <t>Other Expenditure</t>
  </si>
  <si>
    <t>Agricultural Farms</t>
  </si>
  <si>
    <t>01.44.02</t>
  </si>
  <si>
    <t>Wages</t>
  </si>
  <si>
    <t>Travel Expenses</t>
  </si>
  <si>
    <t>Office Expenses</t>
  </si>
  <si>
    <t>01.44.27</t>
  </si>
  <si>
    <t>Minor Works</t>
  </si>
  <si>
    <t>Other Charges</t>
  </si>
  <si>
    <t>Motor Vehicles</t>
  </si>
  <si>
    <t>Manures and Fertilizers</t>
  </si>
  <si>
    <t>Agriculture Input Scheme</t>
  </si>
  <si>
    <t>62.44.01</t>
  </si>
  <si>
    <t>62.44.11</t>
  </si>
  <si>
    <t>62.44.13</t>
  </si>
  <si>
    <t>Rent, Rates &amp; Taxes</t>
  </si>
  <si>
    <t>62.45.14</t>
  </si>
  <si>
    <t>62.46.14</t>
  </si>
  <si>
    <t>62.47.14</t>
  </si>
  <si>
    <t>62.48.14</t>
  </si>
  <si>
    <t>Plant Protection</t>
  </si>
  <si>
    <t>Agricultural Engineering</t>
  </si>
  <si>
    <t>Soil Testing</t>
  </si>
  <si>
    <t>64.00.01</t>
  </si>
  <si>
    <t>00.00.74</t>
  </si>
  <si>
    <t>Soil and Water Conservation</t>
  </si>
  <si>
    <t>Others</t>
  </si>
  <si>
    <t>CAPITAL SECTION</t>
  </si>
  <si>
    <t>01.44.72</t>
  </si>
  <si>
    <t>Building and Farm Structures</t>
  </si>
  <si>
    <t>FOOD SECURITY AND AGRICULTURE DEVELOPMENT</t>
  </si>
  <si>
    <t>II. Details of the estimates and the heads under which this grant will be accounted for:</t>
  </si>
  <si>
    <t>Extension and Farmers' Training</t>
  </si>
  <si>
    <t>C - Economic Services (a) Agriculture and Allied Activities</t>
  </si>
  <si>
    <t>Others Expenditure</t>
  </si>
  <si>
    <t>(a) Capital Account on Agriculture and Allied Activities</t>
  </si>
  <si>
    <t>Revenue</t>
  </si>
  <si>
    <t>PLAN</t>
  </si>
  <si>
    <t>NON-PLAN</t>
  </si>
  <si>
    <t>SCHEME 1</t>
  </si>
  <si>
    <t>SCHEME 2</t>
  </si>
  <si>
    <t>MS</t>
  </si>
  <si>
    <t>MSS</t>
  </si>
  <si>
    <t>DS</t>
  </si>
  <si>
    <t xml:space="preserve">% </t>
  </si>
  <si>
    <t>Disc %</t>
  </si>
  <si>
    <t>(In Thousands of Rupees)</t>
  </si>
  <si>
    <t>Agriculture Development &amp; Farmer's Welfare Board</t>
  </si>
  <si>
    <t>Machinery and  Equipments</t>
  </si>
  <si>
    <t>01.71.52</t>
  </si>
  <si>
    <t>Farm Mechanisation (NEC)</t>
  </si>
  <si>
    <t>01.44.74</t>
  </si>
  <si>
    <t>National Oilseed and Oil Palm Mission</t>
  </si>
  <si>
    <t>National Mission on Agriculture Extension and Technology</t>
  </si>
  <si>
    <t>05.00.85</t>
  </si>
  <si>
    <t>05.00.86</t>
  </si>
  <si>
    <t>05.00.87</t>
  </si>
  <si>
    <t>01.00.81</t>
  </si>
  <si>
    <t>04.00.76</t>
  </si>
  <si>
    <t>04.00.77</t>
  </si>
  <si>
    <t xml:space="preserve">National Food Security Mission (NFSM) </t>
  </si>
  <si>
    <t>03.00.81</t>
  </si>
  <si>
    <t>03.00.83</t>
  </si>
  <si>
    <t>04.00.78</t>
  </si>
  <si>
    <t>C - Capital Account of Economic Services</t>
  </si>
  <si>
    <t>03.00.85</t>
  </si>
  <si>
    <t>03.00.86</t>
  </si>
  <si>
    <t>05.00.90</t>
  </si>
  <si>
    <t>03.00.87</t>
  </si>
  <si>
    <t>Rec</t>
  </si>
  <si>
    <t>03.00.88</t>
  </si>
  <si>
    <t>02.00.90</t>
  </si>
  <si>
    <t>04.00.79</t>
  </si>
  <si>
    <t>03.00.89</t>
  </si>
  <si>
    <t>Rainfed Area Development (State Share)</t>
  </si>
  <si>
    <t>03.00.90</t>
  </si>
  <si>
    <t>Soil Health Management  (State Share)</t>
  </si>
  <si>
    <t>03.00.91</t>
  </si>
  <si>
    <t>Soil Health Card Scheme (State Share)</t>
  </si>
  <si>
    <t>03.00.92</t>
  </si>
  <si>
    <t>03.00.93</t>
  </si>
  <si>
    <t>03.00.94</t>
  </si>
  <si>
    <t>05.00.91</t>
  </si>
  <si>
    <t>05.00.92</t>
  </si>
  <si>
    <t>01.00.82</t>
  </si>
  <si>
    <t>02.00.91</t>
  </si>
  <si>
    <t>Rastriya Krishi Vikash Yojana (State Share)</t>
  </si>
  <si>
    <t>02.00.92</t>
  </si>
  <si>
    <t>Development &amp; Strengthening of Infrastructural facility for production and distribution of quality seeds (Central Share)</t>
  </si>
  <si>
    <t>Rainfed Area Development (Central Share)</t>
  </si>
  <si>
    <t>Soil Health Management (Central Share)</t>
  </si>
  <si>
    <t>Soil Health Card Scheme (Central Share)</t>
  </si>
  <si>
    <t>Establishment of Agency for Reporting Agriculture Statistics (Central Share)</t>
  </si>
  <si>
    <t>Rastriya Krishi Vikash Yojana (Central Share)</t>
  </si>
  <si>
    <t>National Mission on Sustainable Agriculture</t>
  </si>
  <si>
    <t>Agricultural Census Programme (Central Share)</t>
  </si>
  <si>
    <t>Strengthening and Modernisation of Pest Management Approach (Central Share)</t>
  </si>
  <si>
    <t>National e-Governance Plan- Agriculture (Central Share)</t>
  </si>
  <si>
    <t>Pradhan Mantri Fasal Bima Yojana (PMFBY) (Central Sector)</t>
  </si>
  <si>
    <t>Mini Mission I on Oil Seeds (State Share)</t>
  </si>
  <si>
    <t>Mini Mission I on Oil Seeds (Central Share)</t>
  </si>
  <si>
    <t>Support to State Extension Programmes for Extension Reform Schemes (SAMETI) (State Share)</t>
  </si>
  <si>
    <t>Sub-Mission on Agriculture Mechanization (State Share)</t>
  </si>
  <si>
    <t>National Food Security Mission (NFSM) (State Share)</t>
  </si>
  <si>
    <t xml:space="preserve"> 2017-18</t>
  </si>
  <si>
    <t>2018-19</t>
  </si>
  <si>
    <t>I. Estimate of the amount required in the year ending 31st March, 2019 to defray the charges in respect of Food Security and Agriculture Development</t>
  </si>
  <si>
    <t>01.44.52</t>
  </si>
  <si>
    <t>State Share NEC</t>
  </si>
  <si>
    <t>02.00.93</t>
  </si>
  <si>
    <t>Pradhan Mantri Fasal Bima Yojana (PMFBY) (State Share)</t>
  </si>
  <si>
    <t>01.44.42</t>
  </si>
  <si>
    <t xml:space="preserve">            2016-17</t>
  </si>
  <si>
    <t xml:space="preserve">            Actuals</t>
  </si>
  <si>
    <t>Paramparagat Krishi Vikash Yojana (Central Share)</t>
  </si>
  <si>
    <t>Pradhan Mantri Krishi Sinchayee Yojana (PMKSY)
 (Central Share)</t>
  </si>
  <si>
    <t>Paramparagat Krishi Vikash Yojana (State Share)</t>
  </si>
  <si>
    <t>National e-Governance Plan- Agriculture (State Share)</t>
  </si>
  <si>
    <t>Pradhan Mantri Krishi Sinchayee Yojana (PMKSY) 
(State Share)</t>
  </si>
  <si>
    <t>Support to State Extension Programmes for Extension Reform Schemes (SAMETI)(Central Share)</t>
  </si>
  <si>
    <t>Sub-Mission on Agriculture Mechanization (Central Share)</t>
  </si>
  <si>
    <t>National Food Security Mission (NFSM) (Central Share)</t>
  </si>
  <si>
    <t>Movement of Seeds to North Eastern States including Sikkim
 (Central Share)</t>
  </si>
  <si>
    <t>Crop Husbandry, 00.911- Recoveries of overpayment</t>
  </si>
  <si>
    <t>Other Agricultural Programmes, 00.911- Recoveries of overpayment</t>
  </si>
  <si>
    <t>Lumpsum provision for revision of Pay and Allowances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</si>
</sst>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0#"/>
    <numFmt numFmtId="166" formatCode="0#"/>
    <numFmt numFmtId="167" formatCode="0##"/>
    <numFmt numFmtId="168" formatCode="##"/>
    <numFmt numFmtId="169" formatCode="0000##"/>
    <numFmt numFmtId="170" formatCode="00000#"/>
    <numFmt numFmtId="171" formatCode="00.00#"/>
    <numFmt numFmtId="172" formatCode="00.###"/>
    <numFmt numFmtId="173" formatCode="00.#00"/>
    <numFmt numFmtId="174" formatCode="##.000"/>
    <numFmt numFmtId="175" formatCode="_(* #,##0_);_(* \(#,##0\);_(* &quot;-&quot;??_);_(@_)"/>
    <numFmt numFmtId="176" formatCode="0;[Red]0"/>
    <numFmt numFmtId="177" formatCode="_ * #,##0_ ;_ * \-#,##0_ ;_ * &quot;-&quot;??_ ;_ @_ "/>
  </numFmts>
  <fonts count="1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imes New Roman"/>
      <family val="1"/>
    </font>
    <font>
      <sz val="10"/>
      <color rgb="FFFFFF00"/>
      <name val="Times New Roman"/>
      <family val="1"/>
    </font>
    <font>
      <sz val="10"/>
      <color theme="8" tint="0.39997558519241921"/>
      <name val="Times New Roman"/>
      <family val="1"/>
    </font>
    <font>
      <b/>
      <sz val="11"/>
      <color theme="8" tint="0.39997558519241921"/>
      <name val="Times New Roman"/>
      <family val="1"/>
    </font>
    <font>
      <sz val="10"/>
      <color rgb="FFFF00FF"/>
      <name val="Times New Roman"/>
      <family val="1"/>
    </font>
    <font>
      <b/>
      <sz val="11"/>
      <color rgb="FFFF00FF"/>
      <name val="Times New Roman"/>
      <family val="1"/>
    </font>
    <font>
      <sz val="10"/>
      <color rgb="FFFFC000"/>
      <name val="Times New Roman"/>
      <family val="1"/>
    </font>
    <font>
      <b/>
      <sz val="11"/>
      <color rgb="FFFFC000"/>
      <name val="Times New Roman"/>
      <family val="1"/>
    </font>
    <font>
      <sz val="11"/>
      <color rgb="FFFF00FF"/>
      <name val="Times New Roman"/>
      <family val="1"/>
    </font>
    <font>
      <sz val="11"/>
      <color rgb="FFFFC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7">
    <xf numFmtId="0" fontId="0" fillId="0" borderId="0" xfId="0"/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/>
    </xf>
    <xf numFmtId="0" fontId="3" fillId="0" borderId="0" xfId="7" applyFont="1" applyFill="1" applyBorder="1" applyProtection="1"/>
    <xf numFmtId="0" fontId="3" fillId="0" borderId="0" xfId="7" applyNumberFormat="1" applyFont="1" applyFill="1" applyBorder="1" applyProtection="1"/>
    <xf numFmtId="0" fontId="3" fillId="0" borderId="0" xfId="7" applyFont="1" applyFill="1" applyProtection="1"/>
    <xf numFmtId="0" fontId="4" fillId="0" borderId="0" xfId="7" applyFont="1" applyFill="1" applyBorder="1" applyAlignment="1" applyProtection="1">
      <alignment horizontal="left"/>
    </xf>
    <xf numFmtId="0" fontId="4" fillId="0" borderId="0" xfId="7" applyFont="1" applyFill="1" applyBorder="1" applyAlignment="1" applyProtection="1">
      <alignment horizontal="right"/>
    </xf>
    <xf numFmtId="0" fontId="4" fillId="0" borderId="0" xfId="7" applyFont="1" applyFill="1" applyBorder="1" applyAlignment="1" applyProtection="1">
      <alignment horizontal="center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7" applyFont="1" applyFill="1" applyAlignment="1" applyProtection="1">
      <alignment horizontal="left" vertical="top" wrapText="1"/>
    </xf>
    <xf numFmtId="0" fontId="3" fillId="0" borderId="0" xfId="7" applyFont="1" applyFill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 vertical="top"/>
    </xf>
    <xf numFmtId="0" fontId="3" fillId="0" borderId="0" xfId="7" applyNumberFormat="1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/>
    <xf numFmtId="0" fontId="3" fillId="0" borderId="0" xfId="7" applyFont="1" applyFill="1" applyAlignment="1" applyProtection="1">
      <alignment horizontal="left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Protection="1"/>
    <xf numFmtId="0" fontId="4" fillId="0" borderId="0" xfId="7" applyNumberFormat="1" applyFont="1" applyFill="1" applyBorder="1" applyProtection="1"/>
    <xf numFmtId="0" fontId="4" fillId="0" borderId="0" xfId="7" applyNumberFormat="1" applyFont="1" applyFill="1" applyBorder="1" applyAlignment="1" applyProtection="1">
      <alignment horizontal="right"/>
    </xf>
    <xf numFmtId="0" fontId="3" fillId="0" borderId="1" xfId="6" applyFont="1" applyFill="1" applyBorder="1" applyAlignment="1" applyProtection="1">
      <alignment horizontal="left"/>
    </xf>
    <xf numFmtId="0" fontId="3" fillId="0" borderId="1" xfId="6" applyNumberFormat="1" applyFont="1" applyFill="1" applyBorder="1" applyProtection="1"/>
    <xf numFmtId="0" fontId="5" fillId="0" borderId="1" xfId="6" applyNumberFormat="1" applyFont="1" applyFill="1" applyBorder="1" applyAlignment="1" applyProtection="1">
      <alignment horizontal="right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1" xfId="6" applyNumberFormat="1" applyFont="1" applyFill="1" applyBorder="1" applyAlignment="1" applyProtection="1">
      <alignment horizontal="right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center"/>
    </xf>
    <xf numFmtId="1" fontId="4" fillId="0" borderId="0" xfId="7" applyNumberFormat="1" applyFont="1" applyFill="1" applyBorder="1" applyAlignment="1" applyProtection="1">
      <alignment horizontal="right" vertical="top" wrapText="1"/>
    </xf>
    <xf numFmtId="171" fontId="4" fillId="0" borderId="0" xfId="7" applyNumberFormat="1" applyFont="1" applyFill="1" applyBorder="1" applyAlignment="1" applyProtection="1">
      <alignment horizontal="right" vertical="top" wrapText="1"/>
    </xf>
    <xf numFmtId="166" fontId="3" fillId="0" borderId="0" xfId="7" applyNumberFormat="1" applyFont="1" applyFill="1" applyBorder="1" applyAlignment="1" applyProtection="1">
      <alignment horizontal="right" vertical="top" wrapText="1"/>
    </xf>
    <xf numFmtId="170" fontId="3" fillId="0" borderId="0" xfId="7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3" fillId="0" borderId="0" xfId="7" applyNumberFormat="1" applyFont="1" applyFill="1" applyBorder="1" applyAlignment="1" applyProtection="1">
      <alignment horizontal="right" vertical="top" wrapText="1"/>
    </xf>
    <xf numFmtId="165" fontId="4" fillId="0" borderId="0" xfId="7" applyNumberFormat="1" applyFont="1" applyFill="1" applyBorder="1" applyAlignment="1" applyProtection="1">
      <alignment horizontal="right" vertical="top" wrapText="1"/>
    </xf>
    <xf numFmtId="0" fontId="4" fillId="0" borderId="0" xfId="7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172" fontId="4" fillId="0" borderId="0" xfId="7" applyNumberFormat="1" applyFont="1" applyFill="1" applyBorder="1" applyAlignment="1" applyProtection="1">
      <alignment horizontal="right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 vertical="justify" wrapText="1"/>
    </xf>
    <xf numFmtId="167" fontId="3" fillId="0" borderId="0" xfId="7" applyNumberFormat="1" applyFont="1" applyFill="1" applyBorder="1" applyAlignment="1" applyProtection="1">
      <alignment horizontal="right" vertical="top" wrapText="1"/>
    </xf>
    <xf numFmtId="0" fontId="3" fillId="0" borderId="2" xfId="7" applyNumberFormat="1" applyFont="1" applyFill="1" applyBorder="1" applyAlignment="1" applyProtection="1">
      <alignment horizontal="right"/>
    </xf>
    <xf numFmtId="173" fontId="4" fillId="0" borderId="0" xfId="7" applyNumberFormat="1" applyFont="1" applyFill="1" applyBorder="1" applyAlignment="1" applyProtection="1">
      <alignment horizontal="right" vertical="top" wrapText="1"/>
    </xf>
    <xf numFmtId="174" fontId="4" fillId="0" borderId="0" xfId="7" applyNumberFormat="1" applyFont="1" applyFill="1" applyBorder="1" applyAlignment="1" applyProtection="1">
      <alignment horizontal="right" vertical="top" wrapText="1"/>
    </xf>
    <xf numFmtId="0" fontId="3" fillId="0" borderId="3" xfId="7" applyFont="1" applyFill="1" applyBorder="1" applyAlignment="1" applyProtection="1">
      <alignment horizontal="left" vertical="top" wrapText="1"/>
    </xf>
    <xf numFmtId="0" fontId="3" fillId="0" borderId="3" xfId="7" applyFont="1" applyFill="1" applyBorder="1" applyAlignment="1" applyProtection="1">
      <alignment horizontal="right" vertical="top" wrapText="1"/>
    </xf>
    <xf numFmtId="0" fontId="4" fillId="0" borderId="3" xfId="7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7" applyFont="1" applyFill="1" applyAlignment="1" applyProtection="1"/>
    <xf numFmtId="49" fontId="3" fillId="0" borderId="0" xfId="3" applyNumberFormat="1" applyFont="1" applyFill="1" applyBorder="1" applyAlignment="1">
      <alignment vertical="top"/>
    </xf>
    <xf numFmtId="49" fontId="3" fillId="0" borderId="0" xfId="3" applyNumberFormat="1" applyFont="1" applyFill="1" applyBorder="1" applyAlignment="1">
      <alignment horizontal="left" vertical="top"/>
    </xf>
    <xf numFmtId="49" fontId="3" fillId="0" borderId="4" xfId="3" applyNumberFormat="1" applyFont="1" applyFill="1" applyBorder="1" applyAlignment="1">
      <alignment vertical="top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1" xfId="7" applyFont="1" applyFill="1" applyBorder="1" applyAlignment="1" applyProtection="1"/>
    <xf numFmtId="0" fontId="3" fillId="0" borderId="3" xfId="7" applyNumberFormat="1" applyFont="1" applyFill="1" applyBorder="1" applyAlignment="1" applyProtection="1">
      <alignment horizontal="right"/>
    </xf>
    <xf numFmtId="176" fontId="3" fillId="0" borderId="0" xfId="7" applyNumberFormat="1" applyFont="1" applyFill="1" applyBorder="1" applyAlignment="1" applyProtection="1">
      <alignment horizontal="right"/>
    </xf>
    <xf numFmtId="176" fontId="3" fillId="0" borderId="0" xfId="7" applyNumberFormat="1" applyFont="1" applyFill="1" applyBorder="1" applyAlignment="1" applyProtection="1">
      <alignment horizontal="left"/>
    </xf>
    <xf numFmtId="176" fontId="3" fillId="0" borderId="0" xfId="1" applyNumberFormat="1" applyFont="1" applyFill="1" applyBorder="1" applyAlignment="1" applyProtection="1">
      <alignment horizontal="right" wrapText="1"/>
    </xf>
    <xf numFmtId="176" fontId="3" fillId="0" borderId="0" xfId="1" applyNumberFormat="1" applyFont="1" applyFill="1" applyBorder="1" applyAlignment="1" applyProtection="1">
      <alignment horizontal="right"/>
    </xf>
    <xf numFmtId="176" fontId="3" fillId="0" borderId="2" xfId="7" applyNumberFormat="1" applyFont="1" applyFill="1" applyBorder="1" applyAlignment="1" applyProtection="1">
      <alignment horizontal="right"/>
    </xf>
    <xf numFmtId="1" fontId="3" fillId="0" borderId="1" xfId="7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Alignment="1" applyProtection="1">
      <alignment vertical="top"/>
    </xf>
    <xf numFmtId="0" fontId="3" fillId="0" borderId="1" xfId="7" applyFont="1" applyFill="1" applyBorder="1" applyAlignment="1" applyProtection="1">
      <alignment vertical="top"/>
    </xf>
    <xf numFmtId="0" fontId="3" fillId="0" borderId="0" xfId="7" applyFont="1" applyFill="1" applyBorder="1" applyAlignment="1" applyProtection="1">
      <alignment vertical="top"/>
    </xf>
    <xf numFmtId="49" fontId="3" fillId="0" borderId="0" xfId="7" applyNumberFormat="1" applyFont="1" applyFill="1" applyAlignment="1" applyProtection="1">
      <alignment horizontal="center" vertical="top"/>
    </xf>
    <xf numFmtId="49" fontId="3" fillId="0" borderId="1" xfId="7" applyNumberFormat="1" applyFont="1" applyFill="1" applyBorder="1" applyAlignment="1" applyProtection="1">
      <alignment horizontal="center" vertical="top"/>
    </xf>
    <xf numFmtId="49" fontId="3" fillId="0" borderId="0" xfId="7" applyNumberFormat="1" applyFont="1" applyFill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right" wrapText="1"/>
    </xf>
    <xf numFmtId="49" fontId="3" fillId="0" borderId="1" xfId="7" applyNumberFormat="1" applyFont="1" applyFill="1" applyBorder="1" applyAlignment="1" applyProtection="1">
      <alignment horizontal="center"/>
    </xf>
    <xf numFmtId="0" fontId="4" fillId="0" borderId="1" xfId="7" applyFont="1" applyFill="1" applyBorder="1" applyAlignment="1" applyProtection="1">
      <alignment horizontal="right" vertical="top" wrapText="1"/>
    </xf>
    <xf numFmtId="0" fontId="3" fillId="0" borderId="0" xfId="7" applyFont="1" applyFill="1" applyAlignment="1" applyProtection="1">
      <alignment horizontal="left" wrapText="1"/>
    </xf>
    <xf numFmtId="49" fontId="3" fillId="0" borderId="0" xfId="3" applyNumberFormat="1" applyFont="1" applyFill="1" applyBorder="1" applyAlignment="1">
      <alignment horizontal="right" vertical="top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49" fontId="3" fillId="0" borderId="2" xfId="7" applyNumberFormat="1" applyFont="1" applyFill="1" applyBorder="1" applyAlignment="1" applyProtection="1">
      <alignment horizontal="center" vertical="top"/>
    </xf>
    <xf numFmtId="49" fontId="3" fillId="0" borderId="0" xfId="7" applyNumberFormat="1" applyFont="1" applyFill="1" applyBorder="1" applyAlignment="1" applyProtection="1">
      <alignment horizontal="center" vertical="top"/>
    </xf>
    <xf numFmtId="0" fontId="3" fillId="0" borderId="0" xfId="4" applyFont="1" applyFill="1" applyBorder="1" applyAlignment="1" applyProtection="1">
      <alignment horizontal="left" vertical="top"/>
    </xf>
    <xf numFmtId="0" fontId="3" fillId="0" borderId="0" xfId="1" applyNumberFormat="1" applyFont="1" applyFill="1" applyBorder="1" applyAlignment="1" applyProtection="1">
      <alignment horizontal="right" vertical="top"/>
    </xf>
    <xf numFmtId="49" fontId="3" fillId="0" borderId="0" xfId="1" applyNumberFormat="1" applyFont="1" applyFill="1" applyBorder="1" applyAlignment="1" applyProtection="1">
      <alignment horizontal="right" wrapText="1"/>
    </xf>
    <xf numFmtId="49" fontId="3" fillId="0" borderId="0" xfId="7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vertical="top"/>
    </xf>
    <xf numFmtId="0" fontId="3" fillId="0" borderId="0" xfId="4" applyFont="1" applyFill="1" applyBorder="1" applyAlignment="1" applyProtection="1">
      <alignment horizontal="left" vertical="center" wrapText="1"/>
    </xf>
    <xf numFmtId="0" fontId="4" fillId="0" borderId="0" xfId="7" applyFont="1" applyFill="1" applyBorder="1" applyAlignment="1" applyProtection="1">
      <alignment horizontal="left" vertical="center" wrapText="1"/>
    </xf>
    <xf numFmtId="49" fontId="3" fillId="0" borderId="5" xfId="3" applyNumberFormat="1" applyFont="1" applyFill="1" applyBorder="1" applyAlignment="1"/>
    <xf numFmtId="0" fontId="3" fillId="2" borderId="0" xfId="7" applyFont="1" applyFill="1" applyAlignment="1" applyProtection="1">
      <alignment vertical="top"/>
    </xf>
    <xf numFmtId="49" fontId="3" fillId="2" borderId="0" xfId="7" applyNumberFormat="1" applyFont="1" applyFill="1" applyAlignment="1" applyProtection="1">
      <alignment horizontal="center" vertical="top"/>
    </xf>
    <xf numFmtId="0" fontId="3" fillId="2" borderId="0" xfId="7" applyFont="1" applyFill="1" applyProtection="1"/>
    <xf numFmtId="0" fontId="3" fillId="2" borderId="0" xfId="7" applyFont="1" applyFill="1" applyBorder="1" applyAlignment="1" applyProtection="1">
      <alignment vertical="top"/>
    </xf>
    <xf numFmtId="0" fontId="3" fillId="0" borderId="2" xfId="7" applyFont="1" applyFill="1" applyBorder="1" applyAlignment="1" applyProtection="1">
      <alignment horizontal="center" vertical="top"/>
    </xf>
    <xf numFmtId="0" fontId="3" fillId="0" borderId="0" xfId="7" applyFont="1" applyFill="1" applyBorder="1" applyAlignment="1" applyProtection="1">
      <alignment horizontal="center" vertical="top"/>
    </xf>
    <xf numFmtId="177" fontId="3" fillId="0" borderId="0" xfId="7" applyNumberFormat="1" applyFont="1" applyFill="1" applyBorder="1" applyAlignment="1" applyProtection="1">
      <alignment horizontal="right"/>
    </xf>
    <xf numFmtId="175" fontId="3" fillId="0" borderId="0" xfId="1" applyNumberFormat="1" applyFont="1" applyFill="1" applyBorder="1" applyAlignment="1" applyProtection="1">
      <alignment horizontal="right" wrapText="1"/>
    </xf>
    <xf numFmtId="49" fontId="8" fillId="3" borderId="0" xfId="0" applyNumberFormat="1" applyFont="1" applyFill="1" applyBorder="1" applyAlignment="1">
      <alignment horizontal="center" vertical="top" wrapText="1"/>
    </xf>
    <xf numFmtId="0" fontId="8" fillId="3" borderId="0" xfId="0" applyNumberFormat="1" applyFont="1" applyFill="1" applyBorder="1" applyAlignment="1">
      <alignment horizontal="center" vertical="top" wrapText="1"/>
    </xf>
    <xf numFmtId="0" fontId="9" fillId="0" borderId="0" xfId="7" applyFont="1" applyFill="1" applyBorder="1" applyAlignment="1" applyProtection="1">
      <alignment vertical="top"/>
    </xf>
    <xf numFmtId="49" fontId="9" fillId="0" borderId="0" xfId="7" applyNumberFormat="1" applyFont="1" applyFill="1" applyBorder="1" applyAlignment="1" applyProtection="1">
      <alignment horizontal="center" vertical="top"/>
    </xf>
    <xf numFmtId="170" fontId="3" fillId="0" borderId="1" xfId="7" applyNumberFormat="1" applyFont="1" applyFill="1" applyBorder="1" applyAlignment="1" applyProtection="1">
      <alignment horizontal="right" vertical="top" wrapText="1"/>
    </xf>
    <xf numFmtId="170" fontId="3" fillId="0" borderId="0" xfId="5" applyNumberFormat="1" applyFont="1" applyFill="1" applyBorder="1" applyAlignment="1">
      <alignment horizontal="right" vertical="top" wrapText="1"/>
    </xf>
    <xf numFmtId="170" fontId="3" fillId="0" borderId="0" xfId="4" applyNumberFormat="1" applyFont="1" applyFill="1" applyBorder="1" applyAlignment="1" applyProtection="1">
      <alignment horizontal="right" vertical="justify"/>
    </xf>
    <xf numFmtId="168" fontId="3" fillId="0" borderId="0" xfId="7" applyNumberFormat="1" applyFont="1" applyFill="1" applyBorder="1" applyAlignment="1" applyProtection="1">
      <alignment horizontal="right" vertical="top" wrapText="1"/>
    </xf>
    <xf numFmtId="169" fontId="3" fillId="0" borderId="0" xfId="7" applyNumberFormat="1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vertical="top" wrapText="1"/>
    </xf>
    <xf numFmtId="0" fontId="3" fillId="0" borderId="1" xfId="6" applyNumberFormat="1" applyFont="1" applyFill="1" applyBorder="1" applyAlignment="1" applyProtection="1">
      <alignment vertical="center" wrapText="1"/>
    </xf>
    <xf numFmtId="49" fontId="3" fillId="0" borderId="5" xfId="3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3" fillId="5" borderId="0" xfId="7" applyFont="1" applyFill="1" applyBorder="1" applyAlignment="1" applyProtection="1">
      <alignment vertical="top"/>
    </xf>
    <xf numFmtId="0" fontId="3" fillId="0" borderId="0" xfId="7" applyFont="1" applyFill="1" applyAlignment="1" applyProtection="1">
      <alignment vertical="top" wrapText="1"/>
    </xf>
    <xf numFmtId="0" fontId="14" fillId="4" borderId="0" xfId="0" applyFont="1" applyFill="1" applyBorder="1" applyAlignment="1">
      <alignment vertical="top"/>
    </xf>
    <xf numFmtId="0" fontId="14" fillId="4" borderId="0" xfId="5" applyFont="1" applyFill="1" applyBorder="1" applyAlignment="1"/>
    <xf numFmtId="0" fontId="15" fillId="4" borderId="0" xfId="0" applyNumberFormat="1" applyFont="1" applyFill="1" applyBorder="1" applyAlignment="1">
      <alignment horizontal="center" vertical="top"/>
    </xf>
    <xf numFmtId="0" fontId="15" fillId="4" borderId="0" xfId="0" applyNumberFormat="1" applyFont="1" applyFill="1" applyBorder="1" applyAlignment="1">
      <alignment horizontal="center" vertical="top" wrapText="1"/>
    </xf>
    <xf numFmtId="0" fontId="14" fillId="0" borderId="0" xfId="4" applyFont="1" applyFill="1" applyBorder="1" applyAlignment="1" applyProtection="1">
      <alignment horizontal="left" vertical="top"/>
    </xf>
    <xf numFmtId="49" fontId="15" fillId="4" borderId="0" xfId="0" applyNumberFormat="1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vertical="top"/>
    </xf>
    <xf numFmtId="49" fontId="13" fillId="4" borderId="0" xfId="0" applyNumberFormat="1" applyFont="1" applyFill="1" applyBorder="1" applyAlignment="1">
      <alignment horizontal="center" vertical="top" wrapText="1"/>
    </xf>
    <xf numFmtId="0" fontId="12" fillId="2" borderId="0" xfId="7" applyFont="1" applyFill="1" applyAlignment="1" applyProtection="1">
      <alignment vertical="top"/>
    </xf>
    <xf numFmtId="49" fontId="12" fillId="2" borderId="0" xfId="7" applyNumberFormat="1" applyFont="1" applyFill="1" applyAlignment="1" applyProtection="1">
      <alignment horizontal="center" vertical="top"/>
    </xf>
    <xf numFmtId="0" fontId="12" fillId="2" borderId="0" xfId="7" applyFont="1" applyFill="1" applyBorder="1" applyAlignment="1" applyProtection="1">
      <alignment vertical="top"/>
    </xf>
    <xf numFmtId="0" fontId="12" fillId="2" borderId="0" xfId="7" applyFont="1" applyFill="1" applyProtection="1"/>
    <xf numFmtId="0" fontId="12" fillId="6" borderId="0" xfId="7" applyFont="1" applyFill="1" applyAlignment="1" applyProtection="1">
      <alignment vertical="top"/>
    </xf>
    <xf numFmtId="49" fontId="12" fillId="6" borderId="0" xfId="7" applyNumberFormat="1" applyFont="1" applyFill="1" applyAlignment="1" applyProtection="1">
      <alignment horizontal="center" vertical="top"/>
    </xf>
    <xf numFmtId="0" fontId="12" fillId="6" borderId="0" xfId="7" applyFont="1" applyFill="1" applyProtection="1"/>
    <xf numFmtId="0" fontId="12" fillId="6" borderId="0" xfId="0" applyFont="1" applyFill="1" applyBorder="1" applyAlignment="1">
      <alignment horizontal="left"/>
    </xf>
    <xf numFmtId="0" fontId="16" fillId="6" borderId="0" xfId="0" applyNumberFormat="1" applyFont="1" applyFill="1" applyBorder="1" applyAlignment="1">
      <alignment horizontal="right"/>
    </xf>
    <xf numFmtId="49" fontId="12" fillId="6" borderId="0" xfId="3" applyNumberFormat="1" applyFont="1" applyFill="1" applyBorder="1" applyAlignment="1"/>
    <xf numFmtId="0" fontId="12" fillId="6" borderId="0" xfId="4" applyFont="1" applyFill="1" applyBorder="1" applyAlignment="1" applyProtection="1">
      <alignment horizontal="left" vertical="top"/>
    </xf>
    <xf numFmtId="0" fontId="12" fillId="6" borderId="0" xfId="7" applyFont="1" applyFill="1" applyBorder="1" applyAlignment="1" applyProtection="1">
      <alignment vertical="top"/>
    </xf>
    <xf numFmtId="49" fontId="12" fillId="0" borderId="0" xfId="3" applyNumberFormat="1" applyFont="1" applyFill="1" applyBorder="1" applyAlignment="1">
      <alignment vertical="top"/>
    </xf>
    <xf numFmtId="49" fontId="12" fillId="0" borderId="0" xfId="3" applyNumberFormat="1" applyFont="1" applyFill="1" applyBorder="1" applyAlignment="1">
      <alignment horizontal="left" vertical="top"/>
    </xf>
    <xf numFmtId="0" fontId="12" fillId="0" borderId="0" xfId="7" applyFont="1" applyFill="1" applyAlignment="1" applyProtection="1">
      <alignment vertical="top"/>
    </xf>
    <xf numFmtId="49" fontId="12" fillId="0" borderId="0" xfId="7" applyNumberFormat="1" applyFont="1" applyFill="1" applyAlignment="1" applyProtection="1">
      <alignment horizontal="center" vertical="top"/>
    </xf>
    <xf numFmtId="0" fontId="12" fillId="0" borderId="0" xfId="7" applyFont="1" applyFill="1" applyProtection="1"/>
    <xf numFmtId="0" fontId="3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7" applyFont="1" applyFill="1" applyBorder="1" applyAlignment="1" applyProtection="1">
      <alignment horizontal="left" wrapText="1"/>
    </xf>
    <xf numFmtId="0" fontId="17" fillId="4" borderId="0" xfId="0" applyNumberFormat="1" applyFont="1" applyFill="1" applyBorder="1" applyAlignment="1">
      <alignment horizontal="center" vertical="top"/>
    </xf>
    <xf numFmtId="0" fontId="3" fillId="0" borderId="0" xfId="4" applyFont="1" applyFill="1" applyBorder="1" applyAlignment="1" applyProtection="1">
      <alignment horizontal="left" vertical="top" wrapText="1"/>
    </xf>
    <xf numFmtId="166" fontId="3" fillId="0" borderId="1" xfId="7" applyNumberFormat="1" applyFont="1" applyFill="1" applyBorder="1" applyAlignment="1" applyProtection="1">
      <alignment horizontal="right" vertical="top" wrapText="1"/>
    </xf>
    <xf numFmtId="164" fontId="3" fillId="0" borderId="0" xfId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9" fontId="3" fillId="0" borderId="1" xfId="7" applyNumberFormat="1" applyFont="1" applyFill="1" applyBorder="1" applyAlignment="1" applyProtection="1">
      <alignment horizontal="right" vertical="top" wrapText="1"/>
    </xf>
    <xf numFmtId="0" fontId="3" fillId="0" borderId="1" xfId="2" applyNumberFormat="1" applyFont="1" applyFill="1" applyBorder="1" applyAlignment="1" applyProtection="1">
      <alignment horizontal="right" wrapText="1"/>
    </xf>
    <xf numFmtId="0" fontId="17" fillId="0" borderId="0" xfId="0" applyNumberFormat="1" applyFont="1" applyFill="1" applyBorder="1" applyAlignment="1">
      <alignment horizontal="center" vertical="top"/>
    </xf>
    <xf numFmtId="0" fontId="14" fillId="4" borderId="0" xfId="0" applyFont="1" applyFill="1" applyBorder="1" applyAlignment="1"/>
    <xf numFmtId="49" fontId="14" fillId="4" borderId="0" xfId="3" applyNumberFormat="1" applyFont="1" applyFill="1" applyBorder="1" applyAlignment="1"/>
    <xf numFmtId="0" fontId="15" fillId="4" borderId="0" xfId="0" applyNumberFormat="1" applyFont="1" applyFill="1" applyBorder="1" applyAlignment="1">
      <alignment horizontal="center" wrapText="1"/>
    </xf>
    <xf numFmtId="49" fontId="15" fillId="4" borderId="0" xfId="0" applyNumberFormat="1" applyFont="1" applyFill="1" applyBorder="1" applyAlignment="1">
      <alignment horizontal="center" wrapText="1"/>
    </xf>
    <xf numFmtId="0" fontId="12" fillId="6" borderId="0" xfId="0" applyFont="1" applyFill="1" applyBorder="1" applyAlignment="1"/>
    <xf numFmtId="49" fontId="13" fillId="6" borderId="0" xfId="0" applyNumberFormat="1" applyFont="1" applyFill="1" applyBorder="1" applyAlignment="1">
      <alignment horizontal="center" wrapText="1"/>
    </xf>
    <xf numFmtId="49" fontId="12" fillId="6" borderId="0" xfId="3" applyNumberFormat="1" applyFont="1" applyFill="1" applyBorder="1" applyAlignment="1">
      <alignment horizontal="left"/>
    </xf>
    <xf numFmtId="0" fontId="13" fillId="6" borderId="0" xfId="0" applyNumberFormat="1" applyFont="1" applyFill="1" applyBorder="1" applyAlignment="1">
      <alignment horizontal="left" wrapText="1"/>
    </xf>
    <xf numFmtId="0" fontId="10" fillId="4" borderId="0" xfId="0" applyFont="1" applyFill="1" applyBorder="1" applyAlignment="1"/>
    <xf numFmtId="49" fontId="10" fillId="0" borderId="0" xfId="3" applyNumberFormat="1" applyFont="1" applyFill="1" applyBorder="1" applyAlignment="1"/>
    <xf numFmtId="0" fontId="10" fillId="0" borderId="0" xfId="7" applyFont="1" applyFill="1" applyAlignment="1" applyProtection="1"/>
    <xf numFmtId="49" fontId="11" fillId="4" borderId="0" xfId="0" applyNumberFormat="1" applyFont="1" applyFill="1" applyBorder="1" applyAlignment="1">
      <alignment horizontal="center" wrapText="1"/>
    </xf>
    <xf numFmtId="0" fontId="13" fillId="6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/>
    <xf numFmtId="49" fontId="14" fillId="0" borderId="0" xfId="3" applyNumberFormat="1" applyFont="1" applyFill="1" applyBorder="1" applyAlignment="1"/>
    <xf numFmtId="49" fontId="15" fillId="0" borderId="0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 wrapText="1"/>
    </xf>
    <xf numFmtId="0" fontId="15" fillId="4" borderId="0" xfId="0" applyNumberFormat="1" applyFont="1" applyFill="1" applyBorder="1" applyAlignment="1">
      <alignment horizontal="right" wrapText="1"/>
    </xf>
    <xf numFmtId="0" fontId="3" fillId="4" borderId="0" xfId="0" applyFont="1" applyFill="1" applyBorder="1" applyAlignment="1">
      <alignment vertical="top"/>
    </xf>
    <xf numFmtId="0" fontId="14" fillId="0" borderId="0" xfId="7" applyFont="1" applyFill="1" applyAlignment="1" applyProtection="1">
      <alignment vertical="top"/>
    </xf>
    <xf numFmtId="0" fontId="15" fillId="4" borderId="0" xfId="0" applyNumberFormat="1" applyFont="1" applyFill="1" applyBorder="1" applyAlignment="1">
      <alignment horizontal="center"/>
    </xf>
    <xf numFmtId="0" fontId="14" fillId="0" borderId="0" xfId="5" applyFont="1" applyFill="1" applyBorder="1" applyAlignment="1"/>
    <xf numFmtId="0" fontId="14" fillId="0" borderId="0" xfId="7" applyFont="1" applyFill="1" applyAlignment="1" applyProtection="1">
      <alignment horizontal="right"/>
    </xf>
    <xf numFmtId="0" fontId="15" fillId="0" borderId="0" xfId="0" applyNumberFormat="1" applyFont="1" applyFill="1" applyBorder="1" applyAlignment="1">
      <alignment horizontal="center" vertical="top" wrapText="1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horizontal="right" vertical="center" wrapText="1"/>
    </xf>
    <xf numFmtId="0" fontId="3" fillId="0" borderId="0" xfId="7" applyFont="1" applyFill="1" applyAlignment="1" applyProtection="1">
      <alignment horizontal="right" vertical="top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7" applyFont="1" applyFill="1" applyBorder="1" applyAlignment="1" applyProtection="1">
      <alignment horizontal="center" vertical="top"/>
    </xf>
    <xf numFmtId="0" fontId="3" fillId="0" borderId="2" xfId="7" applyFont="1" applyFill="1" applyBorder="1" applyAlignment="1" applyProtection="1">
      <alignment horizontal="center"/>
    </xf>
    <xf numFmtId="0" fontId="3" fillId="0" borderId="0" xfId="7" applyFont="1" applyFill="1" applyBorder="1" applyAlignment="1" applyProtection="1">
      <alignment horizontal="center" vertical="top"/>
    </xf>
    <xf numFmtId="0" fontId="3" fillId="0" borderId="0" xfId="7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2" xfId="6" applyNumberFormat="1" applyFont="1" applyFill="1" applyBorder="1" applyAlignment="1" applyProtection="1">
      <alignment horizontal="center"/>
    </xf>
  </cellXfs>
  <cellStyles count="8">
    <cellStyle name="Comma" xfId="1" builtinId="3"/>
    <cellStyle name="Comma 10" xfId="2"/>
    <cellStyle name="Normal" xfId="0" builtinId="0"/>
    <cellStyle name="Normal_budget 2004-05_2.6.04" xfId="3"/>
    <cellStyle name="Normal_BUDGET FOR  03-04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  <colors>
    <mruColors>
      <color rgb="FFFF00FF"/>
      <color rgb="FFF9138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13" transitionEvaluation="1" codeName="Sheet42"/>
  <dimension ref="A1:AB356"/>
  <sheetViews>
    <sheetView tabSelected="1" view="pageBreakPreview" topLeftCell="A313" zoomScaleNormal="115" zoomScaleSheetLayoutView="100" workbookViewId="0">
      <selection activeCell="C283" sqref="C283"/>
    </sheetView>
  </sheetViews>
  <sheetFormatPr defaultColWidth="8.85546875" defaultRowHeight="12.75"/>
  <cols>
    <col min="1" max="1" width="6.42578125" style="10" customWidth="1"/>
    <col min="2" max="2" width="9.28515625" style="11" customWidth="1"/>
    <col min="3" max="3" width="46.7109375" style="16" customWidth="1"/>
    <col min="4" max="5" width="11.28515625" style="18" customWidth="1"/>
    <col min="6" max="6" width="15.7109375" style="5" customWidth="1"/>
    <col min="7" max="8" width="15.7109375" style="18" customWidth="1"/>
    <col min="9" max="9" width="14.7109375" style="71" customWidth="1"/>
    <col min="10" max="10" width="16.28515625" style="69" customWidth="1"/>
    <col min="11" max="11" width="19.28515625" style="69" customWidth="1"/>
    <col min="12" max="12" width="7.7109375" style="69" customWidth="1"/>
    <col min="13" max="13" width="13" style="72" customWidth="1"/>
    <col min="14" max="17" width="5.7109375" style="69" customWidth="1"/>
    <col min="18" max="18" width="5.7109375" style="72" customWidth="1"/>
    <col min="19" max="22" width="5.7109375" style="69" customWidth="1"/>
    <col min="23" max="23" width="11.5703125" style="72" customWidth="1"/>
    <col min="24" max="27" width="5.7109375" style="5" customWidth="1"/>
    <col min="28" max="28" width="5.7109375" style="74" customWidth="1"/>
    <col min="29" max="16384" width="8.85546875" style="5"/>
  </cols>
  <sheetData>
    <row r="1" spans="1:28" ht="13.5" customHeight="1">
      <c r="A1" s="6"/>
      <c r="B1" s="7"/>
      <c r="C1" s="6"/>
      <c r="D1" s="9"/>
      <c r="E1" s="9" t="s">
        <v>0</v>
      </c>
      <c r="F1" s="8"/>
      <c r="G1" s="9"/>
      <c r="H1" s="9"/>
    </row>
    <row r="2" spans="1:28" ht="13.5" customHeight="1">
      <c r="A2" s="6"/>
      <c r="B2" s="7"/>
      <c r="C2" s="6"/>
      <c r="D2" s="9"/>
      <c r="E2" s="9" t="s">
        <v>79</v>
      </c>
      <c r="F2" s="8"/>
      <c r="G2" s="9"/>
      <c r="H2" s="9"/>
    </row>
    <row r="3" spans="1:28" ht="10.15" customHeight="1">
      <c r="A3" s="6"/>
      <c r="B3" s="7"/>
      <c r="C3" s="6"/>
      <c r="D3" s="9"/>
      <c r="E3" s="9"/>
      <c r="F3" s="8"/>
      <c r="G3" s="9"/>
      <c r="H3" s="9"/>
    </row>
    <row r="4" spans="1:28" ht="13.9" customHeight="1">
      <c r="C4" s="2"/>
      <c r="D4" s="17" t="s">
        <v>82</v>
      </c>
      <c r="E4" s="9">
        <v>2401</v>
      </c>
      <c r="F4" s="2" t="s">
        <v>1</v>
      </c>
      <c r="G4" s="4"/>
      <c r="H4" s="4"/>
    </row>
    <row r="5" spans="1:28" ht="13.9" customHeight="1">
      <c r="A5" s="12"/>
      <c r="B5" s="1"/>
      <c r="C5" s="2"/>
      <c r="D5" s="4"/>
      <c r="E5" s="9">
        <v>2402</v>
      </c>
      <c r="F5" s="2" t="s">
        <v>2</v>
      </c>
      <c r="G5" s="4"/>
      <c r="H5" s="4"/>
    </row>
    <row r="6" spans="1:28" ht="13.9" customHeight="1">
      <c r="A6" s="12"/>
      <c r="B6" s="1"/>
      <c r="C6" s="2"/>
      <c r="D6" s="14"/>
      <c r="E6" s="9">
        <v>2435</v>
      </c>
      <c r="F6" s="14" t="s">
        <v>3</v>
      </c>
      <c r="G6" s="14"/>
      <c r="H6" s="14"/>
    </row>
    <row r="7" spans="1:28" ht="13.9" customHeight="1">
      <c r="A7" s="12"/>
      <c r="B7" s="15"/>
      <c r="D7" s="17" t="s">
        <v>113</v>
      </c>
      <c r="E7" s="9"/>
      <c r="F7" s="14"/>
      <c r="G7" s="14"/>
      <c r="H7" s="14"/>
    </row>
    <row r="8" spans="1:28" ht="13.9" customHeight="1">
      <c r="B8" s="15"/>
      <c r="D8" s="17" t="s">
        <v>84</v>
      </c>
      <c r="E8" s="9">
        <v>4401</v>
      </c>
      <c r="F8" s="14" t="s">
        <v>4</v>
      </c>
      <c r="G8" s="14"/>
      <c r="H8" s="14"/>
    </row>
    <row r="9" spans="1:28" ht="8.4499999999999993" customHeight="1">
      <c r="A9" s="12"/>
      <c r="B9" s="1"/>
      <c r="C9" s="2"/>
      <c r="D9" s="4"/>
      <c r="E9" s="9"/>
      <c r="F9" s="14"/>
      <c r="G9" s="14"/>
      <c r="H9" s="14"/>
    </row>
    <row r="10" spans="1:28" ht="13.9" customHeight="1">
      <c r="A10" s="2" t="s">
        <v>155</v>
      </c>
      <c r="B10" s="1"/>
      <c r="C10" s="2"/>
      <c r="D10" s="14"/>
      <c r="F10" s="14"/>
      <c r="G10" s="14"/>
      <c r="H10" s="14"/>
    </row>
    <row r="11" spans="1:28" ht="13.9" customHeight="1">
      <c r="A11" s="12"/>
      <c r="B11" s="1"/>
      <c r="C11" s="2"/>
      <c r="D11" s="19"/>
      <c r="E11" s="9" t="s">
        <v>85</v>
      </c>
      <c r="F11" s="9" t="s">
        <v>5</v>
      </c>
      <c r="G11" s="9" t="s">
        <v>12</v>
      </c>
      <c r="H11" s="4"/>
    </row>
    <row r="12" spans="1:28" ht="13.9" customHeight="1">
      <c r="A12" s="12"/>
      <c r="B12" s="1"/>
      <c r="C12" s="2"/>
      <c r="D12" s="20" t="s">
        <v>6</v>
      </c>
      <c r="E12" s="9">
        <f>H311</f>
        <v>993363</v>
      </c>
      <c r="F12" s="9">
        <f>H323</f>
        <v>22030</v>
      </c>
      <c r="G12" s="9">
        <v>1015393</v>
      </c>
      <c r="H12" s="17"/>
      <c r="J12" s="116"/>
    </row>
    <row r="13" spans="1:28" ht="9" customHeight="1">
      <c r="A13" s="12"/>
      <c r="B13" s="1"/>
      <c r="C13" s="2"/>
      <c r="D13" s="20"/>
      <c r="E13" s="19"/>
      <c r="F13" s="19"/>
      <c r="G13" s="4"/>
      <c r="H13" s="17"/>
    </row>
    <row r="14" spans="1:28" ht="13.9" customHeight="1">
      <c r="A14" s="2" t="s">
        <v>80</v>
      </c>
      <c r="B14" s="1"/>
      <c r="D14" s="4"/>
      <c r="E14" s="4"/>
      <c r="F14" s="4"/>
      <c r="G14" s="4"/>
      <c r="H14" s="4"/>
    </row>
    <row r="15" spans="1:28" ht="13.5" customHeight="1">
      <c r="A15" s="12"/>
      <c r="B15" s="1"/>
      <c r="C15" s="21"/>
      <c r="D15" s="22"/>
      <c r="E15" s="22"/>
      <c r="F15" s="22"/>
      <c r="G15" s="22"/>
      <c r="H15" s="23" t="s">
        <v>95</v>
      </c>
      <c r="X15" s="54"/>
      <c r="Y15" s="54"/>
      <c r="Z15" s="54"/>
      <c r="AA15" s="54"/>
    </row>
    <row r="16" spans="1:28" ht="13.15" customHeight="1">
      <c r="A16" s="24"/>
      <c r="B16" s="25"/>
      <c r="C16" s="26"/>
      <c r="D16" s="186" t="s">
        <v>162</v>
      </c>
      <c r="E16" s="186"/>
      <c r="F16" s="180" t="s">
        <v>7</v>
      </c>
      <c r="G16" s="177" t="s">
        <v>8</v>
      </c>
      <c r="H16" s="178" t="s">
        <v>7</v>
      </c>
      <c r="I16" s="98" t="s">
        <v>86</v>
      </c>
      <c r="J16" s="98"/>
      <c r="K16" s="98"/>
      <c r="L16" s="98"/>
      <c r="M16" s="83"/>
      <c r="N16" s="98"/>
      <c r="O16" s="98"/>
      <c r="P16" s="98"/>
      <c r="Q16" s="98"/>
      <c r="R16" s="98"/>
      <c r="S16" s="181" t="s">
        <v>87</v>
      </c>
      <c r="T16" s="181"/>
      <c r="U16" s="181"/>
      <c r="V16" s="181"/>
      <c r="W16" s="181"/>
      <c r="X16" s="182"/>
      <c r="Y16" s="182"/>
      <c r="Z16" s="182"/>
      <c r="AA16" s="182"/>
      <c r="AB16" s="182"/>
    </row>
    <row r="17" spans="1:28">
      <c r="A17" s="12"/>
      <c r="B17" s="1"/>
      <c r="C17" s="26" t="s">
        <v>9</v>
      </c>
      <c r="D17" s="185" t="s">
        <v>161</v>
      </c>
      <c r="E17" s="185"/>
      <c r="F17" s="177" t="s">
        <v>153</v>
      </c>
      <c r="G17" s="177" t="s">
        <v>153</v>
      </c>
      <c r="H17" s="179" t="s">
        <v>154</v>
      </c>
      <c r="I17" s="99" t="s">
        <v>88</v>
      </c>
      <c r="J17" s="99"/>
      <c r="K17" s="99"/>
      <c r="L17" s="99"/>
      <c r="M17" s="84"/>
      <c r="N17" s="99" t="s">
        <v>89</v>
      </c>
      <c r="O17" s="99"/>
      <c r="P17" s="99"/>
      <c r="Q17" s="99"/>
      <c r="R17" s="99"/>
      <c r="S17" s="183" t="s">
        <v>88</v>
      </c>
      <c r="T17" s="183"/>
      <c r="U17" s="183"/>
      <c r="V17" s="183"/>
      <c r="W17" s="183"/>
      <c r="X17" s="184" t="s">
        <v>89</v>
      </c>
      <c r="Y17" s="184"/>
      <c r="Z17" s="184"/>
      <c r="AA17" s="184"/>
      <c r="AB17" s="184"/>
    </row>
    <row r="18" spans="1:28">
      <c r="A18" s="27"/>
      <c r="B18" s="28"/>
      <c r="C18" s="21"/>
      <c r="D18" s="29" t="s">
        <v>10</v>
      </c>
      <c r="E18" s="29" t="s">
        <v>11</v>
      </c>
      <c r="F18" s="29"/>
      <c r="G18" s="29"/>
      <c r="H18" s="112"/>
      <c r="I18" s="70" t="s">
        <v>90</v>
      </c>
      <c r="J18" s="70" t="s">
        <v>91</v>
      </c>
      <c r="K18" s="70" t="s">
        <v>92</v>
      </c>
      <c r="L18" s="70" t="s">
        <v>93</v>
      </c>
      <c r="M18" s="73" t="s">
        <v>94</v>
      </c>
      <c r="N18" s="70" t="s">
        <v>90</v>
      </c>
      <c r="O18" s="70" t="s">
        <v>91</v>
      </c>
      <c r="P18" s="70" t="s">
        <v>92</v>
      </c>
      <c r="Q18" s="70" t="s">
        <v>93</v>
      </c>
      <c r="R18" s="73" t="s">
        <v>94</v>
      </c>
      <c r="S18" s="70" t="s">
        <v>90</v>
      </c>
      <c r="T18" s="70" t="s">
        <v>91</v>
      </c>
      <c r="U18" s="70" t="s">
        <v>92</v>
      </c>
      <c r="V18" s="70" t="s">
        <v>93</v>
      </c>
      <c r="W18" s="73" t="s">
        <v>94</v>
      </c>
      <c r="X18" s="61" t="s">
        <v>90</v>
      </c>
      <c r="Y18" s="61" t="s">
        <v>91</v>
      </c>
      <c r="Z18" s="61" t="s">
        <v>92</v>
      </c>
      <c r="AA18" s="61" t="s">
        <v>93</v>
      </c>
      <c r="AB18" s="76" t="s">
        <v>94</v>
      </c>
    </row>
    <row r="19" spans="1:28" ht="15.6" customHeight="1">
      <c r="A19" s="12"/>
      <c r="B19" s="1"/>
      <c r="C19" s="92" t="s">
        <v>13</v>
      </c>
      <c r="D19" s="14"/>
      <c r="E19" s="14"/>
      <c r="F19" s="14"/>
      <c r="G19" s="64"/>
      <c r="H19" s="31"/>
      <c r="S19" s="71"/>
      <c r="X19" s="69"/>
      <c r="Y19" s="69"/>
      <c r="Z19" s="69"/>
      <c r="AA19" s="69"/>
      <c r="AB19" s="72"/>
    </row>
    <row r="20" spans="1:28" ht="15.6" customHeight="1">
      <c r="A20" s="12" t="s">
        <v>14</v>
      </c>
      <c r="B20" s="32">
        <v>2401</v>
      </c>
      <c r="C20" s="30" t="s">
        <v>1</v>
      </c>
      <c r="D20" s="17"/>
      <c r="E20" s="17"/>
      <c r="F20" s="17"/>
      <c r="G20" s="63"/>
      <c r="H20" s="17"/>
      <c r="S20" s="71"/>
      <c r="X20" s="69"/>
      <c r="Y20" s="69"/>
      <c r="Z20" s="69"/>
      <c r="AA20" s="69"/>
      <c r="AB20" s="72"/>
    </row>
    <row r="21" spans="1:28" ht="15.6" customHeight="1">
      <c r="A21" s="12"/>
      <c r="B21" s="33">
        <v>1E-3</v>
      </c>
      <c r="C21" s="30" t="s">
        <v>15</v>
      </c>
      <c r="D21" s="17"/>
      <c r="E21" s="17"/>
      <c r="F21" s="17"/>
      <c r="G21" s="63"/>
      <c r="H21" s="17"/>
      <c r="X21" s="69"/>
      <c r="Y21" s="69"/>
      <c r="Z21" s="69"/>
      <c r="AA21" s="69"/>
      <c r="AB21" s="72"/>
    </row>
    <row r="22" spans="1:28" ht="15.6" customHeight="1">
      <c r="A22" s="12"/>
      <c r="B22" s="34">
        <v>1</v>
      </c>
      <c r="C22" s="12" t="s">
        <v>16</v>
      </c>
      <c r="D22" s="17"/>
      <c r="E22" s="17"/>
      <c r="F22" s="17"/>
      <c r="G22" s="63"/>
      <c r="H22" s="17"/>
      <c r="I22" s="86"/>
      <c r="X22" s="69"/>
      <c r="Y22" s="69"/>
      <c r="Z22" s="69"/>
      <c r="AA22" s="69"/>
      <c r="AB22" s="72"/>
    </row>
    <row r="23" spans="1:28" ht="15.6" customHeight="1">
      <c r="A23" s="12"/>
      <c r="B23" s="1">
        <v>44</v>
      </c>
      <c r="C23" s="12" t="s">
        <v>17</v>
      </c>
      <c r="D23" s="17"/>
      <c r="E23" s="17"/>
      <c r="F23" s="17"/>
      <c r="G23" s="63"/>
      <c r="H23" s="17"/>
      <c r="X23" s="69"/>
      <c r="Y23" s="69"/>
      <c r="Z23" s="69"/>
      <c r="AA23" s="69"/>
      <c r="AB23" s="72"/>
    </row>
    <row r="24" spans="1:28" ht="15.6" customHeight="1">
      <c r="A24" s="12"/>
      <c r="B24" s="35" t="s">
        <v>18</v>
      </c>
      <c r="C24" s="12" t="s">
        <v>19</v>
      </c>
      <c r="D24" s="36">
        <v>615</v>
      </c>
      <c r="E24" s="36">
        <v>29778</v>
      </c>
      <c r="F24" s="36">
        <v>36515</v>
      </c>
      <c r="G24" s="17">
        <v>36515</v>
      </c>
      <c r="H24" s="36">
        <v>34151</v>
      </c>
      <c r="I24" s="114"/>
      <c r="J24" s="114"/>
      <c r="K24" s="114"/>
      <c r="L24" s="152"/>
      <c r="M24" s="152"/>
      <c r="S24" s="57"/>
      <c r="T24" s="56"/>
      <c r="U24" s="55"/>
      <c r="X24" s="69"/>
      <c r="Y24" s="69"/>
      <c r="Z24" s="69"/>
      <c r="AA24" s="69"/>
      <c r="AB24" s="72"/>
    </row>
    <row r="25" spans="1:28" ht="15.6" customHeight="1">
      <c r="A25" s="12"/>
      <c r="B25" s="35" t="s">
        <v>20</v>
      </c>
      <c r="C25" s="12" t="s">
        <v>53</v>
      </c>
      <c r="D25" s="36">
        <v>21</v>
      </c>
      <c r="E25" s="36">
        <v>110</v>
      </c>
      <c r="F25" s="36">
        <v>95</v>
      </c>
      <c r="G25" s="36">
        <v>95</v>
      </c>
      <c r="H25" s="36">
        <v>95</v>
      </c>
      <c r="I25" s="117"/>
      <c r="J25" s="117"/>
      <c r="K25" s="117"/>
      <c r="L25" s="144"/>
      <c r="M25" s="144"/>
      <c r="S25" s="57"/>
      <c r="T25" s="56"/>
      <c r="U25" s="55"/>
      <c r="X25" s="69"/>
      <c r="Y25" s="69"/>
      <c r="Z25" s="69"/>
      <c r="AA25" s="69"/>
      <c r="AB25" s="72"/>
    </row>
    <row r="26" spans="1:28" ht="15.6" customHeight="1">
      <c r="A26" s="12"/>
      <c r="B26" s="35" t="s">
        <v>21</v>
      </c>
      <c r="C26" s="12" t="s">
        <v>54</v>
      </c>
      <c r="D26" s="36">
        <v>230</v>
      </c>
      <c r="E26" s="36">
        <v>596</v>
      </c>
      <c r="F26" s="36">
        <v>1145</v>
      </c>
      <c r="G26" s="36">
        <v>1145</v>
      </c>
      <c r="H26" s="36">
        <v>1145</v>
      </c>
      <c r="I26" s="117"/>
      <c r="J26" s="117"/>
      <c r="K26" s="117"/>
      <c r="L26" s="144"/>
      <c r="M26" s="144"/>
      <c r="S26" s="57"/>
      <c r="T26" s="56"/>
      <c r="U26" s="55"/>
      <c r="X26" s="69"/>
      <c r="Y26" s="69"/>
      <c r="Z26" s="69"/>
      <c r="AA26" s="69"/>
      <c r="AB26" s="72"/>
    </row>
    <row r="27" spans="1:28" ht="15.6" customHeight="1">
      <c r="A27" s="12"/>
      <c r="B27" s="35" t="s">
        <v>160</v>
      </c>
      <c r="C27" s="12" t="s">
        <v>174</v>
      </c>
      <c r="D27" s="60">
        <v>0</v>
      </c>
      <c r="E27" s="60">
        <v>0</v>
      </c>
      <c r="F27" s="60">
        <v>0</v>
      </c>
      <c r="G27" s="60">
        <v>0</v>
      </c>
      <c r="H27" s="36">
        <v>53000</v>
      </c>
      <c r="I27" s="114"/>
      <c r="J27" s="114"/>
      <c r="K27" s="114"/>
      <c r="L27" s="176"/>
      <c r="M27" s="176"/>
      <c r="S27" s="57"/>
      <c r="T27" s="56"/>
      <c r="U27" s="55"/>
      <c r="X27" s="69"/>
      <c r="Y27" s="69"/>
      <c r="Z27" s="69"/>
      <c r="AA27" s="69"/>
      <c r="AB27" s="72"/>
    </row>
    <row r="28" spans="1:28" ht="15.6" customHeight="1">
      <c r="A28" s="12"/>
      <c r="B28" s="35" t="s">
        <v>22</v>
      </c>
      <c r="C28" s="12" t="s">
        <v>57</v>
      </c>
      <c r="D28" s="36">
        <v>186</v>
      </c>
      <c r="E28" s="60">
        <v>0</v>
      </c>
      <c r="F28" s="60">
        <v>0</v>
      </c>
      <c r="G28" s="36">
        <v>250</v>
      </c>
      <c r="H28" s="36">
        <v>300</v>
      </c>
      <c r="I28" s="117"/>
      <c r="J28" s="117"/>
      <c r="K28" s="117"/>
      <c r="L28" s="144"/>
      <c r="M28" s="144"/>
      <c r="S28" s="57"/>
      <c r="T28" s="56"/>
      <c r="U28" s="55"/>
      <c r="X28" s="69"/>
      <c r="Y28" s="69"/>
      <c r="Z28" s="69"/>
      <c r="AA28" s="69"/>
      <c r="AB28" s="72"/>
    </row>
    <row r="29" spans="1:28" ht="15.6" customHeight="1">
      <c r="A29" s="12"/>
      <c r="B29" s="35" t="s">
        <v>23</v>
      </c>
      <c r="C29" s="12" t="s">
        <v>58</v>
      </c>
      <c r="D29" s="36">
        <v>189</v>
      </c>
      <c r="E29" s="36">
        <v>180</v>
      </c>
      <c r="F29" s="36">
        <v>382</v>
      </c>
      <c r="G29" s="36">
        <v>382</v>
      </c>
      <c r="H29" s="36">
        <v>382</v>
      </c>
      <c r="I29" s="117"/>
      <c r="J29" s="117"/>
      <c r="K29" s="117"/>
      <c r="L29" s="144"/>
      <c r="M29" s="144"/>
      <c r="S29" s="57"/>
      <c r="T29" s="56"/>
      <c r="U29" s="55"/>
      <c r="X29" s="69"/>
      <c r="Y29" s="69"/>
      <c r="Z29" s="69"/>
      <c r="AA29" s="69"/>
      <c r="AB29" s="72"/>
    </row>
    <row r="30" spans="1:28" ht="15.6" customHeight="1">
      <c r="A30" s="12" t="s">
        <v>12</v>
      </c>
      <c r="B30" s="37">
        <v>44</v>
      </c>
      <c r="C30" s="12" t="s">
        <v>17</v>
      </c>
      <c r="D30" s="59">
        <f t="shared" ref="D30:G30" si="0">SUM(D24:D29)</f>
        <v>1241</v>
      </c>
      <c r="E30" s="59">
        <f t="shared" si="0"/>
        <v>30664</v>
      </c>
      <c r="F30" s="59">
        <f t="shared" si="0"/>
        <v>38137</v>
      </c>
      <c r="G30" s="59">
        <f t="shared" si="0"/>
        <v>38387</v>
      </c>
      <c r="H30" s="59">
        <v>89073</v>
      </c>
      <c r="S30" s="71"/>
      <c r="X30" s="69"/>
      <c r="Y30" s="69"/>
      <c r="Z30" s="69"/>
      <c r="AA30" s="69"/>
      <c r="AB30" s="72"/>
    </row>
    <row r="31" spans="1:28" ht="15.6" customHeight="1">
      <c r="A31" s="12"/>
      <c r="B31" s="37"/>
      <c r="C31" s="12"/>
      <c r="D31" s="17"/>
      <c r="E31" s="17"/>
      <c r="F31" s="17"/>
      <c r="G31" s="63"/>
      <c r="H31" s="17"/>
      <c r="I31" s="115"/>
      <c r="S31" s="71"/>
      <c r="X31" s="69"/>
      <c r="Y31" s="69"/>
      <c r="Z31" s="69"/>
      <c r="AA31" s="69"/>
      <c r="AB31" s="72"/>
    </row>
    <row r="32" spans="1:28" ht="15.6" customHeight="1">
      <c r="A32" s="12"/>
      <c r="B32" s="37">
        <v>45</v>
      </c>
      <c r="C32" s="12" t="s">
        <v>24</v>
      </c>
      <c r="D32" s="17"/>
      <c r="E32" s="17"/>
      <c r="F32" s="17"/>
      <c r="G32" s="63"/>
      <c r="H32" s="17"/>
      <c r="S32" s="71"/>
      <c r="X32" s="69"/>
      <c r="Y32" s="69"/>
      <c r="Z32" s="69"/>
      <c r="AA32" s="69"/>
      <c r="AB32" s="72"/>
    </row>
    <row r="33" spans="1:28" ht="15.6" customHeight="1">
      <c r="A33" s="12"/>
      <c r="B33" s="35" t="s">
        <v>25</v>
      </c>
      <c r="C33" s="12" t="s">
        <v>19</v>
      </c>
      <c r="D33" s="60">
        <v>0</v>
      </c>
      <c r="E33" s="36">
        <v>7767</v>
      </c>
      <c r="F33" s="36">
        <v>9364</v>
      </c>
      <c r="G33" s="36">
        <v>9364</v>
      </c>
      <c r="H33" s="36">
        <v>18962</v>
      </c>
      <c r="I33" s="114"/>
      <c r="J33" s="114"/>
      <c r="K33" s="114"/>
      <c r="L33" s="152"/>
      <c r="M33" s="152"/>
      <c r="S33" s="57"/>
      <c r="T33" s="56"/>
      <c r="U33" s="55"/>
      <c r="X33" s="69"/>
      <c r="Y33" s="69"/>
      <c r="Z33" s="69"/>
      <c r="AA33" s="69"/>
      <c r="AB33" s="72"/>
    </row>
    <row r="34" spans="1:28" ht="15.6" customHeight="1">
      <c r="A34" s="12"/>
      <c r="B34" s="35" t="s">
        <v>26</v>
      </c>
      <c r="C34" s="12" t="s">
        <v>53</v>
      </c>
      <c r="D34" s="36">
        <v>48</v>
      </c>
      <c r="E34" s="36">
        <v>20</v>
      </c>
      <c r="F34" s="36">
        <v>70</v>
      </c>
      <c r="G34" s="36">
        <v>70</v>
      </c>
      <c r="H34" s="36">
        <v>70</v>
      </c>
      <c r="I34" s="117"/>
      <c r="J34" s="117"/>
      <c r="K34" s="117"/>
      <c r="L34" s="144"/>
      <c r="M34" s="144"/>
      <c r="S34" s="57"/>
      <c r="T34" s="56"/>
      <c r="U34" s="55"/>
      <c r="X34" s="69"/>
      <c r="Y34" s="69"/>
      <c r="Z34" s="69"/>
      <c r="AA34" s="69"/>
      <c r="AB34" s="72"/>
    </row>
    <row r="35" spans="1:28" ht="15.6" customHeight="1">
      <c r="A35" s="12"/>
      <c r="B35" s="35" t="s">
        <v>27</v>
      </c>
      <c r="C35" s="12" t="s">
        <v>54</v>
      </c>
      <c r="D35" s="36">
        <v>95</v>
      </c>
      <c r="E35" s="36">
        <v>44</v>
      </c>
      <c r="F35" s="36">
        <v>150</v>
      </c>
      <c r="G35" s="36">
        <v>150</v>
      </c>
      <c r="H35" s="36">
        <v>150</v>
      </c>
      <c r="I35" s="117"/>
      <c r="J35" s="117"/>
      <c r="K35" s="117"/>
      <c r="L35" s="144"/>
      <c r="M35" s="144"/>
      <c r="S35" s="57"/>
      <c r="T35" s="56"/>
      <c r="U35" s="55"/>
      <c r="X35" s="69"/>
      <c r="Y35" s="69"/>
      <c r="Z35" s="69"/>
      <c r="AA35" s="69"/>
      <c r="AB35" s="72"/>
    </row>
    <row r="36" spans="1:28" ht="15.6" customHeight="1">
      <c r="A36" s="12"/>
      <c r="B36" s="35" t="s">
        <v>28</v>
      </c>
      <c r="C36" s="12" t="s">
        <v>58</v>
      </c>
      <c r="D36" s="36">
        <v>298</v>
      </c>
      <c r="E36" s="36">
        <v>22</v>
      </c>
      <c r="F36" s="36">
        <v>324</v>
      </c>
      <c r="G36" s="36">
        <v>324</v>
      </c>
      <c r="H36" s="36">
        <v>324</v>
      </c>
      <c r="I36" s="117"/>
      <c r="J36" s="117"/>
      <c r="K36" s="117"/>
      <c r="L36" s="144"/>
      <c r="M36" s="144"/>
      <c r="S36" s="57"/>
      <c r="T36" s="56"/>
      <c r="U36" s="55"/>
      <c r="X36" s="69"/>
      <c r="Y36" s="69"/>
      <c r="Z36" s="69"/>
      <c r="AA36" s="69"/>
      <c r="AB36" s="72"/>
    </row>
    <row r="37" spans="1:28" ht="15.6" customHeight="1">
      <c r="A37" s="27" t="s">
        <v>12</v>
      </c>
      <c r="B37" s="68">
        <v>45</v>
      </c>
      <c r="C37" s="27" t="s">
        <v>24</v>
      </c>
      <c r="D37" s="59">
        <f t="shared" ref="D37:G37" si="1">SUM(D33:D36)</f>
        <v>441</v>
      </c>
      <c r="E37" s="59">
        <f t="shared" si="1"/>
        <v>7853</v>
      </c>
      <c r="F37" s="59">
        <f t="shared" si="1"/>
        <v>9908</v>
      </c>
      <c r="G37" s="59">
        <f t="shared" si="1"/>
        <v>9908</v>
      </c>
      <c r="H37" s="59">
        <v>19506</v>
      </c>
      <c r="S37" s="71"/>
      <c r="X37" s="69"/>
      <c r="Y37" s="69"/>
      <c r="Z37" s="69"/>
      <c r="AA37" s="69"/>
      <c r="AB37" s="72"/>
    </row>
    <row r="38" spans="1:28" ht="3.6" customHeight="1">
      <c r="A38" s="12"/>
      <c r="B38" s="37"/>
      <c r="C38" s="12"/>
      <c r="D38" s="36"/>
      <c r="E38" s="17"/>
      <c r="F38" s="36"/>
      <c r="G38" s="65"/>
      <c r="H38" s="17"/>
      <c r="S38" s="71"/>
      <c r="X38" s="69"/>
      <c r="Y38" s="69"/>
      <c r="Z38" s="69"/>
      <c r="AA38" s="69"/>
      <c r="AB38" s="72"/>
    </row>
    <row r="39" spans="1:28" ht="13.9" customHeight="1">
      <c r="A39" s="12"/>
      <c r="B39" s="37">
        <v>46</v>
      </c>
      <c r="C39" s="12" t="s">
        <v>29</v>
      </c>
      <c r="D39" s="17"/>
      <c r="E39" s="17"/>
      <c r="F39" s="17"/>
      <c r="G39" s="63"/>
      <c r="H39" s="17"/>
      <c r="S39" s="71"/>
      <c r="X39" s="69"/>
      <c r="Y39" s="69"/>
      <c r="Z39" s="69"/>
      <c r="AA39" s="69"/>
      <c r="AB39" s="72"/>
    </row>
    <row r="40" spans="1:28" ht="13.9" customHeight="1">
      <c r="A40" s="12"/>
      <c r="B40" s="35" t="s">
        <v>30</v>
      </c>
      <c r="C40" s="12" t="s">
        <v>19</v>
      </c>
      <c r="D40" s="60">
        <v>0</v>
      </c>
      <c r="E40" s="36">
        <v>12483</v>
      </c>
      <c r="F40" s="36">
        <v>13285</v>
      </c>
      <c r="G40" s="36">
        <v>13285</v>
      </c>
      <c r="H40" s="36">
        <v>12969</v>
      </c>
      <c r="I40" s="114"/>
      <c r="J40" s="114"/>
      <c r="K40" s="114"/>
      <c r="L40" s="152"/>
      <c r="M40" s="152"/>
      <c r="S40" s="57"/>
      <c r="T40" s="56"/>
      <c r="U40" s="55"/>
      <c r="X40" s="69"/>
      <c r="Y40" s="69"/>
      <c r="Z40" s="69"/>
      <c r="AA40" s="69"/>
      <c r="AB40" s="72"/>
    </row>
    <row r="41" spans="1:28" ht="13.9" customHeight="1">
      <c r="A41" s="12"/>
      <c r="B41" s="35" t="s">
        <v>31</v>
      </c>
      <c r="C41" s="12" t="s">
        <v>53</v>
      </c>
      <c r="D41" s="36">
        <v>40</v>
      </c>
      <c r="E41" s="36">
        <v>20</v>
      </c>
      <c r="F41" s="36">
        <v>60</v>
      </c>
      <c r="G41" s="36">
        <v>60</v>
      </c>
      <c r="H41" s="36">
        <v>60</v>
      </c>
      <c r="I41" s="117"/>
      <c r="J41" s="117"/>
      <c r="K41" s="117"/>
      <c r="L41" s="144"/>
      <c r="M41" s="144"/>
      <c r="S41" s="57"/>
      <c r="T41" s="56"/>
      <c r="U41" s="55"/>
      <c r="X41" s="69"/>
      <c r="Y41" s="69"/>
      <c r="Z41" s="69"/>
      <c r="AA41" s="69"/>
      <c r="AB41" s="72"/>
    </row>
    <row r="42" spans="1:28" ht="13.9" customHeight="1">
      <c r="A42" s="12"/>
      <c r="B42" s="35" t="s">
        <v>32</v>
      </c>
      <c r="C42" s="12" t="s">
        <v>54</v>
      </c>
      <c r="D42" s="36">
        <v>89</v>
      </c>
      <c r="E42" s="36">
        <v>23</v>
      </c>
      <c r="F42" s="36">
        <v>123</v>
      </c>
      <c r="G42" s="36">
        <v>123</v>
      </c>
      <c r="H42" s="36">
        <v>123</v>
      </c>
      <c r="I42" s="117"/>
      <c r="J42" s="117"/>
      <c r="K42" s="117"/>
      <c r="L42" s="144"/>
      <c r="M42" s="144"/>
      <c r="S42" s="57"/>
      <c r="T42" s="56"/>
      <c r="U42" s="55"/>
      <c r="X42" s="69"/>
      <c r="Y42" s="69"/>
      <c r="Z42" s="69"/>
      <c r="AA42" s="69"/>
      <c r="AB42" s="72"/>
    </row>
    <row r="43" spans="1:28" ht="13.9" customHeight="1">
      <c r="A43" s="12"/>
      <c r="B43" s="35" t="s">
        <v>33</v>
      </c>
      <c r="C43" s="12" t="s">
        <v>58</v>
      </c>
      <c r="D43" s="36">
        <v>259</v>
      </c>
      <c r="E43" s="36">
        <v>24</v>
      </c>
      <c r="F43" s="36">
        <v>284</v>
      </c>
      <c r="G43" s="36">
        <v>284</v>
      </c>
      <c r="H43" s="36">
        <v>284</v>
      </c>
      <c r="I43" s="117"/>
      <c r="J43" s="117"/>
      <c r="K43" s="117"/>
      <c r="L43" s="144"/>
      <c r="M43" s="144"/>
      <c r="S43" s="57"/>
      <c r="T43" s="56"/>
      <c r="U43" s="55"/>
      <c r="X43" s="69"/>
      <c r="Y43" s="69"/>
      <c r="Z43" s="69"/>
      <c r="AA43" s="69"/>
      <c r="AB43" s="72"/>
    </row>
    <row r="44" spans="1:28" ht="13.9" customHeight="1">
      <c r="A44" s="12" t="s">
        <v>12</v>
      </c>
      <c r="B44" s="37">
        <v>46</v>
      </c>
      <c r="C44" s="12" t="s">
        <v>29</v>
      </c>
      <c r="D44" s="59">
        <f t="shared" ref="D44:G44" si="2">SUM(D40:D43)</f>
        <v>388</v>
      </c>
      <c r="E44" s="59">
        <f t="shared" si="2"/>
        <v>12550</v>
      </c>
      <c r="F44" s="59">
        <f t="shared" si="2"/>
        <v>13752</v>
      </c>
      <c r="G44" s="59">
        <f t="shared" si="2"/>
        <v>13752</v>
      </c>
      <c r="H44" s="59">
        <v>13436</v>
      </c>
      <c r="S44" s="71"/>
      <c r="X44" s="69"/>
      <c r="Y44" s="69"/>
      <c r="Z44" s="69"/>
      <c r="AA44" s="69"/>
      <c r="AB44" s="72"/>
    </row>
    <row r="45" spans="1:28" ht="13.9" customHeight="1">
      <c r="A45" s="12"/>
      <c r="B45" s="37"/>
      <c r="C45" s="12"/>
      <c r="D45" s="100"/>
      <c r="E45" s="17"/>
      <c r="F45" s="17"/>
      <c r="G45" s="63"/>
      <c r="H45" s="17"/>
      <c r="S45" s="71"/>
      <c r="X45" s="69"/>
      <c r="Y45" s="69"/>
      <c r="Z45" s="69"/>
      <c r="AA45" s="69"/>
      <c r="AB45" s="72"/>
    </row>
    <row r="46" spans="1:28" ht="13.9" customHeight="1">
      <c r="A46" s="12"/>
      <c r="B46" s="37">
        <v>47</v>
      </c>
      <c r="C46" s="12" t="s">
        <v>34</v>
      </c>
      <c r="D46" s="100"/>
      <c r="E46" s="17"/>
      <c r="F46" s="17"/>
      <c r="G46" s="63"/>
      <c r="H46" s="17"/>
      <c r="S46" s="71"/>
      <c r="X46" s="69"/>
      <c r="Y46" s="69"/>
      <c r="Z46" s="69"/>
      <c r="AA46" s="69"/>
      <c r="AB46" s="72"/>
    </row>
    <row r="47" spans="1:28" ht="13.9" customHeight="1">
      <c r="A47" s="12"/>
      <c r="B47" s="35" t="s">
        <v>35</v>
      </c>
      <c r="C47" s="12" t="s">
        <v>19</v>
      </c>
      <c r="D47" s="60">
        <v>0</v>
      </c>
      <c r="E47" s="36">
        <v>3447</v>
      </c>
      <c r="F47" s="36">
        <v>3874</v>
      </c>
      <c r="G47" s="36">
        <v>3874</v>
      </c>
      <c r="H47" s="36">
        <v>5559</v>
      </c>
      <c r="I47" s="114"/>
      <c r="J47" s="114"/>
      <c r="K47" s="114"/>
      <c r="L47" s="152"/>
      <c r="M47" s="152"/>
      <c r="S47" s="57"/>
      <c r="T47" s="56"/>
      <c r="U47" s="55"/>
      <c r="X47" s="69"/>
      <c r="Y47" s="69"/>
      <c r="Z47" s="69"/>
      <c r="AA47" s="69"/>
      <c r="AB47" s="72"/>
    </row>
    <row r="48" spans="1:28" ht="13.9" customHeight="1">
      <c r="A48" s="12"/>
      <c r="B48" s="35" t="s">
        <v>36</v>
      </c>
      <c r="C48" s="12" t="s">
        <v>53</v>
      </c>
      <c r="D48" s="36">
        <v>20</v>
      </c>
      <c r="E48" s="36">
        <v>15</v>
      </c>
      <c r="F48" s="36">
        <v>35</v>
      </c>
      <c r="G48" s="36">
        <v>35</v>
      </c>
      <c r="H48" s="36">
        <v>35</v>
      </c>
      <c r="I48" s="117"/>
      <c r="J48" s="117"/>
      <c r="K48" s="117"/>
      <c r="L48" s="144"/>
      <c r="M48" s="144"/>
      <c r="S48" s="57"/>
      <c r="T48" s="56"/>
      <c r="U48" s="55"/>
      <c r="X48" s="69"/>
      <c r="Y48" s="69"/>
      <c r="Z48" s="69"/>
      <c r="AA48" s="69"/>
      <c r="AB48" s="72"/>
    </row>
    <row r="49" spans="1:28" ht="13.9" customHeight="1">
      <c r="A49" s="12"/>
      <c r="B49" s="35" t="s">
        <v>37</v>
      </c>
      <c r="C49" s="12" t="s">
        <v>54</v>
      </c>
      <c r="D49" s="36">
        <v>55</v>
      </c>
      <c r="E49" s="36">
        <v>20</v>
      </c>
      <c r="F49" s="36">
        <v>75</v>
      </c>
      <c r="G49" s="36">
        <v>75</v>
      </c>
      <c r="H49" s="36">
        <v>75</v>
      </c>
      <c r="I49" s="117"/>
      <c r="J49" s="117"/>
      <c r="K49" s="117"/>
      <c r="L49" s="144"/>
      <c r="M49" s="144"/>
      <c r="S49" s="57"/>
      <c r="T49" s="56"/>
      <c r="U49" s="55"/>
      <c r="X49" s="69"/>
      <c r="Y49" s="69"/>
      <c r="Z49" s="69"/>
      <c r="AA49" s="69"/>
      <c r="AB49" s="72"/>
    </row>
    <row r="50" spans="1:28" ht="13.9" customHeight="1">
      <c r="A50" s="12"/>
      <c r="B50" s="35" t="s">
        <v>38</v>
      </c>
      <c r="C50" s="12" t="s">
        <v>58</v>
      </c>
      <c r="D50" s="36">
        <v>174</v>
      </c>
      <c r="E50" s="36">
        <v>24</v>
      </c>
      <c r="F50" s="36">
        <v>199</v>
      </c>
      <c r="G50" s="36">
        <v>199</v>
      </c>
      <c r="H50" s="36">
        <v>199</v>
      </c>
      <c r="I50" s="117"/>
      <c r="J50" s="117"/>
      <c r="K50" s="117"/>
      <c r="L50" s="144"/>
      <c r="M50" s="144"/>
      <c r="S50" s="57"/>
      <c r="T50" s="56"/>
      <c r="U50" s="55"/>
      <c r="X50" s="69"/>
      <c r="Y50" s="69"/>
      <c r="Z50" s="69"/>
      <c r="AA50" s="69"/>
      <c r="AB50" s="72"/>
    </row>
    <row r="51" spans="1:28" ht="13.9" customHeight="1">
      <c r="A51" s="12" t="s">
        <v>12</v>
      </c>
      <c r="B51" s="37">
        <v>47</v>
      </c>
      <c r="C51" s="12" t="s">
        <v>34</v>
      </c>
      <c r="D51" s="59">
        <f t="shared" ref="D51:G51" si="3">SUM(D47:D50)</f>
        <v>249</v>
      </c>
      <c r="E51" s="59">
        <f t="shared" si="3"/>
        <v>3506</v>
      </c>
      <c r="F51" s="59">
        <f t="shared" si="3"/>
        <v>4183</v>
      </c>
      <c r="G51" s="59">
        <f t="shared" si="3"/>
        <v>4183</v>
      </c>
      <c r="H51" s="59">
        <v>5868</v>
      </c>
      <c r="S51" s="71"/>
      <c r="X51" s="69"/>
      <c r="Y51" s="69"/>
      <c r="Z51" s="69"/>
      <c r="AA51" s="69"/>
      <c r="AB51" s="72"/>
    </row>
    <row r="52" spans="1:28" ht="13.9" customHeight="1">
      <c r="A52" s="12"/>
      <c r="B52" s="37"/>
      <c r="C52" s="12"/>
      <c r="D52" s="17"/>
      <c r="E52" s="17"/>
      <c r="F52" s="17"/>
      <c r="G52" s="63"/>
      <c r="H52" s="17"/>
      <c r="S52" s="71"/>
      <c r="X52" s="69"/>
      <c r="Y52" s="69"/>
      <c r="Z52" s="69"/>
      <c r="AA52" s="69"/>
      <c r="AB52" s="72"/>
    </row>
    <row r="53" spans="1:28" ht="13.9" customHeight="1">
      <c r="A53" s="12"/>
      <c r="B53" s="37">
        <v>48</v>
      </c>
      <c r="C53" s="12" t="s">
        <v>39</v>
      </c>
      <c r="D53" s="17"/>
      <c r="E53" s="17"/>
      <c r="F53" s="17"/>
      <c r="G53" s="63"/>
      <c r="H53" s="17"/>
      <c r="S53" s="71"/>
      <c r="X53" s="69"/>
      <c r="Y53" s="69"/>
      <c r="Z53" s="69"/>
      <c r="AA53" s="69"/>
      <c r="AB53" s="72"/>
    </row>
    <row r="54" spans="1:28" ht="13.9" customHeight="1">
      <c r="A54" s="12"/>
      <c r="B54" s="35" t="s">
        <v>40</v>
      </c>
      <c r="C54" s="12" t="s">
        <v>19</v>
      </c>
      <c r="D54" s="60">
        <v>0</v>
      </c>
      <c r="E54" s="36">
        <v>4480</v>
      </c>
      <c r="F54" s="36">
        <v>4595</v>
      </c>
      <c r="G54" s="36">
        <v>4595</v>
      </c>
      <c r="H54" s="36">
        <v>17066</v>
      </c>
      <c r="I54" s="114"/>
      <c r="J54" s="114"/>
      <c r="K54" s="114"/>
      <c r="L54" s="152"/>
      <c r="M54" s="152"/>
      <c r="S54" s="57"/>
      <c r="T54" s="56"/>
      <c r="U54" s="55"/>
      <c r="X54" s="69"/>
      <c r="Y54" s="69"/>
      <c r="Z54" s="69"/>
      <c r="AA54" s="69"/>
      <c r="AB54" s="72"/>
    </row>
    <row r="55" spans="1:28" ht="13.9" customHeight="1">
      <c r="A55" s="12"/>
      <c r="B55" s="35" t="s">
        <v>41</v>
      </c>
      <c r="C55" s="12" t="s">
        <v>53</v>
      </c>
      <c r="D55" s="36">
        <v>40</v>
      </c>
      <c r="E55" s="36">
        <v>20</v>
      </c>
      <c r="F55" s="36">
        <v>60</v>
      </c>
      <c r="G55" s="36">
        <v>60</v>
      </c>
      <c r="H55" s="36">
        <v>60</v>
      </c>
      <c r="I55" s="117"/>
      <c r="J55" s="117"/>
      <c r="K55" s="117"/>
      <c r="L55" s="144"/>
      <c r="M55" s="144"/>
      <c r="S55" s="57"/>
      <c r="T55" s="56"/>
      <c r="U55" s="55"/>
      <c r="X55" s="69"/>
      <c r="Y55" s="69"/>
      <c r="Z55" s="69"/>
      <c r="AA55" s="69"/>
      <c r="AB55" s="72"/>
    </row>
    <row r="56" spans="1:28" ht="13.9" customHeight="1">
      <c r="A56" s="12"/>
      <c r="B56" s="35" t="s">
        <v>42</v>
      </c>
      <c r="C56" s="12" t="s">
        <v>54</v>
      </c>
      <c r="D56" s="36">
        <v>100</v>
      </c>
      <c r="E56" s="36">
        <v>22</v>
      </c>
      <c r="F56" s="36">
        <v>122</v>
      </c>
      <c r="G56" s="36">
        <v>122</v>
      </c>
      <c r="H56" s="36">
        <v>122</v>
      </c>
      <c r="I56" s="117"/>
      <c r="J56" s="117"/>
      <c r="K56" s="117"/>
      <c r="L56" s="144"/>
      <c r="M56" s="144"/>
      <c r="S56" s="57"/>
      <c r="T56" s="56"/>
      <c r="U56" s="55"/>
      <c r="X56" s="69"/>
      <c r="Y56" s="69"/>
      <c r="Z56" s="69"/>
      <c r="AA56" s="69"/>
      <c r="AB56" s="72"/>
    </row>
    <row r="57" spans="1:28" ht="13.9" customHeight="1">
      <c r="A57" s="12"/>
      <c r="B57" s="35" t="s">
        <v>43</v>
      </c>
      <c r="C57" s="12" t="s">
        <v>58</v>
      </c>
      <c r="D57" s="36">
        <v>260</v>
      </c>
      <c r="E57" s="36">
        <v>23</v>
      </c>
      <c r="F57" s="36">
        <v>284</v>
      </c>
      <c r="G57" s="36">
        <v>284</v>
      </c>
      <c r="H57" s="36">
        <v>284</v>
      </c>
      <c r="I57" s="117"/>
      <c r="J57" s="117"/>
      <c r="K57" s="117"/>
      <c r="L57" s="144"/>
      <c r="M57" s="144"/>
      <c r="S57" s="57"/>
      <c r="T57" s="56"/>
      <c r="U57" s="55"/>
      <c r="X57" s="69"/>
      <c r="Y57" s="69"/>
      <c r="Z57" s="69"/>
      <c r="AA57" s="69"/>
      <c r="AB57" s="72"/>
    </row>
    <row r="58" spans="1:28" ht="13.9" customHeight="1">
      <c r="A58" s="12" t="s">
        <v>12</v>
      </c>
      <c r="B58" s="37">
        <v>48</v>
      </c>
      <c r="C58" s="12" t="s">
        <v>39</v>
      </c>
      <c r="D58" s="59">
        <f t="shared" ref="D58:G58" si="4">SUM(D54:D57)</f>
        <v>400</v>
      </c>
      <c r="E58" s="59">
        <f t="shared" si="4"/>
        <v>4545</v>
      </c>
      <c r="F58" s="59">
        <f t="shared" si="4"/>
        <v>5061</v>
      </c>
      <c r="G58" s="59">
        <f t="shared" si="4"/>
        <v>5061</v>
      </c>
      <c r="H58" s="59">
        <v>17532</v>
      </c>
      <c r="S58" s="71"/>
      <c r="X58" s="69"/>
      <c r="Y58" s="69"/>
      <c r="Z58" s="69"/>
      <c r="AA58" s="69"/>
      <c r="AB58" s="72"/>
    </row>
    <row r="59" spans="1:28" ht="13.9" customHeight="1">
      <c r="A59" s="12" t="s">
        <v>12</v>
      </c>
      <c r="B59" s="34">
        <v>1</v>
      </c>
      <c r="C59" s="12" t="s">
        <v>16</v>
      </c>
      <c r="D59" s="59">
        <f t="shared" ref="D59:G59" si="5">D58+D51+D44+D37+D30</f>
        <v>2719</v>
      </c>
      <c r="E59" s="59">
        <f t="shared" si="5"/>
        <v>59118</v>
      </c>
      <c r="F59" s="59">
        <f t="shared" si="5"/>
        <v>71041</v>
      </c>
      <c r="G59" s="59">
        <f t="shared" si="5"/>
        <v>71291</v>
      </c>
      <c r="H59" s="59">
        <v>145415</v>
      </c>
      <c r="X59" s="69"/>
      <c r="Y59" s="69"/>
      <c r="Z59" s="69"/>
      <c r="AA59" s="69"/>
      <c r="AB59" s="72"/>
    </row>
    <row r="60" spans="1:28" ht="13.9" customHeight="1">
      <c r="A60" s="12" t="s">
        <v>12</v>
      </c>
      <c r="B60" s="33">
        <v>1E-3</v>
      </c>
      <c r="C60" s="30" t="s">
        <v>15</v>
      </c>
      <c r="D60" s="59">
        <f t="shared" ref="D60:G60" si="6">D59</f>
        <v>2719</v>
      </c>
      <c r="E60" s="59">
        <f t="shared" si="6"/>
        <v>59118</v>
      </c>
      <c r="F60" s="59">
        <f t="shared" si="6"/>
        <v>71041</v>
      </c>
      <c r="G60" s="59">
        <f t="shared" si="6"/>
        <v>71291</v>
      </c>
      <c r="H60" s="59">
        <v>145415</v>
      </c>
      <c r="X60" s="69"/>
      <c r="Y60" s="69"/>
      <c r="Z60" s="69"/>
      <c r="AA60" s="69"/>
      <c r="AB60" s="72"/>
    </row>
    <row r="61" spans="1:28" ht="13.9" customHeight="1">
      <c r="A61" s="12"/>
      <c r="B61" s="38"/>
      <c r="C61" s="30"/>
      <c r="D61" s="17"/>
      <c r="E61" s="17"/>
      <c r="F61" s="17"/>
      <c r="G61" s="63"/>
      <c r="H61" s="17"/>
      <c r="S61" s="71"/>
      <c r="X61" s="69"/>
      <c r="Y61" s="69"/>
      <c r="Z61" s="69"/>
      <c r="AA61" s="69"/>
      <c r="AB61" s="72"/>
    </row>
    <row r="62" spans="1:28" ht="13.9" customHeight="1">
      <c r="A62" s="12"/>
      <c r="B62" s="33">
        <v>0.10299999999999999</v>
      </c>
      <c r="C62" s="30" t="s">
        <v>44</v>
      </c>
      <c r="D62" s="17"/>
      <c r="E62" s="17"/>
      <c r="F62" s="17"/>
      <c r="G62" s="63"/>
      <c r="H62" s="17"/>
      <c r="S62" s="71"/>
      <c r="X62" s="69"/>
      <c r="Y62" s="69"/>
      <c r="Z62" s="69"/>
      <c r="AA62" s="69"/>
      <c r="AB62" s="72"/>
    </row>
    <row r="63" spans="1:28" ht="13.9" customHeight="1">
      <c r="A63" s="12"/>
      <c r="B63" s="1">
        <v>60</v>
      </c>
      <c r="C63" s="12" t="s">
        <v>45</v>
      </c>
      <c r="D63" s="17"/>
      <c r="E63" s="17"/>
      <c r="F63" s="17"/>
      <c r="G63" s="63"/>
      <c r="H63" s="17"/>
      <c r="S63" s="71"/>
      <c r="X63" s="69"/>
      <c r="Y63" s="69"/>
      <c r="Z63" s="69"/>
      <c r="AA63" s="69"/>
      <c r="AB63" s="72"/>
    </row>
    <row r="64" spans="1:28" ht="13.9" customHeight="1">
      <c r="A64" s="12"/>
      <c r="B64" s="35" t="s">
        <v>46</v>
      </c>
      <c r="C64" s="12" t="s">
        <v>19</v>
      </c>
      <c r="D64" s="36">
        <v>4350</v>
      </c>
      <c r="E64" s="60">
        <v>0</v>
      </c>
      <c r="F64" s="36">
        <v>4926</v>
      </c>
      <c r="G64" s="36">
        <v>4926</v>
      </c>
      <c r="H64" s="60">
        <v>0</v>
      </c>
      <c r="I64" s="114"/>
      <c r="J64" s="114"/>
      <c r="K64" s="114"/>
      <c r="L64" s="152"/>
      <c r="M64" s="152"/>
      <c r="S64" s="57"/>
      <c r="T64" s="56"/>
      <c r="U64" s="55"/>
      <c r="X64" s="69"/>
      <c r="Y64" s="69"/>
      <c r="Z64" s="69"/>
      <c r="AA64" s="69"/>
      <c r="AB64" s="72"/>
    </row>
    <row r="65" spans="1:28" ht="13.9" customHeight="1">
      <c r="A65" s="12" t="s">
        <v>12</v>
      </c>
      <c r="B65" s="1">
        <v>60</v>
      </c>
      <c r="C65" s="12" t="s">
        <v>45</v>
      </c>
      <c r="D65" s="59">
        <f t="shared" ref="D65:G65" si="7">SUM(D64:D64)</f>
        <v>4350</v>
      </c>
      <c r="E65" s="81">
        <f t="shared" si="7"/>
        <v>0</v>
      </c>
      <c r="F65" s="59">
        <f t="shared" si="7"/>
        <v>4926</v>
      </c>
      <c r="G65" s="59">
        <f t="shared" si="7"/>
        <v>4926</v>
      </c>
      <c r="H65" s="81">
        <v>0</v>
      </c>
      <c r="S65" s="71"/>
      <c r="X65" s="69"/>
      <c r="Y65" s="69"/>
      <c r="Z65" s="69"/>
      <c r="AA65" s="69"/>
      <c r="AB65" s="72"/>
    </row>
    <row r="66" spans="1:28" ht="10.9" customHeight="1">
      <c r="A66" s="12"/>
      <c r="B66" s="1"/>
      <c r="C66" s="12"/>
      <c r="D66" s="36"/>
      <c r="E66" s="60"/>
      <c r="F66" s="36"/>
      <c r="G66" s="36"/>
      <c r="H66" s="36"/>
      <c r="X66" s="69"/>
      <c r="Y66" s="69"/>
      <c r="Z66" s="69"/>
      <c r="AA66" s="69"/>
      <c r="AB66" s="72"/>
    </row>
    <row r="67" spans="1:28" ht="13.9" customHeight="1">
      <c r="A67" s="12"/>
      <c r="B67" s="34">
        <v>4</v>
      </c>
      <c r="C67" s="12" t="s">
        <v>101</v>
      </c>
      <c r="D67" s="75"/>
      <c r="E67" s="75"/>
      <c r="F67" s="36"/>
      <c r="G67" s="36"/>
      <c r="H67" s="36"/>
      <c r="I67" s="55"/>
      <c r="J67" s="79"/>
      <c r="K67" s="13"/>
      <c r="X67" s="69"/>
      <c r="Y67" s="69"/>
      <c r="Z67" s="69"/>
      <c r="AA67" s="69"/>
      <c r="AB67" s="72"/>
    </row>
    <row r="68" spans="1:28" ht="28.9" customHeight="1">
      <c r="A68" s="12"/>
      <c r="B68" s="1" t="s">
        <v>107</v>
      </c>
      <c r="C68" s="12" t="s">
        <v>137</v>
      </c>
      <c r="D68" s="60">
        <v>0</v>
      </c>
      <c r="E68" s="60">
        <v>0</v>
      </c>
      <c r="F68" s="36">
        <v>2000</v>
      </c>
      <c r="G68" s="36">
        <v>2000</v>
      </c>
      <c r="H68" s="60">
        <v>0</v>
      </c>
      <c r="I68" s="117"/>
      <c r="J68" s="118"/>
      <c r="K68" s="117"/>
      <c r="L68" s="119"/>
      <c r="M68" s="120"/>
      <c r="X68" s="69"/>
      <c r="Y68" s="69"/>
      <c r="Z68" s="69"/>
      <c r="AA68" s="69"/>
      <c r="AB68" s="72"/>
    </row>
    <row r="69" spans="1:28" ht="29.45" customHeight="1">
      <c r="A69" s="12"/>
      <c r="B69" s="35" t="s">
        <v>108</v>
      </c>
      <c r="C69" s="12" t="s">
        <v>171</v>
      </c>
      <c r="D69" s="60">
        <v>0</v>
      </c>
      <c r="E69" s="60">
        <v>0</v>
      </c>
      <c r="F69" s="36">
        <v>500</v>
      </c>
      <c r="G69" s="36">
        <v>500</v>
      </c>
      <c r="H69" s="60">
        <v>0</v>
      </c>
      <c r="I69" s="117"/>
      <c r="J69" s="118"/>
      <c r="K69" s="117"/>
      <c r="L69" s="119"/>
      <c r="M69" s="120"/>
      <c r="X69" s="69"/>
      <c r="Y69" s="69"/>
      <c r="Z69" s="69"/>
      <c r="AA69" s="69"/>
      <c r="AB69" s="72"/>
    </row>
    <row r="70" spans="1:28" ht="14.25">
      <c r="A70" s="12"/>
      <c r="B70" s="35" t="s">
        <v>112</v>
      </c>
      <c r="C70" s="12" t="s">
        <v>149</v>
      </c>
      <c r="D70" s="36">
        <v>2725</v>
      </c>
      <c r="E70" s="60">
        <v>0</v>
      </c>
      <c r="F70" s="36">
        <v>9000</v>
      </c>
      <c r="G70" s="36">
        <v>9000</v>
      </c>
      <c r="H70" s="36">
        <v>4998</v>
      </c>
      <c r="I70" s="117"/>
      <c r="J70" s="118"/>
      <c r="K70" s="117"/>
      <c r="L70" s="119"/>
      <c r="M70" s="120"/>
      <c r="X70" s="69"/>
      <c r="Y70" s="69"/>
      <c r="Z70" s="69"/>
      <c r="AA70" s="69"/>
      <c r="AB70" s="72"/>
    </row>
    <row r="71" spans="1:28" s="131" customFormat="1" ht="14.25">
      <c r="A71" s="27"/>
      <c r="B71" s="106" t="s">
        <v>121</v>
      </c>
      <c r="C71" s="27" t="s">
        <v>148</v>
      </c>
      <c r="D71" s="58">
        <v>360</v>
      </c>
      <c r="E71" s="80">
        <v>0</v>
      </c>
      <c r="F71" s="58">
        <v>1227</v>
      </c>
      <c r="G71" s="151">
        <v>1227</v>
      </c>
      <c r="H71" s="58">
        <v>278</v>
      </c>
      <c r="I71" s="157"/>
      <c r="J71" s="157"/>
      <c r="K71" s="134"/>
      <c r="L71" s="165"/>
      <c r="M71" s="165"/>
      <c r="N71" s="129"/>
      <c r="O71" s="129"/>
      <c r="P71" s="129"/>
      <c r="Q71" s="129"/>
      <c r="R71" s="130"/>
      <c r="S71" s="129"/>
      <c r="T71" s="129"/>
      <c r="U71" s="129"/>
      <c r="V71" s="129"/>
      <c r="W71" s="130"/>
      <c r="X71" s="129"/>
      <c r="Y71" s="129"/>
      <c r="Z71" s="129"/>
      <c r="AA71" s="129"/>
      <c r="AB71" s="130"/>
    </row>
    <row r="72" spans="1:28" ht="13.15" customHeight="1">
      <c r="A72" s="12" t="s">
        <v>12</v>
      </c>
      <c r="B72" s="34">
        <v>4</v>
      </c>
      <c r="C72" s="12" t="s">
        <v>101</v>
      </c>
      <c r="D72" s="36">
        <f t="shared" ref="D72:G72" si="8">SUM(D68:D71)</f>
        <v>3085</v>
      </c>
      <c r="E72" s="60">
        <f t="shared" si="8"/>
        <v>0</v>
      </c>
      <c r="F72" s="36">
        <f t="shared" si="8"/>
        <v>12727</v>
      </c>
      <c r="G72" s="36">
        <f t="shared" si="8"/>
        <v>12727</v>
      </c>
      <c r="H72" s="36">
        <v>5276</v>
      </c>
      <c r="X72" s="69"/>
      <c r="Y72" s="69"/>
      <c r="Z72" s="69"/>
      <c r="AA72" s="69"/>
      <c r="AB72" s="72"/>
    </row>
    <row r="73" spans="1:28" ht="13.15" customHeight="1">
      <c r="A73" s="12" t="s">
        <v>12</v>
      </c>
      <c r="B73" s="33">
        <v>0.10299999999999999</v>
      </c>
      <c r="C73" s="30" t="s">
        <v>44</v>
      </c>
      <c r="D73" s="59">
        <f t="shared" ref="D73:G73" si="9">D65+D72</f>
        <v>7435</v>
      </c>
      <c r="E73" s="81">
        <f t="shared" si="9"/>
        <v>0</v>
      </c>
      <c r="F73" s="59">
        <f t="shared" si="9"/>
        <v>17653</v>
      </c>
      <c r="G73" s="59">
        <f t="shared" si="9"/>
        <v>17653</v>
      </c>
      <c r="H73" s="59">
        <v>5276</v>
      </c>
      <c r="S73" s="71"/>
      <c r="X73" s="69"/>
      <c r="Y73" s="69"/>
      <c r="Z73" s="69"/>
      <c r="AA73" s="69"/>
      <c r="AB73" s="72"/>
    </row>
    <row r="74" spans="1:28">
      <c r="A74" s="12"/>
      <c r="B74" s="39"/>
      <c r="C74" s="30"/>
      <c r="D74" s="17"/>
      <c r="E74" s="17"/>
      <c r="F74" s="17"/>
      <c r="G74" s="63"/>
      <c r="H74" s="17"/>
      <c r="S74" s="71"/>
      <c r="X74" s="69"/>
      <c r="Y74" s="69"/>
      <c r="Z74" s="69"/>
      <c r="AA74" s="69"/>
      <c r="AB74" s="72"/>
    </row>
    <row r="75" spans="1:28" ht="14.45" customHeight="1">
      <c r="A75" s="12"/>
      <c r="B75" s="33">
        <v>0.104</v>
      </c>
      <c r="C75" s="30" t="s">
        <v>50</v>
      </c>
      <c r="D75" s="17"/>
      <c r="E75" s="17"/>
      <c r="F75" s="17"/>
      <c r="G75" s="63"/>
      <c r="H75" s="17"/>
      <c r="S75" s="71"/>
      <c r="X75" s="69"/>
      <c r="Y75" s="69"/>
      <c r="Z75" s="69"/>
      <c r="AA75" s="69"/>
      <c r="AB75" s="72"/>
    </row>
    <row r="76" spans="1:28" ht="14.45" customHeight="1">
      <c r="A76" s="12"/>
      <c r="B76" s="34">
        <v>1</v>
      </c>
      <c r="C76" s="12" t="s">
        <v>16</v>
      </c>
      <c r="D76" s="17"/>
      <c r="E76" s="17"/>
      <c r="F76" s="17"/>
      <c r="G76" s="63"/>
      <c r="H76" s="17"/>
      <c r="X76" s="69"/>
      <c r="Y76" s="69"/>
      <c r="Z76" s="69"/>
      <c r="AA76" s="69"/>
      <c r="AB76" s="72"/>
    </row>
    <row r="77" spans="1:28" ht="14.45" customHeight="1">
      <c r="A77" s="12"/>
      <c r="B77" s="1">
        <v>44</v>
      </c>
      <c r="C77" s="12" t="s">
        <v>17</v>
      </c>
      <c r="D77" s="17"/>
      <c r="E77" s="17"/>
      <c r="F77" s="17"/>
      <c r="G77" s="63"/>
      <c r="H77" s="17"/>
      <c r="X77" s="69"/>
      <c r="Y77" s="69"/>
      <c r="Z77" s="69"/>
      <c r="AA77" s="69"/>
      <c r="AB77" s="72"/>
    </row>
    <row r="78" spans="1:28" ht="14.45" customHeight="1">
      <c r="A78" s="12"/>
      <c r="B78" s="35" t="s">
        <v>18</v>
      </c>
      <c r="C78" s="12" t="s">
        <v>19</v>
      </c>
      <c r="D78" s="36">
        <v>1816</v>
      </c>
      <c r="E78" s="36">
        <v>9993</v>
      </c>
      <c r="F78" s="36">
        <v>12942</v>
      </c>
      <c r="G78" s="36">
        <v>12942</v>
      </c>
      <c r="H78" s="36">
        <v>41927</v>
      </c>
      <c r="I78" s="114"/>
      <c r="J78" s="114"/>
      <c r="K78" s="114"/>
      <c r="L78" s="152"/>
      <c r="M78" s="152"/>
      <c r="S78" s="57"/>
      <c r="T78" s="56"/>
      <c r="U78" s="55"/>
      <c r="X78" s="69"/>
      <c r="Y78" s="69"/>
      <c r="Z78" s="69"/>
      <c r="AA78" s="69"/>
      <c r="AB78" s="72"/>
    </row>
    <row r="79" spans="1:28" ht="14.45" customHeight="1">
      <c r="A79" s="12"/>
      <c r="B79" s="35" t="s">
        <v>51</v>
      </c>
      <c r="C79" s="12" t="s">
        <v>52</v>
      </c>
      <c r="D79" s="36">
        <v>14893</v>
      </c>
      <c r="E79" s="82">
        <v>0</v>
      </c>
      <c r="F79" s="36">
        <v>17618</v>
      </c>
      <c r="G79" s="36">
        <v>20257</v>
      </c>
      <c r="H79" s="36">
        <v>24331</v>
      </c>
      <c r="I79" s="117"/>
      <c r="J79" s="117"/>
      <c r="K79" s="117"/>
      <c r="L79" s="144"/>
      <c r="M79" s="144"/>
      <c r="S79" s="57"/>
      <c r="T79" s="56"/>
      <c r="U79" s="55"/>
      <c r="X79" s="69"/>
      <c r="Y79" s="69"/>
      <c r="Z79" s="69"/>
      <c r="AA79" s="69"/>
      <c r="AB79" s="72"/>
    </row>
    <row r="80" spans="1:28" ht="14.45" customHeight="1">
      <c r="A80" s="12"/>
      <c r="B80" s="35" t="s">
        <v>20</v>
      </c>
      <c r="C80" s="12" t="s">
        <v>53</v>
      </c>
      <c r="D80" s="82">
        <v>0</v>
      </c>
      <c r="E80" s="36">
        <v>19</v>
      </c>
      <c r="F80" s="36">
        <v>12</v>
      </c>
      <c r="G80" s="36">
        <v>12</v>
      </c>
      <c r="H80" s="36">
        <v>50</v>
      </c>
      <c r="I80" s="117"/>
      <c r="J80" s="117"/>
      <c r="K80" s="117"/>
      <c r="L80" s="144"/>
      <c r="M80" s="144"/>
      <c r="S80" s="57"/>
      <c r="T80" s="56"/>
      <c r="U80" s="55"/>
      <c r="X80" s="69"/>
      <c r="Y80" s="69"/>
      <c r="Z80" s="69"/>
      <c r="AA80" s="69"/>
      <c r="AB80" s="72"/>
    </row>
    <row r="81" spans="1:28" ht="14.45" customHeight="1">
      <c r="A81" s="12"/>
      <c r="B81" s="35" t="s">
        <v>21</v>
      </c>
      <c r="C81" s="12" t="s">
        <v>54</v>
      </c>
      <c r="D81" s="82">
        <v>0</v>
      </c>
      <c r="E81" s="60">
        <v>0</v>
      </c>
      <c r="F81" s="36">
        <v>83</v>
      </c>
      <c r="G81" s="36">
        <v>83</v>
      </c>
      <c r="H81" s="36">
        <v>100</v>
      </c>
      <c r="I81" s="117"/>
      <c r="J81" s="117"/>
      <c r="K81" s="117"/>
      <c r="L81" s="144"/>
      <c r="M81" s="144"/>
      <c r="S81" s="57"/>
      <c r="T81" s="56"/>
      <c r="U81" s="55"/>
      <c r="X81" s="69"/>
      <c r="Y81" s="69"/>
      <c r="Z81" s="69"/>
      <c r="AA81" s="69"/>
      <c r="AB81" s="72"/>
    </row>
    <row r="82" spans="1:28" ht="14.45" customHeight="1">
      <c r="A82" s="12"/>
      <c r="B82" s="35" t="s">
        <v>55</v>
      </c>
      <c r="C82" s="12" t="s">
        <v>56</v>
      </c>
      <c r="D82" s="36">
        <v>649</v>
      </c>
      <c r="E82" s="82">
        <v>0</v>
      </c>
      <c r="F82" s="36">
        <v>800</v>
      </c>
      <c r="G82" s="36">
        <v>800</v>
      </c>
      <c r="H82" s="36">
        <v>2000</v>
      </c>
      <c r="I82" s="153"/>
      <c r="J82" s="153"/>
      <c r="K82" s="154"/>
      <c r="L82" s="155"/>
      <c r="M82" s="156"/>
      <c r="N82" s="113"/>
      <c r="O82" s="56"/>
      <c r="P82" s="55"/>
      <c r="S82" s="57"/>
      <c r="T82" s="56"/>
      <c r="U82" s="55"/>
      <c r="X82" s="69"/>
      <c r="Y82" s="69"/>
      <c r="Z82" s="69"/>
      <c r="AA82" s="69"/>
      <c r="AB82" s="72"/>
    </row>
    <row r="83" spans="1:28" ht="14.45" customHeight="1">
      <c r="A83" s="12"/>
      <c r="B83" s="35" t="s">
        <v>22</v>
      </c>
      <c r="C83" s="12" t="s">
        <v>57</v>
      </c>
      <c r="D83" s="36">
        <v>989</v>
      </c>
      <c r="E83" s="82">
        <v>0</v>
      </c>
      <c r="F83" s="60">
        <v>0</v>
      </c>
      <c r="G83" s="36">
        <v>1000</v>
      </c>
      <c r="H83" s="36">
        <v>1</v>
      </c>
      <c r="I83" s="161"/>
      <c r="J83" s="161"/>
      <c r="K83" s="162"/>
      <c r="L83" s="163"/>
      <c r="M83" s="164"/>
      <c r="N83" s="55"/>
      <c r="O83" s="56"/>
      <c r="P83" s="55"/>
      <c r="S83" s="57"/>
      <c r="T83" s="56"/>
      <c r="U83" s="55"/>
      <c r="X83" s="69"/>
      <c r="Y83" s="69"/>
      <c r="Z83" s="69"/>
      <c r="AA83" s="69"/>
      <c r="AB83" s="72"/>
    </row>
    <row r="84" spans="1:28" ht="14.45" customHeight="1">
      <c r="A84" s="12"/>
      <c r="B84" s="35" t="s">
        <v>23</v>
      </c>
      <c r="C84" s="12" t="s">
        <v>58</v>
      </c>
      <c r="D84" s="82">
        <v>0</v>
      </c>
      <c r="E84" s="36">
        <v>222</v>
      </c>
      <c r="F84" s="36">
        <v>222</v>
      </c>
      <c r="G84" s="36">
        <v>222</v>
      </c>
      <c r="H84" s="36">
        <v>250</v>
      </c>
      <c r="I84" s="117"/>
      <c r="J84" s="117"/>
      <c r="K84" s="117"/>
      <c r="L84" s="144"/>
      <c r="M84" s="144"/>
      <c r="N84" s="55"/>
      <c r="O84" s="56"/>
      <c r="P84" s="55"/>
      <c r="S84" s="57"/>
      <c r="T84" s="56"/>
      <c r="U84" s="55"/>
      <c r="X84" s="69"/>
      <c r="Y84" s="69"/>
      <c r="Z84" s="69"/>
      <c r="AA84" s="69"/>
      <c r="AB84" s="72"/>
    </row>
    <row r="85" spans="1:28" s="141" customFormat="1" ht="14.45" customHeight="1">
      <c r="A85" s="12"/>
      <c r="B85" s="35" t="s">
        <v>156</v>
      </c>
      <c r="C85" s="12" t="s">
        <v>157</v>
      </c>
      <c r="D85" s="82">
        <v>0</v>
      </c>
      <c r="E85" s="60">
        <v>0</v>
      </c>
      <c r="F85" s="60">
        <v>0</v>
      </c>
      <c r="G85" s="36">
        <v>1</v>
      </c>
      <c r="H85" s="36">
        <v>1645</v>
      </c>
      <c r="I85" s="166"/>
      <c r="J85" s="166"/>
      <c r="K85" s="167"/>
      <c r="L85" s="168"/>
      <c r="M85" s="169"/>
      <c r="N85" s="137"/>
      <c r="O85" s="138"/>
      <c r="P85" s="137"/>
      <c r="Q85" s="139"/>
      <c r="R85" s="140"/>
      <c r="S85" s="137"/>
      <c r="T85" s="138"/>
      <c r="U85" s="137"/>
      <c r="V85" s="139"/>
      <c r="W85" s="140"/>
      <c r="X85" s="139"/>
      <c r="Y85" s="139"/>
      <c r="Z85" s="139"/>
      <c r="AA85" s="139"/>
      <c r="AB85" s="140"/>
    </row>
    <row r="86" spans="1:28" ht="14.45" customHeight="1">
      <c r="A86" s="12" t="s">
        <v>12</v>
      </c>
      <c r="B86" s="1">
        <v>44</v>
      </c>
      <c r="C86" s="12" t="s">
        <v>17</v>
      </c>
      <c r="D86" s="59">
        <f>SUM(D78:D85)</f>
        <v>18347</v>
      </c>
      <c r="E86" s="59">
        <f t="shared" ref="E86:G86" si="10">SUM(E78:E85)</f>
        <v>10234</v>
      </c>
      <c r="F86" s="59">
        <f t="shared" si="10"/>
        <v>31677</v>
      </c>
      <c r="G86" s="59">
        <f t="shared" si="10"/>
        <v>35317</v>
      </c>
      <c r="H86" s="59">
        <v>70304</v>
      </c>
      <c r="S86" s="71"/>
      <c r="X86" s="69"/>
      <c r="Y86" s="69"/>
      <c r="Z86" s="69"/>
      <c r="AA86" s="69"/>
      <c r="AB86" s="72"/>
    </row>
    <row r="87" spans="1:28" ht="7.9" customHeight="1">
      <c r="A87" s="12"/>
      <c r="B87" s="1"/>
      <c r="C87" s="12"/>
      <c r="D87" s="17"/>
      <c r="E87" s="17"/>
      <c r="F87" s="17"/>
      <c r="G87" s="63"/>
      <c r="H87" s="17"/>
      <c r="S87" s="71"/>
      <c r="X87" s="69"/>
      <c r="Y87" s="69"/>
      <c r="Z87" s="69"/>
      <c r="AA87" s="69"/>
      <c r="AB87" s="72"/>
    </row>
    <row r="88" spans="1:28" ht="14.45" customHeight="1">
      <c r="A88" s="12"/>
      <c r="B88" s="1">
        <v>45</v>
      </c>
      <c r="C88" s="12" t="s">
        <v>24</v>
      </c>
      <c r="D88" s="17"/>
      <c r="E88" s="17"/>
      <c r="F88" s="17"/>
      <c r="G88" s="63"/>
      <c r="H88" s="17"/>
      <c r="S88" s="71"/>
      <c r="X88" s="69"/>
      <c r="Y88" s="69"/>
      <c r="Z88" s="69"/>
      <c r="AA88" s="69"/>
      <c r="AB88" s="72"/>
    </row>
    <row r="89" spans="1:28" ht="14.45" customHeight="1">
      <c r="A89" s="12"/>
      <c r="B89" s="35" t="s">
        <v>25</v>
      </c>
      <c r="C89" s="12" t="s">
        <v>19</v>
      </c>
      <c r="D89" s="36">
        <v>454</v>
      </c>
      <c r="E89" s="36">
        <v>35521</v>
      </c>
      <c r="F89" s="36">
        <v>37773</v>
      </c>
      <c r="G89" s="36">
        <v>37773</v>
      </c>
      <c r="H89" s="36">
        <v>30988</v>
      </c>
      <c r="I89" s="114"/>
      <c r="J89" s="114"/>
      <c r="K89" s="114"/>
      <c r="L89" s="152"/>
      <c r="M89" s="152"/>
      <c r="S89" s="57"/>
      <c r="T89" s="56"/>
      <c r="U89" s="55"/>
      <c r="X89" s="69"/>
      <c r="Y89" s="69"/>
      <c r="Z89" s="69"/>
      <c r="AA89" s="69"/>
      <c r="AB89" s="72"/>
    </row>
    <row r="90" spans="1:28" ht="14.45" customHeight="1">
      <c r="A90" s="12"/>
      <c r="B90" s="35" t="s">
        <v>26</v>
      </c>
      <c r="C90" s="12" t="s">
        <v>53</v>
      </c>
      <c r="D90" s="60">
        <v>0</v>
      </c>
      <c r="E90" s="36">
        <v>83</v>
      </c>
      <c r="F90" s="36">
        <v>80</v>
      </c>
      <c r="G90" s="36">
        <v>80</v>
      </c>
      <c r="H90" s="36">
        <v>80</v>
      </c>
      <c r="I90" s="117"/>
      <c r="J90" s="117"/>
      <c r="K90" s="117"/>
      <c r="L90" s="144"/>
      <c r="M90" s="144"/>
      <c r="S90" s="57"/>
      <c r="T90" s="56"/>
      <c r="U90" s="55"/>
      <c r="X90" s="69"/>
      <c r="Y90" s="69"/>
      <c r="Z90" s="69"/>
      <c r="AA90" s="69"/>
      <c r="AB90" s="72"/>
    </row>
    <row r="91" spans="1:28" ht="14.45" customHeight="1">
      <c r="A91" s="12"/>
      <c r="B91" s="35" t="s">
        <v>27</v>
      </c>
      <c r="C91" s="12" t="s">
        <v>54</v>
      </c>
      <c r="D91" s="60">
        <v>0</v>
      </c>
      <c r="E91" s="36">
        <v>48</v>
      </c>
      <c r="F91" s="36">
        <v>51</v>
      </c>
      <c r="G91" s="36">
        <v>51</v>
      </c>
      <c r="H91" s="36">
        <v>60</v>
      </c>
      <c r="I91" s="117"/>
      <c r="J91" s="117"/>
      <c r="K91" s="117"/>
      <c r="L91" s="144"/>
      <c r="M91" s="144"/>
      <c r="S91" s="57"/>
      <c r="T91" s="56"/>
      <c r="U91" s="55"/>
      <c r="X91" s="69"/>
      <c r="Y91" s="69"/>
      <c r="Z91" s="69"/>
      <c r="AA91" s="69"/>
      <c r="AB91" s="72"/>
    </row>
    <row r="92" spans="1:28" ht="14.45" customHeight="1">
      <c r="A92" s="12"/>
      <c r="B92" s="35" t="s">
        <v>28</v>
      </c>
      <c r="C92" s="12" t="s">
        <v>58</v>
      </c>
      <c r="D92" s="60">
        <v>0</v>
      </c>
      <c r="E92" s="36">
        <v>19</v>
      </c>
      <c r="F92" s="36">
        <v>20</v>
      </c>
      <c r="G92" s="36">
        <v>20</v>
      </c>
      <c r="H92" s="36">
        <v>20</v>
      </c>
      <c r="I92" s="117"/>
      <c r="J92" s="117"/>
      <c r="K92" s="117"/>
      <c r="L92" s="144"/>
      <c r="M92" s="144"/>
      <c r="S92" s="57"/>
      <c r="T92" s="56"/>
      <c r="U92" s="55"/>
      <c r="X92" s="69"/>
      <c r="Y92" s="69"/>
      <c r="Z92" s="69"/>
      <c r="AA92" s="69"/>
      <c r="AB92" s="72"/>
    </row>
    <row r="93" spans="1:28" ht="14.45" customHeight="1">
      <c r="A93" s="12" t="s">
        <v>12</v>
      </c>
      <c r="B93" s="1">
        <v>45</v>
      </c>
      <c r="C93" s="12" t="s">
        <v>24</v>
      </c>
      <c r="D93" s="59">
        <f t="shared" ref="D93:G93" si="11">SUM(D89:D92)</f>
        <v>454</v>
      </c>
      <c r="E93" s="59">
        <f t="shared" si="11"/>
        <v>35671</v>
      </c>
      <c r="F93" s="59">
        <f t="shared" si="11"/>
        <v>37924</v>
      </c>
      <c r="G93" s="59">
        <f t="shared" si="11"/>
        <v>37924</v>
      </c>
      <c r="H93" s="59">
        <v>31148</v>
      </c>
      <c r="S93" s="71"/>
      <c r="X93" s="69"/>
      <c r="Y93" s="69"/>
      <c r="Z93" s="69"/>
      <c r="AA93" s="69"/>
      <c r="AB93" s="72"/>
    </row>
    <row r="94" spans="1:28" ht="8.4499999999999993" customHeight="1">
      <c r="A94" s="12"/>
      <c r="B94" s="1"/>
      <c r="C94" s="12"/>
      <c r="D94" s="17"/>
      <c r="E94" s="17"/>
      <c r="F94" s="17"/>
      <c r="G94" s="63"/>
      <c r="H94" s="17"/>
      <c r="S94" s="71"/>
      <c r="X94" s="69"/>
      <c r="Y94" s="69"/>
      <c r="Z94" s="69"/>
      <c r="AA94" s="69"/>
      <c r="AB94" s="72"/>
    </row>
    <row r="95" spans="1:28" ht="14.45" customHeight="1">
      <c r="A95" s="12"/>
      <c r="B95" s="1">
        <v>46</v>
      </c>
      <c r="C95" s="12" t="s">
        <v>29</v>
      </c>
      <c r="D95" s="17"/>
      <c r="E95" s="17"/>
      <c r="F95" s="17"/>
      <c r="G95" s="63"/>
      <c r="H95" s="17"/>
      <c r="S95" s="71"/>
      <c r="X95" s="69"/>
      <c r="Y95" s="69"/>
      <c r="Z95" s="69"/>
      <c r="AA95" s="69"/>
      <c r="AB95" s="72"/>
    </row>
    <row r="96" spans="1:28" ht="14.45" customHeight="1">
      <c r="A96" s="12"/>
      <c r="B96" s="35" t="s">
        <v>30</v>
      </c>
      <c r="C96" s="12" t="s">
        <v>19</v>
      </c>
      <c r="D96" s="60">
        <v>0</v>
      </c>
      <c r="E96" s="36">
        <v>11235</v>
      </c>
      <c r="F96" s="36">
        <v>12801</v>
      </c>
      <c r="G96" s="36">
        <v>12801</v>
      </c>
      <c r="H96" s="36">
        <v>20506</v>
      </c>
      <c r="I96" s="114"/>
      <c r="J96" s="114"/>
      <c r="K96" s="114"/>
      <c r="L96" s="152"/>
      <c r="M96" s="152"/>
      <c r="S96" s="57"/>
      <c r="T96" s="56"/>
      <c r="U96" s="55"/>
      <c r="X96" s="69"/>
      <c r="Y96" s="69"/>
      <c r="Z96" s="69"/>
      <c r="AA96" s="69"/>
      <c r="AB96" s="72"/>
    </row>
    <row r="97" spans="1:28" ht="14.45" customHeight="1">
      <c r="A97" s="12"/>
      <c r="B97" s="35" t="s">
        <v>31</v>
      </c>
      <c r="C97" s="12" t="s">
        <v>53</v>
      </c>
      <c r="D97" s="60">
        <v>0</v>
      </c>
      <c r="E97" s="36">
        <v>68</v>
      </c>
      <c r="F97" s="36">
        <v>72</v>
      </c>
      <c r="G97" s="36">
        <v>72</v>
      </c>
      <c r="H97" s="36">
        <v>75</v>
      </c>
      <c r="I97" s="117"/>
      <c r="J97" s="117"/>
      <c r="K97" s="117"/>
      <c r="L97" s="144"/>
      <c r="M97" s="144"/>
      <c r="S97" s="57"/>
      <c r="T97" s="56"/>
      <c r="U97" s="55"/>
      <c r="X97" s="69"/>
      <c r="Y97" s="69"/>
      <c r="Z97" s="69"/>
      <c r="AA97" s="69"/>
      <c r="AB97" s="72"/>
    </row>
    <row r="98" spans="1:28" ht="14.45" customHeight="1">
      <c r="A98" s="12"/>
      <c r="B98" s="35" t="s">
        <v>32</v>
      </c>
      <c r="C98" s="12" t="s">
        <v>54</v>
      </c>
      <c r="D98" s="60">
        <v>0</v>
      </c>
      <c r="E98" s="36">
        <v>51</v>
      </c>
      <c r="F98" s="36">
        <v>51</v>
      </c>
      <c r="G98" s="36">
        <v>51</v>
      </c>
      <c r="H98" s="36">
        <v>60</v>
      </c>
      <c r="I98" s="117"/>
      <c r="J98" s="117"/>
      <c r="K98" s="117"/>
      <c r="L98" s="144"/>
      <c r="M98" s="144"/>
      <c r="S98" s="57"/>
      <c r="T98" s="56"/>
      <c r="U98" s="55"/>
      <c r="X98" s="69"/>
      <c r="Y98" s="69"/>
      <c r="Z98" s="69"/>
      <c r="AA98" s="69"/>
      <c r="AB98" s="72"/>
    </row>
    <row r="99" spans="1:28" ht="14.45" customHeight="1">
      <c r="A99" s="12"/>
      <c r="B99" s="35" t="s">
        <v>33</v>
      </c>
      <c r="C99" s="12" t="s">
        <v>58</v>
      </c>
      <c r="D99" s="80">
        <v>0</v>
      </c>
      <c r="E99" s="58">
        <v>20</v>
      </c>
      <c r="F99" s="58">
        <v>20</v>
      </c>
      <c r="G99" s="58">
        <v>20</v>
      </c>
      <c r="H99" s="58">
        <v>20</v>
      </c>
      <c r="I99" s="117"/>
      <c r="J99" s="117"/>
      <c r="K99" s="117"/>
      <c r="L99" s="144"/>
      <c r="M99" s="144"/>
      <c r="S99" s="57"/>
      <c r="T99" s="56"/>
      <c r="U99" s="55"/>
      <c r="X99" s="69"/>
      <c r="Y99" s="69"/>
      <c r="Z99" s="69"/>
      <c r="AA99" s="69"/>
      <c r="AB99" s="72"/>
    </row>
    <row r="100" spans="1:28" ht="14.45" customHeight="1">
      <c r="A100" s="12" t="s">
        <v>12</v>
      </c>
      <c r="B100" s="1">
        <v>46</v>
      </c>
      <c r="C100" s="12" t="s">
        <v>29</v>
      </c>
      <c r="D100" s="80">
        <f t="shared" ref="D100:G100" si="12">SUM(D96:D99)</f>
        <v>0</v>
      </c>
      <c r="E100" s="58">
        <f t="shared" si="12"/>
        <v>11374</v>
      </c>
      <c r="F100" s="58">
        <f t="shared" si="12"/>
        <v>12944</v>
      </c>
      <c r="G100" s="58">
        <f t="shared" si="12"/>
        <v>12944</v>
      </c>
      <c r="H100" s="58">
        <v>20661</v>
      </c>
      <c r="S100" s="71"/>
      <c r="X100" s="69"/>
      <c r="Y100" s="69"/>
      <c r="Z100" s="69"/>
      <c r="AA100" s="69"/>
      <c r="AB100" s="72"/>
    </row>
    <row r="101" spans="1:28" ht="10.15" customHeight="1">
      <c r="A101" s="12"/>
      <c r="B101" s="1"/>
      <c r="C101" s="12"/>
      <c r="D101" s="36"/>
      <c r="E101" s="36"/>
      <c r="F101" s="36"/>
      <c r="G101" s="36"/>
      <c r="H101" s="36"/>
      <c r="S101" s="71"/>
      <c r="X101" s="69"/>
      <c r="Y101" s="69"/>
      <c r="Z101" s="69"/>
      <c r="AA101" s="69"/>
      <c r="AB101" s="72"/>
    </row>
    <row r="102" spans="1:28" ht="14.45" customHeight="1">
      <c r="A102" s="12"/>
      <c r="B102" s="1">
        <v>47</v>
      </c>
      <c r="C102" s="12" t="s">
        <v>34</v>
      </c>
      <c r="D102" s="17"/>
      <c r="E102" s="17"/>
      <c r="F102" s="17"/>
      <c r="G102" s="63"/>
      <c r="H102" s="17"/>
      <c r="X102" s="69"/>
      <c r="Y102" s="69"/>
      <c r="Z102" s="69"/>
      <c r="AA102" s="69"/>
      <c r="AB102" s="72"/>
    </row>
    <row r="103" spans="1:28" ht="14.45" customHeight="1">
      <c r="A103" s="12"/>
      <c r="B103" s="35" t="s">
        <v>35</v>
      </c>
      <c r="C103" s="12" t="s">
        <v>19</v>
      </c>
      <c r="D103" s="36">
        <v>1978</v>
      </c>
      <c r="E103" s="36">
        <v>7323</v>
      </c>
      <c r="F103" s="36">
        <v>10136</v>
      </c>
      <c r="G103" s="36">
        <v>10136</v>
      </c>
      <c r="H103" s="36">
        <v>12602</v>
      </c>
      <c r="I103" s="114"/>
      <c r="J103" s="114"/>
      <c r="K103" s="114"/>
      <c r="L103" s="152"/>
      <c r="M103" s="152"/>
      <c r="S103" s="57"/>
      <c r="T103" s="56"/>
      <c r="U103" s="55"/>
      <c r="X103" s="69"/>
      <c r="Y103" s="69"/>
      <c r="Z103" s="69"/>
      <c r="AA103" s="69"/>
      <c r="AB103" s="72"/>
    </row>
    <row r="104" spans="1:28" ht="14.45" customHeight="1">
      <c r="A104" s="12"/>
      <c r="B104" s="35" t="s">
        <v>36</v>
      </c>
      <c r="C104" s="12" t="s">
        <v>53</v>
      </c>
      <c r="D104" s="60">
        <v>0</v>
      </c>
      <c r="E104" s="36">
        <v>32</v>
      </c>
      <c r="F104" s="36">
        <v>32</v>
      </c>
      <c r="G104" s="36">
        <v>32</v>
      </c>
      <c r="H104" s="36">
        <v>35</v>
      </c>
      <c r="I104" s="117"/>
      <c r="J104" s="117"/>
      <c r="K104" s="117"/>
      <c r="L104" s="144"/>
      <c r="M104" s="144"/>
      <c r="S104" s="57"/>
      <c r="T104" s="56"/>
      <c r="U104" s="55"/>
      <c r="X104" s="69"/>
      <c r="Y104" s="69"/>
      <c r="Z104" s="69"/>
      <c r="AA104" s="69"/>
      <c r="AB104" s="72"/>
    </row>
    <row r="105" spans="1:28" ht="14.45" customHeight="1">
      <c r="A105" s="12"/>
      <c r="B105" s="35" t="s">
        <v>37</v>
      </c>
      <c r="C105" s="12" t="s">
        <v>54</v>
      </c>
      <c r="D105" s="60">
        <v>0</v>
      </c>
      <c r="E105" s="36">
        <v>40</v>
      </c>
      <c r="F105" s="36">
        <v>36</v>
      </c>
      <c r="G105" s="36">
        <v>36</v>
      </c>
      <c r="H105" s="36">
        <v>40</v>
      </c>
      <c r="I105" s="117"/>
      <c r="J105" s="117"/>
      <c r="K105" s="117"/>
      <c r="L105" s="144"/>
      <c r="M105" s="144"/>
      <c r="S105" s="57"/>
      <c r="T105" s="56"/>
      <c r="U105" s="55"/>
      <c r="X105" s="69"/>
      <c r="Y105" s="69"/>
      <c r="Z105" s="69"/>
      <c r="AA105" s="69"/>
      <c r="AB105" s="72"/>
    </row>
    <row r="106" spans="1:28" ht="14.45" customHeight="1">
      <c r="A106" s="12"/>
      <c r="B106" s="35" t="s">
        <v>38</v>
      </c>
      <c r="C106" s="12" t="s">
        <v>58</v>
      </c>
      <c r="D106" s="60">
        <v>0</v>
      </c>
      <c r="E106" s="36">
        <v>20</v>
      </c>
      <c r="F106" s="36">
        <v>20</v>
      </c>
      <c r="G106" s="36">
        <v>20</v>
      </c>
      <c r="H106" s="36">
        <v>20</v>
      </c>
      <c r="I106" s="117"/>
      <c r="J106" s="117"/>
      <c r="K106" s="117"/>
      <c r="L106" s="144"/>
      <c r="M106" s="144"/>
      <c r="S106" s="57"/>
      <c r="T106" s="56"/>
      <c r="U106" s="55"/>
      <c r="X106" s="69"/>
      <c r="Y106" s="69"/>
      <c r="Z106" s="69"/>
      <c r="AA106" s="69"/>
      <c r="AB106" s="72"/>
    </row>
    <row r="107" spans="1:28" ht="14.45" customHeight="1">
      <c r="A107" s="27" t="s">
        <v>12</v>
      </c>
      <c r="B107" s="28">
        <v>47</v>
      </c>
      <c r="C107" s="27" t="s">
        <v>34</v>
      </c>
      <c r="D107" s="59">
        <f t="shared" ref="D107:G107" si="13">SUM(D103:D106)</f>
        <v>1978</v>
      </c>
      <c r="E107" s="59">
        <f t="shared" si="13"/>
        <v>7415</v>
      </c>
      <c r="F107" s="59">
        <f t="shared" si="13"/>
        <v>10224</v>
      </c>
      <c r="G107" s="59">
        <f t="shared" si="13"/>
        <v>10224</v>
      </c>
      <c r="H107" s="59">
        <v>12697</v>
      </c>
      <c r="S107" s="71"/>
      <c r="X107" s="69"/>
      <c r="Y107" s="69"/>
      <c r="Z107" s="69"/>
      <c r="AA107" s="69"/>
      <c r="AB107" s="72"/>
    </row>
    <row r="108" spans="1:28" ht="3" customHeight="1">
      <c r="A108" s="12"/>
      <c r="B108" s="1"/>
      <c r="C108" s="12"/>
      <c r="D108" s="17"/>
      <c r="E108" s="17"/>
      <c r="F108" s="17"/>
      <c r="G108" s="63"/>
      <c r="H108" s="17"/>
      <c r="S108" s="71"/>
      <c r="X108" s="69"/>
      <c r="Y108" s="69"/>
      <c r="Z108" s="69"/>
      <c r="AA108" s="69"/>
      <c r="AB108" s="72"/>
    </row>
    <row r="109" spans="1:28" ht="13.9" customHeight="1">
      <c r="A109" s="12"/>
      <c r="B109" s="1">
        <v>48</v>
      </c>
      <c r="C109" s="12" t="s">
        <v>39</v>
      </c>
      <c r="D109" s="17"/>
      <c r="E109" s="17"/>
      <c r="F109" s="17"/>
      <c r="G109" s="63"/>
      <c r="H109" s="17"/>
      <c r="S109" s="71"/>
      <c r="X109" s="69"/>
      <c r="Y109" s="69"/>
      <c r="Z109" s="69"/>
      <c r="AA109" s="69"/>
      <c r="AB109" s="72"/>
    </row>
    <row r="110" spans="1:28" ht="13.9" customHeight="1">
      <c r="A110" s="12"/>
      <c r="B110" s="35" t="s">
        <v>40</v>
      </c>
      <c r="C110" s="12" t="s">
        <v>19</v>
      </c>
      <c r="D110" s="36">
        <v>1126</v>
      </c>
      <c r="E110" s="36">
        <v>24976</v>
      </c>
      <c r="F110" s="36">
        <v>32551</v>
      </c>
      <c r="G110" s="36">
        <v>32551</v>
      </c>
      <c r="H110" s="36">
        <v>18892</v>
      </c>
      <c r="I110" s="114"/>
      <c r="J110" s="114"/>
      <c r="K110" s="114"/>
      <c r="L110" s="152"/>
      <c r="M110" s="152"/>
      <c r="S110" s="57"/>
      <c r="T110" s="56"/>
      <c r="U110" s="55"/>
      <c r="X110" s="69"/>
      <c r="Y110" s="69"/>
      <c r="Z110" s="69"/>
      <c r="AA110" s="69"/>
      <c r="AB110" s="72"/>
    </row>
    <row r="111" spans="1:28" ht="13.9" customHeight="1">
      <c r="A111" s="12"/>
      <c r="B111" s="35" t="s">
        <v>41</v>
      </c>
      <c r="C111" s="12" t="s">
        <v>53</v>
      </c>
      <c r="D111" s="60">
        <v>0</v>
      </c>
      <c r="E111" s="36">
        <v>66</v>
      </c>
      <c r="F111" s="36">
        <v>66</v>
      </c>
      <c r="G111" s="36">
        <v>66</v>
      </c>
      <c r="H111" s="36">
        <v>70</v>
      </c>
      <c r="I111" s="117"/>
      <c r="J111" s="117"/>
      <c r="K111" s="117"/>
      <c r="L111" s="144"/>
      <c r="M111" s="144"/>
      <c r="S111" s="57"/>
      <c r="T111" s="56"/>
      <c r="U111" s="55"/>
      <c r="X111" s="69"/>
      <c r="Y111" s="69"/>
      <c r="Z111" s="69"/>
      <c r="AA111" s="69"/>
      <c r="AB111" s="72"/>
    </row>
    <row r="112" spans="1:28" ht="13.9" customHeight="1">
      <c r="A112" s="12"/>
      <c r="B112" s="35" t="s">
        <v>42</v>
      </c>
      <c r="C112" s="12" t="s">
        <v>54</v>
      </c>
      <c r="D112" s="60">
        <v>0</v>
      </c>
      <c r="E112" s="36">
        <v>42</v>
      </c>
      <c r="F112" s="36">
        <v>47</v>
      </c>
      <c r="G112" s="36">
        <v>47</v>
      </c>
      <c r="H112" s="36">
        <v>50</v>
      </c>
      <c r="I112" s="117"/>
      <c r="J112" s="117"/>
      <c r="K112" s="117"/>
      <c r="L112" s="144"/>
      <c r="M112" s="144"/>
      <c r="S112" s="57"/>
      <c r="T112" s="56"/>
      <c r="U112" s="55"/>
      <c r="X112" s="69"/>
      <c r="Y112" s="69"/>
      <c r="Z112" s="69"/>
      <c r="AA112" s="69"/>
      <c r="AB112" s="72"/>
    </row>
    <row r="113" spans="1:28" ht="13.9" customHeight="1">
      <c r="A113" s="12"/>
      <c r="B113" s="35" t="s">
        <v>43</v>
      </c>
      <c r="C113" s="12" t="s">
        <v>58</v>
      </c>
      <c r="D113" s="60">
        <v>0</v>
      </c>
      <c r="E113" s="36">
        <v>19</v>
      </c>
      <c r="F113" s="36">
        <v>20</v>
      </c>
      <c r="G113" s="36">
        <v>20</v>
      </c>
      <c r="H113" s="36">
        <v>20</v>
      </c>
      <c r="I113" s="117"/>
      <c r="J113" s="117"/>
      <c r="K113" s="117"/>
      <c r="L113" s="144"/>
      <c r="M113" s="144"/>
      <c r="S113" s="57"/>
      <c r="T113" s="56"/>
      <c r="U113" s="55"/>
      <c r="X113" s="69"/>
      <c r="Y113" s="69"/>
      <c r="Z113" s="69"/>
      <c r="AA113" s="69"/>
      <c r="AB113" s="72"/>
    </row>
    <row r="114" spans="1:28" ht="13.9" customHeight="1">
      <c r="A114" s="12" t="s">
        <v>12</v>
      </c>
      <c r="B114" s="1">
        <v>48</v>
      </c>
      <c r="C114" s="12" t="s">
        <v>39</v>
      </c>
      <c r="D114" s="59">
        <f t="shared" ref="D114:G114" si="14">SUM(D110:D113)</f>
        <v>1126</v>
      </c>
      <c r="E114" s="59">
        <f t="shared" si="14"/>
        <v>25103</v>
      </c>
      <c r="F114" s="59">
        <f t="shared" si="14"/>
        <v>32684</v>
      </c>
      <c r="G114" s="59">
        <f t="shared" si="14"/>
        <v>32684</v>
      </c>
      <c r="H114" s="59">
        <v>19032</v>
      </c>
      <c r="S114" s="71"/>
      <c r="X114" s="69"/>
      <c r="Y114" s="69"/>
      <c r="Z114" s="69"/>
      <c r="AA114" s="69"/>
      <c r="AB114" s="72"/>
    </row>
    <row r="115" spans="1:28" ht="13.9" customHeight="1">
      <c r="A115" s="12" t="s">
        <v>12</v>
      </c>
      <c r="B115" s="34">
        <v>1</v>
      </c>
      <c r="C115" s="12" t="s">
        <v>16</v>
      </c>
      <c r="D115" s="59">
        <f t="shared" ref="D115:G115" si="15">D114+D107+D100+D93+D86</f>
        <v>21905</v>
      </c>
      <c r="E115" s="59">
        <f t="shared" si="15"/>
        <v>89797</v>
      </c>
      <c r="F115" s="59">
        <f t="shared" si="15"/>
        <v>125453</v>
      </c>
      <c r="G115" s="59">
        <f t="shared" si="15"/>
        <v>129093</v>
      </c>
      <c r="H115" s="59">
        <v>153842</v>
      </c>
      <c r="S115" s="71"/>
      <c r="X115" s="69"/>
      <c r="Y115" s="69"/>
      <c r="Z115" s="69"/>
      <c r="AA115" s="69"/>
      <c r="AB115" s="72"/>
    </row>
    <row r="116" spans="1:28" ht="13.9" customHeight="1">
      <c r="A116" s="12" t="s">
        <v>12</v>
      </c>
      <c r="B116" s="33">
        <v>0.104</v>
      </c>
      <c r="C116" s="30" t="s">
        <v>50</v>
      </c>
      <c r="D116" s="58">
        <f t="shared" ref="D116:G116" si="16">D115</f>
        <v>21905</v>
      </c>
      <c r="E116" s="58">
        <f t="shared" si="16"/>
        <v>89797</v>
      </c>
      <c r="F116" s="58">
        <f t="shared" si="16"/>
        <v>125453</v>
      </c>
      <c r="G116" s="58">
        <f t="shared" si="16"/>
        <v>129093</v>
      </c>
      <c r="H116" s="58">
        <v>153842</v>
      </c>
      <c r="S116" s="71"/>
      <c r="X116" s="69"/>
      <c r="Y116" s="69"/>
      <c r="Z116" s="69"/>
      <c r="AA116" s="69"/>
      <c r="AB116" s="72"/>
    </row>
    <row r="117" spans="1:28" ht="9" customHeight="1">
      <c r="A117" s="12"/>
      <c r="B117" s="39"/>
      <c r="C117" s="30"/>
      <c r="D117" s="17"/>
      <c r="E117" s="17"/>
      <c r="F117" s="17"/>
      <c r="G117" s="63"/>
      <c r="H117" s="17"/>
      <c r="S117" s="71"/>
      <c r="X117" s="69"/>
      <c r="Y117" s="69"/>
      <c r="Z117" s="69"/>
      <c r="AA117" s="69"/>
      <c r="AB117" s="72"/>
    </row>
    <row r="118" spans="1:28" ht="13.9" customHeight="1">
      <c r="A118" s="12"/>
      <c r="B118" s="41">
        <v>0.105</v>
      </c>
      <c r="C118" s="30" t="s">
        <v>59</v>
      </c>
      <c r="D118" s="17"/>
      <c r="E118" s="17"/>
      <c r="F118" s="17"/>
      <c r="G118" s="63"/>
      <c r="H118" s="17"/>
      <c r="S118" s="71"/>
      <c r="X118" s="69"/>
      <c r="Y118" s="69"/>
      <c r="Z118" s="69"/>
      <c r="AA118" s="69"/>
      <c r="AB118" s="72"/>
    </row>
    <row r="119" spans="1:28" ht="13.9" customHeight="1">
      <c r="A119" s="12"/>
      <c r="B119" s="1">
        <v>62</v>
      </c>
      <c r="C119" s="12" t="s">
        <v>60</v>
      </c>
      <c r="D119" s="17"/>
      <c r="E119" s="17"/>
      <c r="F119" s="17"/>
      <c r="G119" s="63"/>
      <c r="H119" s="17"/>
      <c r="S119" s="71"/>
      <c r="X119" s="69"/>
      <c r="Y119" s="69"/>
      <c r="Z119" s="69"/>
      <c r="AA119" s="69"/>
      <c r="AB119" s="72"/>
    </row>
    <row r="120" spans="1:28" ht="13.9" customHeight="1">
      <c r="A120" s="12"/>
      <c r="B120" s="1">
        <v>44</v>
      </c>
      <c r="C120" s="12" t="s">
        <v>17</v>
      </c>
      <c r="D120" s="17"/>
      <c r="E120" s="17"/>
      <c r="F120" s="17"/>
      <c r="G120" s="63"/>
      <c r="H120" s="17"/>
      <c r="X120" s="69"/>
      <c r="Y120" s="69"/>
      <c r="Z120" s="69"/>
      <c r="AA120" s="69"/>
      <c r="AB120" s="72"/>
    </row>
    <row r="121" spans="1:28" ht="13.9" customHeight="1">
      <c r="A121" s="12"/>
      <c r="B121" s="35" t="s">
        <v>61</v>
      </c>
      <c r="C121" s="12" t="s">
        <v>19</v>
      </c>
      <c r="D121" s="36">
        <v>1711</v>
      </c>
      <c r="E121" s="36">
        <v>3906</v>
      </c>
      <c r="F121" s="36">
        <v>6879</v>
      </c>
      <c r="G121" s="36">
        <v>6879</v>
      </c>
      <c r="H121" s="60">
        <v>0</v>
      </c>
      <c r="I121" s="114"/>
      <c r="J121" s="114"/>
      <c r="K121" s="114"/>
      <c r="L121" s="152"/>
      <c r="M121" s="152"/>
      <c r="S121" s="57"/>
      <c r="T121" s="56"/>
      <c r="U121" s="55"/>
      <c r="X121" s="69"/>
      <c r="Y121" s="69"/>
      <c r="Z121" s="69"/>
      <c r="AA121" s="69"/>
      <c r="AB121" s="72"/>
    </row>
    <row r="122" spans="1:28" ht="13.9" customHeight="1">
      <c r="A122" s="12"/>
      <c r="B122" s="35" t="s">
        <v>62</v>
      </c>
      <c r="C122" s="12" t="s">
        <v>53</v>
      </c>
      <c r="D122" s="60">
        <v>0</v>
      </c>
      <c r="E122" s="36">
        <v>15</v>
      </c>
      <c r="F122" s="36">
        <v>15</v>
      </c>
      <c r="G122" s="36">
        <v>15</v>
      </c>
      <c r="H122" s="36">
        <v>15</v>
      </c>
      <c r="I122" s="117"/>
      <c r="J122" s="117"/>
      <c r="K122" s="117"/>
      <c r="L122" s="144"/>
      <c r="M122" s="144"/>
      <c r="S122" s="57"/>
      <c r="T122" s="56"/>
      <c r="U122" s="55"/>
      <c r="X122" s="69"/>
      <c r="Y122" s="69"/>
      <c r="Z122" s="69"/>
      <c r="AA122" s="69"/>
      <c r="AB122" s="72"/>
    </row>
    <row r="123" spans="1:28" ht="13.9" customHeight="1">
      <c r="A123" s="12"/>
      <c r="B123" s="35" t="s">
        <v>63</v>
      </c>
      <c r="C123" s="12" t="s">
        <v>54</v>
      </c>
      <c r="D123" s="60">
        <v>0</v>
      </c>
      <c r="E123" s="36">
        <v>44</v>
      </c>
      <c r="F123" s="36">
        <v>47</v>
      </c>
      <c r="G123" s="36">
        <v>47</v>
      </c>
      <c r="H123" s="36">
        <v>50</v>
      </c>
      <c r="I123" s="117"/>
      <c r="J123" s="117"/>
      <c r="K123" s="117"/>
      <c r="L123" s="144"/>
      <c r="M123" s="144"/>
      <c r="S123" s="57"/>
      <c r="T123" s="56"/>
      <c r="U123" s="55"/>
      <c r="X123" s="69"/>
      <c r="Y123" s="69"/>
      <c r="Z123" s="69"/>
      <c r="AA123" s="69"/>
      <c r="AB123" s="72"/>
    </row>
    <row r="124" spans="1:28" ht="13.9" customHeight="1">
      <c r="A124" s="12" t="s">
        <v>12</v>
      </c>
      <c r="B124" s="1">
        <v>44</v>
      </c>
      <c r="C124" s="12" t="s">
        <v>17</v>
      </c>
      <c r="D124" s="59">
        <f t="shared" ref="D124:G124" si="17">SUM(D121:D123)</f>
        <v>1711</v>
      </c>
      <c r="E124" s="59">
        <f t="shared" si="17"/>
        <v>3965</v>
      </c>
      <c r="F124" s="59">
        <f t="shared" si="17"/>
        <v>6941</v>
      </c>
      <c r="G124" s="59">
        <f t="shared" si="17"/>
        <v>6941</v>
      </c>
      <c r="H124" s="59">
        <v>65</v>
      </c>
      <c r="S124" s="71"/>
      <c r="X124" s="69"/>
      <c r="Y124" s="69"/>
      <c r="Z124" s="69"/>
      <c r="AA124" s="69"/>
      <c r="AB124" s="72"/>
    </row>
    <row r="125" spans="1:28" ht="9" customHeight="1">
      <c r="A125" s="12"/>
      <c r="B125" s="1"/>
      <c r="C125" s="12"/>
      <c r="D125" s="87"/>
      <c r="E125" s="36"/>
      <c r="F125" s="36"/>
      <c r="G125" s="65"/>
      <c r="H125" s="36"/>
      <c r="S125" s="71"/>
      <c r="X125" s="69"/>
      <c r="Y125" s="69"/>
      <c r="Z125" s="69"/>
      <c r="AA125" s="69"/>
      <c r="AB125" s="72"/>
    </row>
    <row r="126" spans="1:28" ht="13.15" customHeight="1">
      <c r="A126" s="12"/>
      <c r="B126" s="1">
        <v>45</v>
      </c>
      <c r="C126" s="12" t="s">
        <v>24</v>
      </c>
      <c r="D126" s="88"/>
      <c r="E126" s="17"/>
      <c r="F126" s="17"/>
      <c r="G126" s="63"/>
      <c r="H126" s="17"/>
      <c r="S126" s="71"/>
      <c r="X126" s="69"/>
      <c r="Y126" s="69"/>
      <c r="Z126" s="69"/>
      <c r="AA126" s="69"/>
      <c r="AB126" s="72"/>
    </row>
    <row r="127" spans="1:28" ht="13.15" customHeight="1">
      <c r="A127" s="12"/>
      <c r="B127" s="35" t="s">
        <v>65</v>
      </c>
      <c r="C127" s="12" t="s">
        <v>64</v>
      </c>
      <c r="D127" s="58">
        <v>785</v>
      </c>
      <c r="E127" s="80">
        <v>0</v>
      </c>
      <c r="F127" s="58">
        <v>392</v>
      </c>
      <c r="G127" s="58">
        <v>392</v>
      </c>
      <c r="H127" s="58">
        <v>937</v>
      </c>
      <c r="I127" s="117"/>
      <c r="J127" s="117"/>
      <c r="K127" s="117"/>
      <c r="L127" s="144"/>
      <c r="M127" s="144"/>
      <c r="S127" s="57"/>
      <c r="T127" s="56"/>
      <c r="U127" s="55"/>
      <c r="X127" s="69"/>
      <c r="Y127" s="69"/>
      <c r="Z127" s="69"/>
      <c r="AA127" s="69"/>
      <c r="AB127" s="72"/>
    </row>
    <row r="128" spans="1:28" ht="13.15" customHeight="1">
      <c r="A128" s="12" t="s">
        <v>12</v>
      </c>
      <c r="B128" s="1">
        <v>45</v>
      </c>
      <c r="C128" s="12" t="s">
        <v>24</v>
      </c>
      <c r="D128" s="58">
        <f t="shared" ref="D128:G128" si="18">SUM(D127:D127)</f>
        <v>785</v>
      </c>
      <c r="E128" s="80">
        <f t="shared" si="18"/>
        <v>0</v>
      </c>
      <c r="F128" s="58">
        <f t="shared" si="18"/>
        <v>392</v>
      </c>
      <c r="G128" s="58">
        <f t="shared" si="18"/>
        <v>392</v>
      </c>
      <c r="H128" s="58">
        <v>937</v>
      </c>
      <c r="S128" s="71"/>
      <c r="X128" s="69"/>
      <c r="Y128" s="69"/>
      <c r="Z128" s="69"/>
      <c r="AA128" s="69"/>
      <c r="AB128" s="72"/>
    </row>
    <row r="129" spans="1:28" ht="9" customHeight="1">
      <c r="A129" s="12"/>
      <c r="B129" s="1"/>
      <c r="C129" s="12"/>
      <c r="D129" s="17"/>
      <c r="E129" s="17"/>
      <c r="F129" s="17"/>
      <c r="G129" s="63"/>
      <c r="H129" s="17"/>
      <c r="X129" s="69"/>
      <c r="Y129" s="69"/>
      <c r="Z129" s="69"/>
      <c r="AA129" s="69"/>
      <c r="AB129" s="72"/>
    </row>
    <row r="130" spans="1:28" ht="13.15" customHeight="1">
      <c r="A130" s="12"/>
      <c r="B130" s="37">
        <v>46</v>
      </c>
      <c r="C130" s="12" t="s">
        <v>29</v>
      </c>
      <c r="D130" s="17"/>
      <c r="E130" s="17"/>
      <c r="F130" s="17"/>
      <c r="G130" s="63"/>
      <c r="H130" s="17"/>
      <c r="X130" s="69"/>
      <c r="Y130" s="69"/>
      <c r="Z130" s="69"/>
      <c r="AA130" s="69"/>
      <c r="AB130" s="72"/>
    </row>
    <row r="131" spans="1:28" ht="13.15" customHeight="1">
      <c r="A131" s="12"/>
      <c r="B131" s="35" t="s">
        <v>66</v>
      </c>
      <c r="C131" s="12" t="s">
        <v>64</v>
      </c>
      <c r="D131" s="58">
        <v>95</v>
      </c>
      <c r="E131" s="80">
        <v>0</v>
      </c>
      <c r="F131" s="58">
        <v>73</v>
      </c>
      <c r="G131" s="58">
        <v>73</v>
      </c>
      <c r="H131" s="58">
        <v>111</v>
      </c>
      <c r="I131" s="117"/>
      <c r="J131" s="117"/>
      <c r="K131" s="117"/>
      <c r="L131" s="144"/>
      <c r="M131" s="144"/>
      <c r="S131" s="57"/>
      <c r="T131" s="56"/>
      <c r="U131" s="55"/>
      <c r="X131" s="69"/>
      <c r="Y131" s="69"/>
      <c r="Z131" s="69"/>
      <c r="AA131" s="69"/>
      <c r="AB131" s="72"/>
    </row>
    <row r="132" spans="1:28" ht="13.15" customHeight="1">
      <c r="A132" s="12" t="s">
        <v>12</v>
      </c>
      <c r="B132" s="37">
        <v>46</v>
      </c>
      <c r="C132" s="12" t="s">
        <v>29</v>
      </c>
      <c r="D132" s="58">
        <f t="shared" ref="D132:G132" si="19">SUM(D131:D131)</f>
        <v>95</v>
      </c>
      <c r="E132" s="80">
        <f t="shared" si="19"/>
        <v>0</v>
      </c>
      <c r="F132" s="58">
        <f t="shared" si="19"/>
        <v>73</v>
      </c>
      <c r="G132" s="58">
        <f t="shared" si="19"/>
        <v>73</v>
      </c>
      <c r="H132" s="58">
        <v>111</v>
      </c>
      <c r="X132" s="69"/>
      <c r="Y132" s="69"/>
      <c r="Z132" s="69"/>
      <c r="AA132" s="69"/>
      <c r="AB132" s="72"/>
    </row>
    <row r="133" spans="1:28" ht="9" customHeight="1">
      <c r="A133" s="12"/>
      <c r="B133" s="37"/>
      <c r="C133" s="12"/>
      <c r="D133" s="88"/>
      <c r="E133" s="17"/>
      <c r="F133" s="17"/>
      <c r="G133" s="63"/>
      <c r="H133" s="17"/>
      <c r="S133" s="71"/>
      <c r="X133" s="69"/>
      <c r="Y133" s="69"/>
      <c r="Z133" s="69"/>
      <c r="AA133" s="69"/>
      <c r="AB133" s="72"/>
    </row>
    <row r="134" spans="1:28" ht="13.15" customHeight="1">
      <c r="A134" s="12"/>
      <c r="B134" s="37">
        <v>47</v>
      </c>
      <c r="C134" s="12" t="s">
        <v>34</v>
      </c>
      <c r="D134" s="88"/>
      <c r="E134" s="17"/>
      <c r="F134" s="17"/>
      <c r="G134" s="63"/>
      <c r="H134" s="17"/>
      <c r="S134" s="71"/>
      <c r="X134" s="69"/>
      <c r="Y134" s="69"/>
      <c r="Z134" s="69"/>
      <c r="AA134" s="69"/>
      <c r="AB134" s="72"/>
    </row>
    <row r="135" spans="1:28" ht="13.15" customHeight="1">
      <c r="A135" s="12"/>
      <c r="B135" s="35" t="s">
        <v>67</v>
      </c>
      <c r="C135" s="12" t="s">
        <v>64</v>
      </c>
      <c r="D135" s="58">
        <v>120</v>
      </c>
      <c r="E135" s="80">
        <v>0</v>
      </c>
      <c r="F135" s="58">
        <v>60</v>
      </c>
      <c r="G135" s="58">
        <v>60</v>
      </c>
      <c r="H135" s="58">
        <v>40</v>
      </c>
      <c r="I135" s="117"/>
      <c r="J135" s="117"/>
      <c r="K135" s="117"/>
      <c r="L135" s="144"/>
      <c r="M135" s="144"/>
      <c r="S135" s="57"/>
      <c r="T135" s="56"/>
      <c r="U135" s="55"/>
      <c r="X135" s="69"/>
      <c r="Y135" s="69"/>
      <c r="Z135" s="69"/>
      <c r="AA135" s="69"/>
      <c r="AB135" s="72"/>
    </row>
    <row r="136" spans="1:28" ht="13.15" customHeight="1">
      <c r="A136" s="12" t="s">
        <v>12</v>
      </c>
      <c r="B136" s="37">
        <v>47</v>
      </c>
      <c r="C136" s="12" t="s">
        <v>34</v>
      </c>
      <c r="D136" s="58">
        <f t="shared" ref="D136:G136" si="20">SUM(D135:D135)</f>
        <v>120</v>
      </c>
      <c r="E136" s="80">
        <f t="shared" si="20"/>
        <v>0</v>
      </c>
      <c r="F136" s="58">
        <f t="shared" si="20"/>
        <v>60</v>
      </c>
      <c r="G136" s="58">
        <f t="shared" si="20"/>
        <v>60</v>
      </c>
      <c r="H136" s="58">
        <v>40</v>
      </c>
      <c r="X136" s="69"/>
      <c r="Y136" s="69"/>
      <c r="Z136" s="69"/>
      <c r="AA136" s="69"/>
      <c r="AB136" s="72"/>
    </row>
    <row r="137" spans="1:28" ht="9" customHeight="1">
      <c r="A137" s="12"/>
      <c r="B137" s="37"/>
      <c r="C137" s="12"/>
      <c r="D137" s="88"/>
      <c r="E137" s="17"/>
      <c r="F137" s="17"/>
      <c r="G137" s="63"/>
      <c r="H137" s="17"/>
      <c r="S137" s="71"/>
      <c r="X137" s="69"/>
      <c r="Y137" s="69"/>
      <c r="Z137" s="69"/>
      <c r="AA137" s="69"/>
      <c r="AB137" s="72"/>
    </row>
    <row r="138" spans="1:28" ht="13.15" customHeight="1">
      <c r="A138" s="12"/>
      <c r="B138" s="37">
        <v>48</v>
      </c>
      <c r="C138" s="12" t="s">
        <v>39</v>
      </c>
      <c r="D138" s="88"/>
      <c r="E138" s="17"/>
      <c r="F138" s="17"/>
      <c r="G138" s="63"/>
      <c r="H138" s="17"/>
      <c r="J138" s="71"/>
      <c r="S138" s="71"/>
      <c r="X138" s="69"/>
      <c r="Y138" s="69"/>
      <c r="Z138" s="69"/>
      <c r="AA138" s="69"/>
      <c r="AB138" s="72"/>
    </row>
    <row r="139" spans="1:28" ht="13.15" customHeight="1">
      <c r="A139" s="12"/>
      <c r="B139" s="35" t="s">
        <v>68</v>
      </c>
      <c r="C139" s="12" t="s">
        <v>64</v>
      </c>
      <c r="D139" s="36">
        <v>450</v>
      </c>
      <c r="E139" s="60">
        <v>0</v>
      </c>
      <c r="F139" s="36">
        <v>225</v>
      </c>
      <c r="G139" s="36">
        <v>225</v>
      </c>
      <c r="H139" s="36">
        <v>527</v>
      </c>
      <c r="I139" s="117"/>
      <c r="J139" s="117"/>
      <c r="K139" s="117"/>
      <c r="L139" s="144"/>
      <c r="M139" s="144"/>
      <c r="S139" s="57"/>
      <c r="T139" s="56"/>
      <c r="U139" s="55"/>
      <c r="X139" s="69"/>
      <c r="Y139" s="69"/>
      <c r="Z139" s="69"/>
      <c r="AA139" s="69"/>
      <c r="AB139" s="72"/>
    </row>
    <row r="140" spans="1:28" ht="13.15" customHeight="1">
      <c r="A140" s="12" t="s">
        <v>12</v>
      </c>
      <c r="B140" s="37">
        <v>48</v>
      </c>
      <c r="C140" s="12" t="s">
        <v>39</v>
      </c>
      <c r="D140" s="59">
        <f t="shared" ref="D140:G140" si="21">SUM(D139:D139)</f>
        <v>450</v>
      </c>
      <c r="E140" s="81">
        <f t="shared" si="21"/>
        <v>0</v>
      </c>
      <c r="F140" s="59">
        <f t="shared" si="21"/>
        <v>225</v>
      </c>
      <c r="G140" s="59">
        <f t="shared" si="21"/>
        <v>225</v>
      </c>
      <c r="H140" s="59">
        <v>527</v>
      </c>
      <c r="S140" s="71"/>
      <c r="X140" s="69"/>
      <c r="Y140" s="69"/>
      <c r="Z140" s="69"/>
      <c r="AA140" s="69"/>
      <c r="AB140" s="72"/>
    </row>
    <row r="141" spans="1:28" ht="13.15" customHeight="1">
      <c r="A141" s="12" t="s">
        <v>12</v>
      </c>
      <c r="B141" s="1">
        <v>62</v>
      </c>
      <c r="C141" s="12" t="s">
        <v>60</v>
      </c>
      <c r="D141" s="59">
        <f t="shared" ref="D141:G141" si="22">D140+D136+D132+D128+D124</f>
        <v>3161</v>
      </c>
      <c r="E141" s="59">
        <f t="shared" si="22"/>
        <v>3965</v>
      </c>
      <c r="F141" s="59">
        <f t="shared" si="22"/>
        <v>7691</v>
      </c>
      <c r="G141" s="59">
        <f t="shared" si="22"/>
        <v>7691</v>
      </c>
      <c r="H141" s="59">
        <v>1680</v>
      </c>
      <c r="J141" s="71"/>
      <c r="S141" s="71"/>
      <c r="X141" s="69"/>
      <c r="Y141" s="69"/>
      <c r="Z141" s="69"/>
      <c r="AA141" s="69"/>
      <c r="AB141" s="72"/>
    </row>
    <row r="142" spans="1:28" ht="13.15" customHeight="1">
      <c r="A142" s="12" t="s">
        <v>12</v>
      </c>
      <c r="B142" s="41">
        <v>0.105</v>
      </c>
      <c r="C142" s="30" t="s">
        <v>59</v>
      </c>
      <c r="D142" s="58">
        <f t="shared" ref="D142:G142" si="23">D141</f>
        <v>3161</v>
      </c>
      <c r="E142" s="58">
        <f t="shared" si="23"/>
        <v>3965</v>
      </c>
      <c r="F142" s="58">
        <f t="shared" si="23"/>
        <v>7691</v>
      </c>
      <c r="G142" s="58">
        <f t="shared" si="23"/>
        <v>7691</v>
      </c>
      <c r="H142" s="58">
        <v>1680</v>
      </c>
      <c r="S142" s="71"/>
      <c r="X142" s="69"/>
      <c r="Y142" s="69"/>
      <c r="Z142" s="69"/>
      <c r="AA142" s="69"/>
      <c r="AB142" s="72"/>
    </row>
    <row r="143" spans="1:28" ht="9" customHeight="1">
      <c r="A143" s="12"/>
      <c r="B143" s="41"/>
      <c r="C143" s="30"/>
      <c r="D143" s="36"/>
      <c r="E143" s="36"/>
      <c r="F143" s="36"/>
      <c r="G143" s="36"/>
      <c r="H143" s="36"/>
      <c r="S143" s="71"/>
      <c r="X143" s="69"/>
      <c r="Y143" s="69"/>
      <c r="Z143" s="69"/>
      <c r="AA143" s="69"/>
      <c r="AB143" s="72"/>
    </row>
    <row r="144" spans="1:28" ht="13.15" customHeight="1">
      <c r="A144" s="12"/>
      <c r="B144" s="41">
        <v>0.107</v>
      </c>
      <c r="C144" s="30" t="s">
        <v>69</v>
      </c>
      <c r="D144" s="17"/>
      <c r="E144" s="17"/>
      <c r="F144" s="17"/>
      <c r="G144" s="63"/>
      <c r="H144" s="17"/>
      <c r="X144" s="69"/>
      <c r="Y144" s="69"/>
      <c r="Z144" s="69"/>
      <c r="AA144" s="69"/>
      <c r="AB144" s="72"/>
    </row>
    <row r="145" spans="1:28" ht="13.15" customHeight="1">
      <c r="A145" s="12"/>
      <c r="B145" s="34">
        <v>1</v>
      </c>
      <c r="C145" s="12" t="s">
        <v>16</v>
      </c>
      <c r="D145" s="17"/>
      <c r="E145" s="17"/>
      <c r="F145" s="17"/>
      <c r="G145" s="63"/>
      <c r="H145" s="17"/>
      <c r="S145" s="71"/>
      <c r="X145" s="69"/>
      <c r="Y145" s="69"/>
      <c r="Z145" s="69"/>
      <c r="AA145" s="69"/>
      <c r="AB145" s="72"/>
    </row>
    <row r="146" spans="1:28" ht="13.15" customHeight="1">
      <c r="A146" s="12"/>
      <c r="B146" s="1">
        <v>44</v>
      </c>
      <c r="C146" s="12" t="s">
        <v>17</v>
      </c>
      <c r="D146" s="17"/>
      <c r="E146" s="17"/>
      <c r="F146" s="17"/>
      <c r="G146" s="63"/>
      <c r="H146" s="17"/>
      <c r="S146" s="71"/>
      <c r="X146" s="69"/>
      <c r="Y146" s="69"/>
      <c r="Z146" s="69"/>
      <c r="AA146" s="69"/>
      <c r="AB146" s="72"/>
    </row>
    <row r="147" spans="1:28" ht="13.15" customHeight="1">
      <c r="A147" s="27"/>
      <c r="B147" s="106" t="s">
        <v>18</v>
      </c>
      <c r="C147" s="27" t="s">
        <v>19</v>
      </c>
      <c r="D147" s="80">
        <v>0</v>
      </c>
      <c r="E147" s="58">
        <v>6615</v>
      </c>
      <c r="F147" s="58">
        <v>7423</v>
      </c>
      <c r="G147" s="58">
        <v>7423</v>
      </c>
      <c r="H147" s="80">
        <v>0</v>
      </c>
      <c r="I147" s="114"/>
      <c r="J147" s="114"/>
      <c r="K147" s="114"/>
      <c r="L147" s="152"/>
      <c r="M147" s="152"/>
      <c r="S147" s="57"/>
      <c r="T147" s="56"/>
      <c r="U147" s="55"/>
      <c r="X147" s="69"/>
      <c r="Y147" s="69"/>
      <c r="Z147" s="69"/>
      <c r="AA147" s="69"/>
      <c r="AB147" s="72"/>
    </row>
    <row r="148" spans="1:28" ht="13.15" customHeight="1">
      <c r="A148" s="12"/>
      <c r="B148" s="35" t="s">
        <v>20</v>
      </c>
      <c r="C148" s="12" t="s">
        <v>53</v>
      </c>
      <c r="D148" s="60">
        <v>0</v>
      </c>
      <c r="E148" s="36">
        <v>15</v>
      </c>
      <c r="F148" s="36">
        <v>15</v>
      </c>
      <c r="G148" s="36">
        <v>15</v>
      </c>
      <c r="H148" s="36">
        <v>15</v>
      </c>
      <c r="I148" s="117"/>
      <c r="J148" s="117"/>
      <c r="K148" s="117"/>
      <c r="L148" s="144"/>
      <c r="M148" s="144"/>
      <c r="S148" s="57"/>
      <c r="T148" s="56"/>
      <c r="U148" s="55"/>
      <c r="X148" s="69"/>
      <c r="Y148" s="69"/>
      <c r="Z148" s="69"/>
      <c r="AA148" s="69"/>
      <c r="AB148" s="72"/>
    </row>
    <row r="149" spans="1:28" ht="13.15" customHeight="1">
      <c r="A149" s="12"/>
      <c r="B149" s="35" t="s">
        <v>21</v>
      </c>
      <c r="C149" s="12" t="s">
        <v>54</v>
      </c>
      <c r="D149" s="60">
        <v>0</v>
      </c>
      <c r="E149" s="36">
        <v>37</v>
      </c>
      <c r="F149" s="36">
        <v>56</v>
      </c>
      <c r="G149" s="36">
        <v>56</v>
      </c>
      <c r="H149" s="36">
        <v>56</v>
      </c>
      <c r="I149" s="117"/>
      <c r="J149" s="117"/>
      <c r="K149" s="117"/>
      <c r="L149" s="144"/>
      <c r="M149" s="144"/>
      <c r="S149" s="57"/>
      <c r="T149" s="56"/>
      <c r="U149" s="55"/>
      <c r="X149" s="69"/>
      <c r="Y149" s="69"/>
      <c r="Z149" s="69"/>
      <c r="AA149" s="69"/>
      <c r="AB149" s="72"/>
    </row>
    <row r="150" spans="1:28" ht="13.15" customHeight="1">
      <c r="A150" s="12"/>
      <c r="B150" s="35" t="s">
        <v>23</v>
      </c>
      <c r="C150" s="12" t="s">
        <v>58</v>
      </c>
      <c r="D150" s="60">
        <v>0</v>
      </c>
      <c r="E150" s="36">
        <v>40</v>
      </c>
      <c r="F150" s="36">
        <v>40</v>
      </c>
      <c r="G150" s="36">
        <v>40</v>
      </c>
      <c r="H150" s="36">
        <v>40</v>
      </c>
      <c r="I150" s="117"/>
      <c r="J150" s="117"/>
      <c r="K150" s="117"/>
      <c r="L150" s="144"/>
      <c r="M150" s="144"/>
      <c r="S150" s="57"/>
      <c r="T150" s="56"/>
      <c r="U150" s="55"/>
      <c r="X150" s="69"/>
      <c r="Y150" s="69"/>
      <c r="Z150" s="69"/>
      <c r="AA150" s="69"/>
      <c r="AB150" s="72"/>
    </row>
    <row r="151" spans="1:28" ht="13.15" customHeight="1">
      <c r="A151" s="12" t="s">
        <v>12</v>
      </c>
      <c r="B151" s="1">
        <v>44</v>
      </c>
      <c r="C151" s="12" t="s">
        <v>17</v>
      </c>
      <c r="D151" s="81">
        <f t="shared" ref="D151:G151" si="24">SUM(D147:D150)</f>
        <v>0</v>
      </c>
      <c r="E151" s="59">
        <f t="shared" si="24"/>
        <v>6707</v>
      </c>
      <c r="F151" s="59">
        <f t="shared" si="24"/>
        <v>7534</v>
      </c>
      <c r="G151" s="59">
        <f t="shared" si="24"/>
        <v>7534</v>
      </c>
      <c r="H151" s="59">
        <v>111</v>
      </c>
      <c r="X151" s="69"/>
      <c r="Y151" s="69"/>
      <c r="Z151" s="69"/>
      <c r="AA151" s="69"/>
      <c r="AB151" s="72"/>
    </row>
    <row r="152" spans="1:28" ht="9.6" customHeight="1">
      <c r="A152" s="12"/>
      <c r="B152" s="1"/>
      <c r="C152" s="12"/>
      <c r="D152" s="17"/>
      <c r="E152" s="17"/>
      <c r="F152" s="17"/>
      <c r="G152" s="63"/>
      <c r="H152" s="17"/>
      <c r="S152" s="71"/>
      <c r="X152" s="69"/>
      <c r="Y152" s="69"/>
      <c r="Z152" s="69"/>
      <c r="AA152" s="69"/>
      <c r="AB152" s="72"/>
    </row>
    <row r="153" spans="1:28" ht="13.15" customHeight="1">
      <c r="A153" s="12"/>
      <c r="B153" s="37">
        <v>45</v>
      </c>
      <c r="C153" s="12" t="s">
        <v>24</v>
      </c>
      <c r="D153" s="60"/>
      <c r="E153" s="17"/>
      <c r="F153" s="17"/>
      <c r="G153" s="63"/>
      <c r="H153" s="17"/>
      <c r="S153" s="71"/>
      <c r="X153" s="69"/>
      <c r="Y153" s="69"/>
      <c r="Z153" s="69"/>
      <c r="AA153" s="69"/>
      <c r="AB153" s="72"/>
    </row>
    <row r="154" spans="1:28" ht="13.15" customHeight="1">
      <c r="A154" s="12"/>
      <c r="B154" s="35" t="s">
        <v>25</v>
      </c>
      <c r="C154" s="12" t="s">
        <v>19</v>
      </c>
      <c r="D154" s="60">
        <v>0</v>
      </c>
      <c r="E154" s="36">
        <v>848</v>
      </c>
      <c r="F154" s="36">
        <v>1011</v>
      </c>
      <c r="G154" s="36">
        <v>1011</v>
      </c>
      <c r="H154" s="60">
        <v>0</v>
      </c>
      <c r="I154" s="114"/>
      <c r="J154" s="114"/>
      <c r="K154" s="114"/>
      <c r="L154" s="152"/>
      <c r="M154" s="152"/>
      <c r="S154" s="57"/>
      <c r="T154" s="56"/>
      <c r="U154" s="55"/>
      <c r="X154" s="69"/>
      <c r="Y154" s="69"/>
      <c r="Z154" s="69"/>
      <c r="AA154" s="69"/>
      <c r="AB154" s="72"/>
    </row>
    <row r="155" spans="1:28" ht="13.15" customHeight="1">
      <c r="A155" s="12"/>
      <c r="B155" s="35" t="s">
        <v>26</v>
      </c>
      <c r="C155" s="12" t="s">
        <v>53</v>
      </c>
      <c r="D155" s="80">
        <v>0</v>
      </c>
      <c r="E155" s="58">
        <v>8</v>
      </c>
      <c r="F155" s="36">
        <v>8</v>
      </c>
      <c r="G155" s="36">
        <v>8</v>
      </c>
      <c r="H155" s="58">
        <v>8</v>
      </c>
      <c r="I155" s="117"/>
      <c r="J155" s="117"/>
      <c r="K155" s="117"/>
      <c r="L155" s="144"/>
      <c r="M155" s="144"/>
      <c r="S155" s="57"/>
      <c r="T155" s="56"/>
      <c r="U155" s="55"/>
      <c r="X155" s="69"/>
      <c r="Y155" s="69"/>
      <c r="Z155" s="69"/>
      <c r="AA155" s="69"/>
      <c r="AB155" s="72"/>
    </row>
    <row r="156" spans="1:28" ht="13.15" customHeight="1">
      <c r="A156" s="12" t="s">
        <v>12</v>
      </c>
      <c r="B156" s="37">
        <v>45</v>
      </c>
      <c r="C156" s="12" t="s">
        <v>24</v>
      </c>
      <c r="D156" s="81">
        <f t="shared" ref="D156:G156" si="25">SUM(D154:D155)</f>
        <v>0</v>
      </c>
      <c r="E156" s="59">
        <f t="shared" si="25"/>
        <v>856</v>
      </c>
      <c r="F156" s="59">
        <f t="shared" si="25"/>
        <v>1019</v>
      </c>
      <c r="G156" s="59">
        <f t="shared" si="25"/>
        <v>1019</v>
      </c>
      <c r="H156" s="59">
        <v>8</v>
      </c>
      <c r="S156" s="71"/>
      <c r="X156" s="69"/>
      <c r="Y156" s="69"/>
      <c r="Z156" s="69"/>
      <c r="AA156" s="69"/>
      <c r="AB156" s="72"/>
    </row>
    <row r="157" spans="1:28" ht="9.6" customHeight="1">
      <c r="A157" s="12"/>
      <c r="B157" s="37"/>
      <c r="C157" s="12"/>
      <c r="D157" s="17"/>
      <c r="E157" s="17"/>
      <c r="F157" s="40"/>
      <c r="G157" s="66"/>
      <c r="H157" s="17"/>
      <c r="S157" s="71"/>
      <c r="X157" s="69"/>
      <c r="Y157" s="69"/>
      <c r="Z157" s="69"/>
      <c r="AA157" s="69"/>
      <c r="AB157" s="72"/>
    </row>
    <row r="158" spans="1:28" ht="13.15" customHeight="1">
      <c r="A158" s="12"/>
      <c r="B158" s="37">
        <v>46</v>
      </c>
      <c r="C158" s="12" t="s">
        <v>29</v>
      </c>
      <c r="D158" s="17"/>
      <c r="E158" s="17"/>
      <c r="F158" s="40"/>
      <c r="G158" s="66"/>
      <c r="H158" s="17"/>
      <c r="X158" s="69"/>
      <c r="Y158" s="69"/>
      <c r="Z158" s="69"/>
      <c r="AA158" s="69"/>
      <c r="AB158" s="72"/>
    </row>
    <row r="159" spans="1:28" ht="13.15" customHeight="1">
      <c r="A159" s="12"/>
      <c r="B159" s="35" t="s">
        <v>30</v>
      </c>
      <c r="C159" s="12" t="s">
        <v>19</v>
      </c>
      <c r="D159" s="60">
        <v>0</v>
      </c>
      <c r="E159" s="36">
        <v>2057</v>
      </c>
      <c r="F159" s="36">
        <v>2562</v>
      </c>
      <c r="G159" s="36">
        <v>2562</v>
      </c>
      <c r="H159" s="60">
        <v>0</v>
      </c>
      <c r="I159" s="114"/>
      <c r="J159" s="114"/>
      <c r="K159" s="114"/>
      <c r="L159" s="152"/>
      <c r="M159" s="152"/>
      <c r="S159" s="57"/>
      <c r="T159" s="56"/>
      <c r="U159" s="55"/>
      <c r="X159" s="69"/>
      <c r="Y159" s="69"/>
      <c r="Z159" s="69"/>
      <c r="AA159" s="69"/>
      <c r="AB159" s="72"/>
    </row>
    <row r="160" spans="1:28" ht="13.15" customHeight="1">
      <c r="A160" s="12"/>
      <c r="B160" s="35" t="s">
        <v>31</v>
      </c>
      <c r="C160" s="12" t="s">
        <v>53</v>
      </c>
      <c r="D160" s="80">
        <v>0</v>
      </c>
      <c r="E160" s="58">
        <v>10</v>
      </c>
      <c r="F160" s="58">
        <v>15</v>
      </c>
      <c r="G160" s="58">
        <v>15</v>
      </c>
      <c r="H160" s="58">
        <v>15</v>
      </c>
      <c r="I160" s="117"/>
      <c r="J160" s="117"/>
      <c r="K160" s="117"/>
      <c r="L160" s="144"/>
      <c r="M160" s="144"/>
      <c r="S160" s="57"/>
      <c r="T160" s="56"/>
      <c r="U160" s="55"/>
      <c r="X160" s="69"/>
      <c r="Y160" s="69"/>
      <c r="Z160" s="69"/>
      <c r="AA160" s="69"/>
      <c r="AB160" s="72"/>
    </row>
    <row r="161" spans="1:28" ht="13.15" customHeight="1">
      <c r="A161" s="12" t="s">
        <v>12</v>
      </c>
      <c r="B161" s="37">
        <v>46</v>
      </c>
      <c r="C161" s="12" t="s">
        <v>29</v>
      </c>
      <c r="D161" s="81">
        <f t="shared" ref="D161:G161" si="26">SUM(D159:D160)</f>
        <v>0</v>
      </c>
      <c r="E161" s="59">
        <f t="shared" si="26"/>
        <v>2067</v>
      </c>
      <c r="F161" s="59">
        <f t="shared" si="26"/>
        <v>2577</v>
      </c>
      <c r="G161" s="59">
        <f t="shared" si="26"/>
        <v>2577</v>
      </c>
      <c r="H161" s="59">
        <v>15</v>
      </c>
      <c r="X161" s="69"/>
      <c r="Y161" s="69"/>
      <c r="Z161" s="69"/>
      <c r="AA161" s="69"/>
      <c r="AB161" s="72"/>
    </row>
    <row r="162" spans="1:28" ht="9.6" customHeight="1">
      <c r="A162" s="12"/>
      <c r="B162" s="37"/>
      <c r="C162" s="12"/>
      <c r="D162" s="40"/>
      <c r="E162" s="17"/>
      <c r="F162" s="40"/>
      <c r="G162" s="66"/>
      <c r="H162" s="17"/>
      <c r="X162" s="69"/>
      <c r="Y162" s="69"/>
      <c r="Z162" s="69"/>
      <c r="AA162" s="69"/>
      <c r="AB162" s="72"/>
    </row>
    <row r="163" spans="1:28" ht="13.15" customHeight="1">
      <c r="A163" s="12"/>
      <c r="B163" s="37">
        <v>47</v>
      </c>
      <c r="C163" s="12" t="s">
        <v>34</v>
      </c>
      <c r="D163" s="40"/>
      <c r="E163" s="17"/>
      <c r="F163" s="40"/>
      <c r="G163" s="66"/>
      <c r="H163" s="17"/>
      <c r="S163" s="71"/>
      <c r="X163" s="69"/>
      <c r="Y163" s="69"/>
      <c r="Z163" s="69"/>
      <c r="AA163" s="69"/>
      <c r="AB163" s="72"/>
    </row>
    <row r="164" spans="1:28" ht="13.15" customHeight="1">
      <c r="A164" s="12"/>
      <c r="B164" s="35" t="s">
        <v>35</v>
      </c>
      <c r="C164" s="12" t="s">
        <v>19</v>
      </c>
      <c r="D164" s="60">
        <v>0</v>
      </c>
      <c r="E164" s="36">
        <v>608</v>
      </c>
      <c r="F164" s="36">
        <v>684</v>
      </c>
      <c r="G164" s="36">
        <v>684</v>
      </c>
      <c r="H164" s="60">
        <v>0</v>
      </c>
      <c r="I164" s="114"/>
      <c r="J164" s="114"/>
      <c r="K164" s="114"/>
      <c r="L164" s="152"/>
      <c r="M164" s="152"/>
      <c r="S164" s="57"/>
      <c r="T164" s="56"/>
      <c r="U164" s="55"/>
      <c r="X164" s="69"/>
      <c r="Y164" s="69"/>
      <c r="Z164" s="69"/>
      <c r="AA164" s="69"/>
      <c r="AB164" s="72"/>
    </row>
    <row r="165" spans="1:28" ht="13.15" customHeight="1">
      <c r="A165" s="12"/>
      <c r="B165" s="35" t="s">
        <v>36</v>
      </c>
      <c r="C165" s="12" t="s">
        <v>53</v>
      </c>
      <c r="D165" s="80">
        <v>0</v>
      </c>
      <c r="E165" s="58">
        <v>8</v>
      </c>
      <c r="F165" s="58">
        <v>8</v>
      </c>
      <c r="G165" s="58">
        <v>8</v>
      </c>
      <c r="H165" s="58">
        <v>8</v>
      </c>
      <c r="I165" s="117"/>
      <c r="J165" s="117"/>
      <c r="K165" s="117"/>
      <c r="L165" s="144"/>
      <c r="M165" s="144"/>
      <c r="S165" s="57"/>
      <c r="T165" s="56"/>
      <c r="U165" s="55"/>
      <c r="X165" s="69"/>
      <c r="Y165" s="69"/>
      <c r="Z165" s="69"/>
      <c r="AA165" s="69"/>
      <c r="AB165" s="72"/>
    </row>
    <row r="166" spans="1:28" ht="13.15" customHeight="1">
      <c r="A166" s="12" t="s">
        <v>12</v>
      </c>
      <c r="B166" s="37">
        <v>47</v>
      </c>
      <c r="C166" s="12" t="s">
        <v>34</v>
      </c>
      <c r="D166" s="80">
        <f t="shared" ref="D166:G166" si="27">SUM(D164:D165)</f>
        <v>0</v>
      </c>
      <c r="E166" s="58">
        <f t="shared" si="27"/>
        <v>616</v>
      </c>
      <c r="F166" s="58">
        <f t="shared" si="27"/>
        <v>692</v>
      </c>
      <c r="G166" s="58">
        <f t="shared" si="27"/>
        <v>692</v>
      </c>
      <c r="H166" s="58">
        <v>8</v>
      </c>
      <c r="S166" s="71"/>
      <c r="X166" s="69"/>
      <c r="Y166" s="69"/>
      <c r="Z166" s="69"/>
      <c r="AA166" s="69"/>
      <c r="AB166" s="72"/>
    </row>
    <row r="167" spans="1:28" ht="9.6" customHeight="1">
      <c r="A167" s="12"/>
      <c r="B167" s="37"/>
      <c r="C167" s="12"/>
      <c r="D167" s="40"/>
      <c r="E167" s="17"/>
      <c r="F167" s="40"/>
      <c r="G167" s="66"/>
      <c r="H167" s="17"/>
      <c r="S167" s="71"/>
      <c r="X167" s="69"/>
      <c r="Y167" s="69"/>
      <c r="Z167" s="69"/>
      <c r="AA167" s="69"/>
      <c r="AB167" s="72"/>
    </row>
    <row r="168" spans="1:28" ht="13.15" customHeight="1">
      <c r="A168" s="12"/>
      <c r="B168" s="37">
        <v>48</v>
      </c>
      <c r="C168" s="12" t="s">
        <v>39</v>
      </c>
      <c r="D168" s="40"/>
      <c r="E168" s="17"/>
      <c r="F168" s="40"/>
      <c r="G168" s="66"/>
      <c r="H168" s="17"/>
      <c r="J168" s="71"/>
      <c r="S168" s="71"/>
      <c r="X168" s="69"/>
      <c r="Y168" s="69"/>
      <c r="Z168" s="69"/>
      <c r="AA168" s="69"/>
      <c r="AB168" s="72"/>
    </row>
    <row r="169" spans="1:28" ht="13.15" customHeight="1">
      <c r="A169" s="12"/>
      <c r="B169" s="35" t="s">
        <v>40</v>
      </c>
      <c r="C169" s="12" t="s">
        <v>19</v>
      </c>
      <c r="D169" s="60">
        <v>0</v>
      </c>
      <c r="E169" s="36">
        <v>4260</v>
      </c>
      <c r="F169" s="36">
        <v>5036</v>
      </c>
      <c r="G169" s="36">
        <v>5036</v>
      </c>
      <c r="H169" s="60">
        <v>0</v>
      </c>
      <c r="I169" s="114"/>
      <c r="J169" s="114"/>
      <c r="K169" s="114"/>
      <c r="L169" s="152"/>
      <c r="M169" s="152"/>
      <c r="S169" s="57"/>
      <c r="T169" s="56"/>
      <c r="U169" s="55"/>
      <c r="X169" s="69"/>
      <c r="Y169" s="69"/>
      <c r="Z169" s="69"/>
      <c r="AA169" s="69"/>
      <c r="AB169" s="72"/>
    </row>
    <row r="170" spans="1:28" ht="13.15" customHeight="1">
      <c r="A170" s="12"/>
      <c r="B170" s="35" t="s">
        <v>41</v>
      </c>
      <c r="C170" s="12" t="s">
        <v>53</v>
      </c>
      <c r="D170" s="80">
        <v>0</v>
      </c>
      <c r="E170" s="58">
        <v>8</v>
      </c>
      <c r="F170" s="58">
        <v>8</v>
      </c>
      <c r="G170" s="58">
        <v>8</v>
      </c>
      <c r="H170" s="58">
        <v>8</v>
      </c>
      <c r="I170" s="117"/>
      <c r="J170" s="117"/>
      <c r="K170" s="117"/>
      <c r="L170" s="144"/>
      <c r="M170" s="144"/>
      <c r="S170" s="57"/>
      <c r="T170" s="56"/>
      <c r="U170" s="55"/>
      <c r="X170" s="69"/>
      <c r="Y170" s="69"/>
      <c r="Z170" s="69"/>
      <c r="AA170" s="69"/>
      <c r="AB170" s="72"/>
    </row>
    <row r="171" spans="1:28" ht="13.15" customHeight="1">
      <c r="A171" s="12" t="s">
        <v>12</v>
      </c>
      <c r="B171" s="37">
        <v>48</v>
      </c>
      <c r="C171" s="12" t="s">
        <v>39</v>
      </c>
      <c r="D171" s="80">
        <f t="shared" ref="D171:G171" si="28">SUM(D169:D170)</f>
        <v>0</v>
      </c>
      <c r="E171" s="58">
        <f t="shared" si="28"/>
        <v>4268</v>
      </c>
      <c r="F171" s="58">
        <f t="shared" si="28"/>
        <v>5044</v>
      </c>
      <c r="G171" s="58">
        <f t="shared" si="28"/>
        <v>5044</v>
      </c>
      <c r="H171" s="58">
        <v>8</v>
      </c>
      <c r="S171" s="71"/>
      <c r="X171" s="69"/>
      <c r="Y171" s="69"/>
      <c r="Z171" s="69"/>
      <c r="AA171" s="69"/>
      <c r="AB171" s="72"/>
    </row>
    <row r="172" spans="1:28" ht="12" customHeight="1">
      <c r="A172" s="12"/>
      <c r="B172" s="37"/>
      <c r="C172" s="12"/>
      <c r="D172" s="17"/>
      <c r="E172" s="17"/>
      <c r="F172" s="17"/>
      <c r="G172" s="63"/>
      <c r="H172" s="17"/>
      <c r="S172" s="71"/>
      <c r="X172" s="69"/>
      <c r="Y172" s="69"/>
      <c r="Z172" s="69"/>
      <c r="AA172" s="69"/>
      <c r="AB172" s="72"/>
    </row>
    <row r="173" spans="1:28" ht="28.9" customHeight="1">
      <c r="A173" s="12"/>
      <c r="B173" s="34">
        <v>71</v>
      </c>
      <c r="C173" s="12" t="s">
        <v>145</v>
      </c>
      <c r="D173" s="36"/>
      <c r="E173" s="60"/>
      <c r="F173" s="60"/>
      <c r="G173" s="65"/>
      <c r="H173" s="60"/>
      <c r="J173" s="71"/>
      <c r="X173" s="69"/>
      <c r="Y173" s="69"/>
      <c r="Z173" s="69"/>
      <c r="AA173" s="69"/>
      <c r="AB173" s="72"/>
    </row>
    <row r="174" spans="1:28" ht="13.9" customHeight="1">
      <c r="A174" s="12"/>
      <c r="B174" s="107" t="s">
        <v>98</v>
      </c>
      <c r="C174" s="89" t="s">
        <v>97</v>
      </c>
      <c r="D174" s="80">
        <v>0</v>
      </c>
      <c r="E174" s="80">
        <v>0</v>
      </c>
      <c r="F174" s="58">
        <v>4835</v>
      </c>
      <c r="G174" s="58">
        <v>4835</v>
      </c>
      <c r="H174" s="80">
        <v>0</v>
      </c>
      <c r="I174" s="117"/>
      <c r="J174" s="118"/>
      <c r="K174" s="117"/>
      <c r="L174" s="120"/>
      <c r="M174" s="120"/>
      <c r="N174" s="172"/>
      <c r="S174" s="71"/>
      <c r="X174" s="69"/>
      <c r="Y174" s="69"/>
      <c r="Z174" s="69"/>
      <c r="AA174" s="69"/>
      <c r="AB174" s="72"/>
    </row>
    <row r="175" spans="1:28" ht="28.15" customHeight="1">
      <c r="A175" s="12" t="s">
        <v>12</v>
      </c>
      <c r="B175" s="1">
        <v>71</v>
      </c>
      <c r="C175" s="12" t="s">
        <v>145</v>
      </c>
      <c r="D175" s="80">
        <f t="shared" ref="D175:G175" si="29">D174</f>
        <v>0</v>
      </c>
      <c r="E175" s="80">
        <f t="shared" si="29"/>
        <v>0</v>
      </c>
      <c r="F175" s="58">
        <f t="shared" si="29"/>
        <v>4835</v>
      </c>
      <c r="G175" s="58">
        <f t="shared" si="29"/>
        <v>4835</v>
      </c>
      <c r="H175" s="80">
        <v>0</v>
      </c>
      <c r="J175" s="71"/>
      <c r="X175" s="69"/>
      <c r="Y175" s="69"/>
      <c r="Z175" s="69"/>
      <c r="AA175" s="69"/>
      <c r="AB175" s="72"/>
    </row>
    <row r="176" spans="1:28" ht="13.9" customHeight="1">
      <c r="A176" s="12" t="s">
        <v>12</v>
      </c>
      <c r="B176" s="34">
        <v>1</v>
      </c>
      <c r="C176" s="12" t="s">
        <v>16</v>
      </c>
      <c r="D176" s="81">
        <f t="shared" ref="D176:G176" si="30">D175+D166+D161+D156+D151+D171</f>
        <v>0</v>
      </c>
      <c r="E176" s="59">
        <f t="shared" si="30"/>
        <v>14514</v>
      </c>
      <c r="F176" s="59">
        <f t="shared" si="30"/>
        <v>21701</v>
      </c>
      <c r="G176" s="59">
        <f t="shared" si="30"/>
        <v>21701</v>
      </c>
      <c r="H176" s="59">
        <v>150</v>
      </c>
      <c r="I176" s="90"/>
      <c r="J176" s="71"/>
      <c r="X176" s="69"/>
      <c r="Y176" s="69"/>
      <c r="Z176" s="69"/>
      <c r="AA176" s="69"/>
      <c r="AB176" s="72"/>
    </row>
    <row r="177" spans="1:28" ht="16.899999999999999" customHeight="1">
      <c r="A177" s="12"/>
      <c r="B177" s="34"/>
      <c r="C177" s="12"/>
      <c r="D177" s="36"/>
      <c r="E177" s="36"/>
      <c r="F177" s="36"/>
      <c r="G177" s="36"/>
      <c r="H177" s="36"/>
      <c r="I177" s="90"/>
      <c r="J177" s="71"/>
      <c r="X177" s="69"/>
      <c r="Y177" s="69"/>
      <c r="Z177" s="69"/>
      <c r="AA177" s="69"/>
      <c r="AB177" s="72"/>
    </row>
    <row r="178" spans="1:28" ht="15.2" customHeight="1">
      <c r="A178" s="12"/>
      <c r="B178" s="34">
        <v>3</v>
      </c>
      <c r="C178" s="12" t="s">
        <v>143</v>
      </c>
      <c r="D178" s="75"/>
      <c r="E178" s="75"/>
      <c r="F178" s="36"/>
      <c r="G178" s="36"/>
      <c r="H178" s="36"/>
      <c r="J178" s="71"/>
      <c r="X178" s="69"/>
      <c r="Y178" s="69"/>
      <c r="Z178" s="69"/>
      <c r="AA178" s="69"/>
      <c r="AB178" s="72"/>
    </row>
    <row r="179" spans="1:28" ht="15.2" customHeight="1">
      <c r="A179" s="12"/>
      <c r="B179" s="34" t="s">
        <v>110</v>
      </c>
      <c r="C179" s="12" t="s">
        <v>138</v>
      </c>
      <c r="D179" s="36">
        <v>29388</v>
      </c>
      <c r="E179" s="60">
        <v>0</v>
      </c>
      <c r="F179" s="36">
        <v>32500</v>
      </c>
      <c r="G179" s="36">
        <v>32500</v>
      </c>
      <c r="H179" s="36">
        <v>45000</v>
      </c>
      <c r="I179" s="153"/>
      <c r="J179" s="118"/>
      <c r="K179" s="153"/>
      <c r="L179" s="155"/>
      <c r="M179" s="155"/>
      <c r="X179" s="69"/>
      <c r="Y179" s="69"/>
      <c r="Z179" s="69"/>
      <c r="AA179" s="69"/>
      <c r="AB179" s="72"/>
    </row>
    <row r="180" spans="1:28" ht="15.2" customHeight="1">
      <c r="A180" s="12"/>
      <c r="B180" s="34" t="s">
        <v>111</v>
      </c>
      <c r="C180" s="12" t="s">
        <v>139</v>
      </c>
      <c r="D180" s="36">
        <v>1570</v>
      </c>
      <c r="E180" s="60">
        <v>0</v>
      </c>
      <c r="F180" s="36">
        <v>20000</v>
      </c>
      <c r="G180" s="36">
        <v>20000</v>
      </c>
      <c r="H180" s="60">
        <v>0</v>
      </c>
      <c r="I180" s="153"/>
      <c r="J180" s="118"/>
      <c r="K180" s="153"/>
      <c r="L180" s="173"/>
      <c r="M180" s="155"/>
      <c r="X180" s="69"/>
      <c r="Y180" s="69"/>
      <c r="Z180" s="69"/>
      <c r="AA180" s="69"/>
      <c r="AB180" s="72"/>
    </row>
    <row r="181" spans="1:28" ht="15.2" customHeight="1">
      <c r="A181" s="12"/>
      <c r="B181" s="34" t="s">
        <v>114</v>
      </c>
      <c r="C181" s="12" t="s">
        <v>140</v>
      </c>
      <c r="D181" s="60">
        <v>0</v>
      </c>
      <c r="E181" s="60">
        <v>0</v>
      </c>
      <c r="F181" s="36">
        <v>1083</v>
      </c>
      <c r="G181" s="36">
        <v>1083</v>
      </c>
      <c r="H181" s="36">
        <v>1785</v>
      </c>
      <c r="I181" s="153"/>
      <c r="J181" s="118"/>
      <c r="K181" s="153"/>
      <c r="L181" s="173"/>
      <c r="M181" s="155"/>
      <c r="X181" s="69"/>
      <c r="Y181" s="69"/>
      <c r="Z181" s="69"/>
      <c r="AA181" s="69"/>
      <c r="AB181" s="72"/>
    </row>
    <row r="182" spans="1:28" ht="15.2" customHeight="1">
      <c r="A182" s="27"/>
      <c r="B182" s="146" t="s">
        <v>115</v>
      </c>
      <c r="C182" s="27" t="s">
        <v>163</v>
      </c>
      <c r="D182" s="58">
        <v>15868</v>
      </c>
      <c r="E182" s="80">
        <v>0</v>
      </c>
      <c r="F182" s="58">
        <v>40911</v>
      </c>
      <c r="G182" s="58">
        <v>40911</v>
      </c>
      <c r="H182" s="58">
        <v>111600</v>
      </c>
      <c r="I182" s="153"/>
      <c r="J182" s="118"/>
      <c r="K182" s="153"/>
      <c r="L182" s="155"/>
      <c r="M182" s="155"/>
      <c r="X182" s="69"/>
      <c r="Y182" s="69"/>
      <c r="Z182" s="69"/>
      <c r="AA182" s="69"/>
      <c r="AB182" s="72"/>
    </row>
    <row r="183" spans="1:28" s="96" customFormat="1" ht="14.25">
      <c r="A183" s="12"/>
      <c r="B183" s="34" t="s">
        <v>117</v>
      </c>
      <c r="C183" s="12" t="s">
        <v>146</v>
      </c>
      <c r="D183" s="36">
        <v>3615</v>
      </c>
      <c r="E183" s="60">
        <v>0</v>
      </c>
      <c r="F183" s="36">
        <v>4273</v>
      </c>
      <c r="G183" s="36">
        <v>4273</v>
      </c>
      <c r="H183" s="36">
        <v>6786</v>
      </c>
      <c r="I183" s="166"/>
      <c r="J183" s="174"/>
      <c r="K183" s="166"/>
      <c r="L183" s="168"/>
      <c r="M183" s="169"/>
      <c r="N183" s="94"/>
      <c r="O183" s="94"/>
      <c r="P183" s="94"/>
      <c r="Q183" s="94"/>
      <c r="R183" s="95"/>
      <c r="S183" s="94"/>
      <c r="T183" s="94"/>
      <c r="U183" s="94"/>
      <c r="V183" s="94"/>
      <c r="W183" s="95"/>
      <c r="X183" s="94"/>
      <c r="Y183" s="94"/>
      <c r="Z183" s="94"/>
      <c r="AA183" s="94"/>
      <c r="AB183" s="95"/>
    </row>
    <row r="184" spans="1:28" ht="26.45" customHeight="1">
      <c r="A184" s="12"/>
      <c r="B184" s="34" t="s">
        <v>119</v>
      </c>
      <c r="C184" s="12" t="s">
        <v>164</v>
      </c>
      <c r="D184" s="36">
        <v>4000</v>
      </c>
      <c r="E184" s="60">
        <v>0</v>
      </c>
      <c r="F184" s="36">
        <v>95000</v>
      </c>
      <c r="G184" s="36">
        <v>95000</v>
      </c>
      <c r="H184" s="36">
        <v>90000</v>
      </c>
      <c r="I184" s="166"/>
      <c r="J184" s="166"/>
      <c r="K184" s="166"/>
      <c r="L184" s="168"/>
      <c r="M184" s="169"/>
      <c r="N184" s="93"/>
      <c r="X184" s="69"/>
      <c r="Y184" s="69"/>
      <c r="Z184" s="69"/>
      <c r="AA184" s="69"/>
      <c r="AB184" s="72"/>
    </row>
    <row r="185" spans="1:28" s="131" customFormat="1" ht="13.9" customHeight="1">
      <c r="A185" s="12"/>
      <c r="B185" s="34" t="s">
        <v>122</v>
      </c>
      <c r="C185" s="12" t="s">
        <v>123</v>
      </c>
      <c r="D185" s="36">
        <v>2994</v>
      </c>
      <c r="E185" s="60">
        <v>0</v>
      </c>
      <c r="F185" s="36">
        <v>3611</v>
      </c>
      <c r="G185" s="148">
        <v>3611</v>
      </c>
      <c r="H185" s="36">
        <v>2000</v>
      </c>
      <c r="I185" s="157"/>
      <c r="J185" s="157"/>
      <c r="K185" s="132"/>
      <c r="L185" s="133"/>
      <c r="M185" s="158"/>
      <c r="N185" s="134"/>
      <c r="O185" s="129"/>
      <c r="P185" s="129"/>
      <c r="Q185" s="129"/>
      <c r="R185" s="130"/>
      <c r="S185" s="129"/>
      <c r="T185" s="129"/>
      <c r="U185" s="129"/>
      <c r="V185" s="129"/>
      <c r="W185" s="130"/>
      <c r="X185" s="129"/>
      <c r="Y185" s="129"/>
      <c r="Z185" s="129"/>
      <c r="AA185" s="129"/>
      <c r="AB185" s="130"/>
    </row>
    <row r="186" spans="1:28" s="131" customFormat="1" ht="13.9" customHeight="1">
      <c r="A186" s="12"/>
      <c r="B186" s="34" t="s">
        <v>124</v>
      </c>
      <c r="C186" s="12" t="s">
        <v>125</v>
      </c>
      <c r="D186" s="36">
        <v>88</v>
      </c>
      <c r="E186" s="60">
        <v>0</v>
      </c>
      <c r="F186" s="36">
        <v>1167</v>
      </c>
      <c r="G186" s="148">
        <v>1167</v>
      </c>
      <c r="H186" s="36">
        <v>1</v>
      </c>
      <c r="I186" s="157"/>
      <c r="J186" s="157"/>
      <c r="K186" s="132"/>
      <c r="L186" s="133"/>
      <c r="M186" s="158"/>
      <c r="N186" s="134"/>
      <c r="O186" s="129"/>
      <c r="P186" s="129"/>
      <c r="Q186" s="129"/>
      <c r="R186" s="130"/>
      <c r="S186" s="129"/>
      <c r="T186" s="129"/>
      <c r="U186" s="129"/>
      <c r="V186" s="129"/>
      <c r="W186" s="130"/>
      <c r="X186" s="129"/>
      <c r="Y186" s="129"/>
      <c r="Z186" s="129"/>
      <c r="AA186" s="129"/>
      <c r="AB186" s="130"/>
    </row>
    <row r="187" spans="1:28" s="131" customFormat="1" ht="13.15" customHeight="1">
      <c r="A187" s="12"/>
      <c r="B187" s="34" t="s">
        <v>126</v>
      </c>
      <c r="C187" s="12" t="s">
        <v>127</v>
      </c>
      <c r="D187" s="36">
        <v>185</v>
      </c>
      <c r="E187" s="60">
        <v>0</v>
      </c>
      <c r="F187" s="36">
        <v>120</v>
      </c>
      <c r="G187" s="148">
        <v>120</v>
      </c>
      <c r="H187" s="36">
        <v>200</v>
      </c>
      <c r="I187" s="157"/>
      <c r="J187" s="157"/>
      <c r="K187" s="132"/>
      <c r="L187" s="133"/>
      <c r="M187" s="158"/>
      <c r="N187" s="134"/>
      <c r="O187" s="129"/>
      <c r="P187" s="129"/>
      <c r="Q187" s="129"/>
      <c r="R187" s="130"/>
      <c r="S187" s="129"/>
      <c r="T187" s="129"/>
      <c r="U187" s="129"/>
      <c r="V187" s="129"/>
      <c r="W187" s="130"/>
      <c r="X187" s="129"/>
      <c r="Y187" s="129"/>
      <c r="Z187" s="129"/>
      <c r="AA187" s="129"/>
      <c r="AB187" s="130"/>
    </row>
    <row r="188" spans="1:28" s="131" customFormat="1" ht="15">
      <c r="A188" s="12"/>
      <c r="B188" s="34" t="s">
        <v>128</v>
      </c>
      <c r="C188" s="12" t="s">
        <v>165</v>
      </c>
      <c r="D188" s="36">
        <v>4000</v>
      </c>
      <c r="E188" s="60">
        <v>0</v>
      </c>
      <c r="F188" s="36">
        <v>3092</v>
      </c>
      <c r="G188" s="148">
        <v>3092</v>
      </c>
      <c r="H188" s="36">
        <v>2335</v>
      </c>
      <c r="I188" s="157"/>
      <c r="J188" s="157"/>
      <c r="K188" s="132"/>
      <c r="L188" s="133"/>
      <c r="M188" s="158"/>
      <c r="N188" s="134"/>
      <c r="O188" s="129"/>
      <c r="P188" s="129"/>
      <c r="Q188" s="129"/>
      <c r="R188" s="130"/>
      <c r="S188" s="129"/>
      <c r="T188" s="129"/>
      <c r="U188" s="129"/>
      <c r="V188" s="129"/>
      <c r="W188" s="130"/>
      <c r="X188" s="129"/>
      <c r="Y188" s="129"/>
      <c r="Z188" s="129"/>
      <c r="AA188" s="129"/>
      <c r="AB188" s="130"/>
    </row>
    <row r="189" spans="1:28" s="131" customFormat="1" ht="15">
      <c r="A189" s="12"/>
      <c r="B189" s="34" t="s">
        <v>129</v>
      </c>
      <c r="C189" s="12" t="s">
        <v>166</v>
      </c>
      <c r="D189" s="36">
        <v>292</v>
      </c>
      <c r="E189" s="60">
        <v>0</v>
      </c>
      <c r="F189" s="36">
        <v>507</v>
      </c>
      <c r="G189" s="148">
        <v>507</v>
      </c>
      <c r="H189" s="36">
        <v>1</v>
      </c>
      <c r="I189" s="157"/>
      <c r="J189" s="157"/>
      <c r="K189" s="132"/>
      <c r="L189" s="133"/>
      <c r="M189" s="158"/>
      <c r="N189" s="134"/>
      <c r="O189" s="129"/>
      <c r="P189" s="129"/>
      <c r="Q189" s="129"/>
      <c r="R189" s="130"/>
      <c r="S189" s="129"/>
      <c r="T189" s="129"/>
      <c r="U189" s="129"/>
      <c r="V189" s="129"/>
      <c r="W189" s="130"/>
      <c r="X189" s="129"/>
      <c r="Y189" s="129"/>
      <c r="Z189" s="129"/>
      <c r="AA189" s="129"/>
      <c r="AB189" s="130"/>
    </row>
    <row r="190" spans="1:28" s="131" customFormat="1" ht="26.45" customHeight="1">
      <c r="A190" s="12"/>
      <c r="B190" s="34" t="s">
        <v>130</v>
      </c>
      <c r="C190" s="12" t="s">
        <v>167</v>
      </c>
      <c r="D190" s="36">
        <v>1500</v>
      </c>
      <c r="E190" s="60">
        <v>0</v>
      </c>
      <c r="F190" s="36">
        <v>10556</v>
      </c>
      <c r="G190" s="148">
        <v>10556</v>
      </c>
      <c r="H190" s="36">
        <v>7000</v>
      </c>
      <c r="I190" s="157"/>
      <c r="J190" s="157"/>
      <c r="K190" s="132"/>
      <c r="L190" s="133"/>
      <c r="M190" s="158"/>
      <c r="N190" s="134"/>
      <c r="O190" s="129"/>
      <c r="P190" s="129"/>
      <c r="Q190" s="129"/>
      <c r="R190" s="130"/>
      <c r="S190" s="129"/>
      <c r="T190" s="129"/>
      <c r="U190" s="129"/>
      <c r="V190" s="129"/>
      <c r="W190" s="130"/>
      <c r="X190" s="129"/>
      <c r="Y190" s="129"/>
      <c r="Z190" s="129"/>
      <c r="AA190" s="129"/>
      <c r="AB190" s="130"/>
    </row>
    <row r="191" spans="1:28" ht="13.9" customHeight="1">
      <c r="A191" s="12" t="s">
        <v>12</v>
      </c>
      <c r="B191" s="34">
        <v>3</v>
      </c>
      <c r="C191" s="12" t="s">
        <v>143</v>
      </c>
      <c r="D191" s="59">
        <f t="shared" ref="D191:G191" si="31">D180+D179+D181+D182+D183+D184+D185+D186+D187+D188+D189+D190</f>
        <v>63500</v>
      </c>
      <c r="E191" s="81">
        <f t="shared" si="31"/>
        <v>0</v>
      </c>
      <c r="F191" s="59">
        <f t="shared" si="31"/>
        <v>212820</v>
      </c>
      <c r="G191" s="59">
        <f t="shared" si="31"/>
        <v>212820</v>
      </c>
      <c r="H191" s="59">
        <v>266708</v>
      </c>
      <c r="J191" s="71"/>
      <c r="X191" s="69"/>
      <c r="Y191" s="69"/>
      <c r="Z191" s="69"/>
      <c r="AA191" s="69"/>
      <c r="AB191" s="72"/>
    </row>
    <row r="192" spans="1:28" ht="13.9" customHeight="1">
      <c r="A192" s="12" t="s">
        <v>12</v>
      </c>
      <c r="B192" s="41">
        <v>0.107</v>
      </c>
      <c r="C192" s="30" t="s">
        <v>69</v>
      </c>
      <c r="D192" s="58">
        <f t="shared" ref="D192:G192" si="32">D191+D176</f>
        <v>63500</v>
      </c>
      <c r="E192" s="58">
        <f t="shared" si="32"/>
        <v>14514</v>
      </c>
      <c r="F192" s="58">
        <f t="shared" si="32"/>
        <v>234521</v>
      </c>
      <c r="G192" s="58">
        <f t="shared" si="32"/>
        <v>234521</v>
      </c>
      <c r="H192" s="58">
        <v>266858</v>
      </c>
      <c r="J192" s="71"/>
      <c r="X192" s="69"/>
      <c r="Y192" s="69"/>
      <c r="Z192" s="69"/>
      <c r="AA192" s="69"/>
      <c r="AB192" s="72"/>
    </row>
    <row r="193" spans="1:28" ht="12" customHeight="1">
      <c r="A193" s="12"/>
      <c r="B193" s="41"/>
      <c r="C193" s="30"/>
      <c r="D193" s="40"/>
      <c r="E193" s="40"/>
      <c r="F193" s="40"/>
      <c r="G193" s="66"/>
      <c r="H193" s="40"/>
      <c r="X193" s="69"/>
      <c r="Y193" s="69"/>
      <c r="Z193" s="69"/>
      <c r="AA193" s="69"/>
      <c r="AB193" s="72"/>
    </row>
    <row r="194" spans="1:28" ht="13.15" customHeight="1">
      <c r="A194" s="12"/>
      <c r="B194" s="41">
        <v>0.109</v>
      </c>
      <c r="C194" s="30" t="s">
        <v>81</v>
      </c>
      <c r="D194" s="17"/>
      <c r="E194" s="17"/>
      <c r="F194" s="17"/>
      <c r="G194" s="63"/>
      <c r="H194" s="17"/>
      <c r="S194" s="71"/>
      <c r="X194" s="69"/>
      <c r="Y194" s="69"/>
      <c r="Z194" s="69"/>
      <c r="AA194" s="69"/>
      <c r="AB194" s="72"/>
    </row>
    <row r="195" spans="1:28" ht="13.15" customHeight="1">
      <c r="A195" s="12"/>
      <c r="B195" s="34">
        <v>1</v>
      </c>
      <c r="C195" s="12" t="s">
        <v>16</v>
      </c>
      <c r="D195" s="17"/>
      <c r="E195" s="17"/>
      <c r="F195" s="17"/>
      <c r="G195" s="63"/>
      <c r="H195" s="17"/>
      <c r="S195" s="71"/>
      <c r="X195" s="69"/>
      <c r="Y195" s="69"/>
      <c r="Z195" s="69"/>
      <c r="AA195" s="69"/>
      <c r="AB195" s="72"/>
    </row>
    <row r="196" spans="1:28" ht="13.15" customHeight="1">
      <c r="A196" s="12"/>
      <c r="B196" s="1">
        <v>44</v>
      </c>
      <c r="C196" s="12" t="s">
        <v>17</v>
      </c>
      <c r="D196" s="17"/>
      <c r="E196" s="17"/>
      <c r="F196" s="17"/>
      <c r="G196" s="63"/>
      <c r="H196" s="17"/>
      <c r="S196" s="71"/>
      <c r="X196" s="69"/>
      <c r="Y196" s="69"/>
      <c r="Z196" s="69"/>
      <c r="AA196" s="69"/>
      <c r="AB196" s="72"/>
    </row>
    <row r="197" spans="1:28" ht="13.15" customHeight="1">
      <c r="A197" s="12"/>
      <c r="B197" s="35" t="s">
        <v>18</v>
      </c>
      <c r="C197" s="12" t="s">
        <v>19</v>
      </c>
      <c r="D197" s="60">
        <v>0</v>
      </c>
      <c r="E197" s="36">
        <v>3374</v>
      </c>
      <c r="F197" s="36">
        <v>2266</v>
      </c>
      <c r="G197" s="36">
        <v>2266</v>
      </c>
      <c r="H197" s="36">
        <v>2266</v>
      </c>
      <c r="I197" s="114"/>
      <c r="J197" s="114"/>
      <c r="K197" s="114"/>
      <c r="L197" s="152"/>
      <c r="M197" s="152"/>
      <c r="S197" s="57"/>
      <c r="T197" s="56"/>
      <c r="U197" s="55"/>
      <c r="X197" s="69"/>
      <c r="Y197" s="69"/>
      <c r="Z197" s="69"/>
      <c r="AA197" s="69"/>
      <c r="AB197" s="72"/>
    </row>
    <row r="198" spans="1:28" ht="13.15" customHeight="1">
      <c r="A198" s="12"/>
      <c r="B198" s="35" t="s">
        <v>20</v>
      </c>
      <c r="C198" s="12" t="s">
        <v>53</v>
      </c>
      <c r="D198" s="60">
        <v>0</v>
      </c>
      <c r="E198" s="36">
        <v>5</v>
      </c>
      <c r="F198" s="36">
        <v>5</v>
      </c>
      <c r="G198" s="36">
        <v>5</v>
      </c>
      <c r="H198" s="36">
        <v>5</v>
      </c>
      <c r="I198" s="117"/>
      <c r="J198" s="117"/>
      <c r="K198" s="117"/>
      <c r="L198" s="144"/>
      <c r="M198" s="144"/>
      <c r="S198" s="57"/>
      <c r="T198" s="56"/>
      <c r="U198" s="55"/>
      <c r="X198" s="69"/>
      <c r="Y198" s="69"/>
      <c r="Z198" s="69"/>
      <c r="AA198" s="69"/>
      <c r="AB198" s="72"/>
    </row>
    <row r="199" spans="1:28" ht="13.15" customHeight="1">
      <c r="A199" s="12"/>
      <c r="B199" s="35" t="s">
        <v>21</v>
      </c>
      <c r="C199" s="12" t="s">
        <v>54</v>
      </c>
      <c r="D199" s="60">
        <v>0</v>
      </c>
      <c r="E199" s="36">
        <v>4</v>
      </c>
      <c r="F199" s="36">
        <v>10</v>
      </c>
      <c r="G199" s="36">
        <v>10</v>
      </c>
      <c r="H199" s="36">
        <v>10</v>
      </c>
      <c r="I199" s="117"/>
      <c r="J199" s="117"/>
      <c r="K199" s="117"/>
      <c r="L199" s="144"/>
      <c r="M199" s="144"/>
      <c r="S199" s="57"/>
      <c r="T199" s="56"/>
      <c r="U199" s="55"/>
      <c r="X199" s="69"/>
      <c r="Y199" s="69"/>
      <c r="Z199" s="69"/>
      <c r="AA199" s="69"/>
      <c r="AB199" s="72"/>
    </row>
    <row r="200" spans="1:28" ht="13.15" customHeight="1">
      <c r="A200" s="12" t="s">
        <v>12</v>
      </c>
      <c r="B200" s="1">
        <v>44</v>
      </c>
      <c r="C200" s="12" t="s">
        <v>17</v>
      </c>
      <c r="D200" s="81">
        <f t="shared" ref="D200:G200" si="33">SUM(D197:D199)</f>
        <v>0</v>
      </c>
      <c r="E200" s="59">
        <f t="shared" si="33"/>
        <v>3383</v>
      </c>
      <c r="F200" s="59">
        <f t="shared" si="33"/>
        <v>2281</v>
      </c>
      <c r="G200" s="59">
        <f t="shared" si="33"/>
        <v>2281</v>
      </c>
      <c r="H200" s="59">
        <v>2281</v>
      </c>
      <c r="X200" s="69"/>
      <c r="Y200" s="69"/>
      <c r="Z200" s="69"/>
      <c r="AA200" s="69"/>
      <c r="AB200" s="72"/>
    </row>
    <row r="201" spans="1:28" ht="12" customHeight="1">
      <c r="A201" s="12"/>
      <c r="B201" s="1"/>
      <c r="C201" s="12"/>
      <c r="D201" s="36"/>
      <c r="E201" s="36"/>
      <c r="F201" s="36"/>
      <c r="G201" s="36"/>
      <c r="H201" s="36"/>
      <c r="X201" s="69"/>
      <c r="Y201" s="69"/>
      <c r="Z201" s="69"/>
      <c r="AA201" s="69"/>
      <c r="AB201" s="72"/>
    </row>
    <row r="202" spans="1:28" ht="13.15" customHeight="1">
      <c r="A202" s="12"/>
      <c r="B202" s="37">
        <v>45</v>
      </c>
      <c r="C202" s="12" t="s">
        <v>24</v>
      </c>
      <c r="D202" s="17"/>
      <c r="E202" s="17"/>
      <c r="F202" s="17"/>
      <c r="G202" s="63"/>
      <c r="H202" s="17"/>
      <c r="S202" s="71"/>
      <c r="X202" s="69"/>
      <c r="Y202" s="69"/>
      <c r="Z202" s="69"/>
      <c r="AA202" s="69"/>
      <c r="AB202" s="72"/>
    </row>
    <row r="203" spans="1:28" ht="13.15" customHeight="1">
      <c r="A203" s="12"/>
      <c r="B203" s="35" t="s">
        <v>25</v>
      </c>
      <c r="C203" s="12" t="s">
        <v>19</v>
      </c>
      <c r="D203" s="60">
        <v>0</v>
      </c>
      <c r="E203" s="36">
        <v>1074</v>
      </c>
      <c r="F203" s="36">
        <v>1154</v>
      </c>
      <c r="G203" s="36">
        <v>1154</v>
      </c>
      <c r="H203" s="36">
        <v>1154</v>
      </c>
      <c r="I203" s="114"/>
      <c r="J203" s="114"/>
      <c r="K203" s="114"/>
      <c r="L203" s="152"/>
      <c r="M203" s="152"/>
      <c r="S203" s="57"/>
      <c r="T203" s="56"/>
      <c r="U203" s="55"/>
      <c r="X203" s="69"/>
      <c r="Y203" s="69"/>
      <c r="Z203" s="69"/>
      <c r="AA203" s="69"/>
      <c r="AB203" s="72"/>
    </row>
    <row r="204" spans="1:28" ht="13.15" customHeight="1">
      <c r="A204" s="12"/>
      <c r="B204" s="35" t="s">
        <v>26</v>
      </c>
      <c r="C204" s="12" t="s">
        <v>53</v>
      </c>
      <c r="D204" s="60">
        <v>0</v>
      </c>
      <c r="E204" s="60">
        <v>0</v>
      </c>
      <c r="F204" s="36">
        <v>4</v>
      </c>
      <c r="G204" s="36">
        <v>4</v>
      </c>
      <c r="H204" s="36">
        <v>4</v>
      </c>
      <c r="I204" s="117"/>
      <c r="J204" s="117"/>
      <c r="K204" s="117"/>
      <c r="L204" s="144"/>
      <c r="M204" s="144"/>
      <c r="S204" s="57"/>
      <c r="T204" s="56"/>
      <c r="U204" s="55"/>
      <c r="X204" s="69"/>
      <c r="Y204" s="69"/>
      <c r="Z204" s="69"/>
      <c r="AA204" s="69"/>
      <c r="AB204" s="72"/>
    </row>
    <row r="205" spans="1:28" ht="13.15" customHeight="1">
      <c r="A205" s="12"/>
      <c r="B205" s="35" t="s">
        <v>27</v>
      </c>
      <c r="C205" s="12" t="s">
        <v>54</v>
      </c>
      <c r="D205" s="60">
        <v>0</v>
      </c>
      <c r="E205" s="36">
        <v>4</v>
      </c>
      <c r="F205" s="36">
        <v>8</v>
      </c>
      <c r="G205" s="36">
        <v>8</v>
      </c>
      <c r="H205" s="36">
        <v>8</v>
      </c>
      <c r="I205" s="117"/>
      <c r="J205" s="117"/>
      <c r="K205" s="117"/>
      <c r="L205" s="144"/>
      <c r="M205" s="144"/>
      <c r="S205" s="57"/>
      <c r="T205" s="56"/>
      <c r="U205" s="55"/>
      <c r="X205" s="69"/>
      <c r="Y205" s="69"/>
      <c r="Z205" s="69"/>
      <c r="AA205" s="69"/>
      <c r="AB205" s="72"/>
    </row>
    <row r="206" spans="1:28" ht="13.15" customHeight="1">
      <c r="A206" s="12" t="s">
        <v>12</v>
      </c>
      <c r="B206" s="37">
        <v>45</v>
      </c>
      <c r="C206" s="12" t="s">
        <v>24</v>
      </c>
      <c r="D206" s="81">
        <f t="shared" ref="D206:G206" si="34">SUM(D203:D205)</f>
        <v>0</v>
      </c>
      <c r="E206" s="59">
        <f t="shared" si="34"/>
        <v>1078</v>
      </c>
      <c r="F206" s="59">
        <f t="shared" si="34"/>
        <v>1166</v>
      </c>
      <c r="G206" s="59">
        <f t="shared" si="34"/>
        <v>1166</v>
      </c>
      <c r="H206" s="59">
        <v>1166</v>
      </c>
      <c r="S206" s="71"/>
      <c r="X206" s="69"/>
      <c r="Y206" s="69"/>
      <c r="Z206" s="69"/>
      <c r="AA206" s="69"/>
      <c r="AB206" s="72"/>
    </row>
    <row r="207" spans="1:28" ht="15" customHeight="1">
      <c r="A207" s="12"/>
      <c r="B207" s="37"/>
      <c r="C207" s="12"/>
      <c r="D207" s="17"/>
      <c r="E207" s="17"/>
      <c r="F207" s="17"/>
      <c r="G207" s="63"/>
      <c r="H207" s="17"/>
      <c r="J207" s="71"/>
      <c r="S207" s="71"/>
      <c r="X207" s="69"/>
      <c r="Y207" s="69"/>
      <c r="Z207" s="69"/>
      <c r="AA207" s="69"/>
      <c r="AB207" s="72"/>
    </row>
    <row r="208" spans="1:28" ht="13.9" customHeight="1">
      <c r="A208" s="12"/>
      <c r="B208" s="37">
        <v>46</v>
      </c>
      <c r="C208" s="12" t="s">
        <v>29</v>
      </c>
      <c r="D208" s="17"/>
      <c r="E208" s="17"/>
      <c r="F208" s="17"/>
      <c r="G208" s="63"/>
      <c r="H208" s="17"/>
      <c r="X208" s="69"/>
      <c r="Y208" s="69"/>
      <c r="Z208" s="69"/>
      <c r="AA208" s="69"/>
      <c r="AB208" s="72"/>
    </row>
    <row r="209" spans="1:28" ht="13.9" customHeight="1">
      <c r="A209" s="12"/>
      <c r="B209" s="35" t="s">
        <v>30</v>
      </c>
      <c r="C209" s="12" t="s">
        <v>19</v>
      </c>
      <c r="D209" s="60">
        <v>0</v>
      </c>
      <c r="E209" s="36">
        <v>3653</v>
      </c>
      <c r="F209" s="36">
        <v>3381</v>
      </c>
      <c r="G209" s="36">
        <v>3381</v>
      </c>
      <c r="H209" s="36">
        <v>3381</v>
      </c>
      <c r="I209" s="114"/>
      <c r="J209" s="114"/>
      <c r="K209" s="114"/>
      <c r="L209" s="152"/>
      <c r="M209" s="152"/>
      <c r="S209" s="57"/>
      <c r="T209" s="56"/>
      <c r="U209" s="55"/>
      <c r="X209" s="69"/>
      <c r="Y209" s="69"/>
      <c r="Z209" s="69"/>
      <c r="AA209" s="69"/>
      <c r="AB209" s="72"/>
    </row>
    <row r="210" spans="1:28" ht="13.9" customHeight="1">
      <c r="A210" s="12"/>
      <c r="B210" s="35" t="s">
        <v>31</v>
      </c>
      <c r="C210" s="12" t="s">
        <v>53</v>
      </c>
      <c r="D210" s="60">
        <v>0</v>
      </c>
      <c r="E210" s="36">
        <v>8</v>
      </c>
      <c r="F210" s="36">
        <v>8</v>
      </c>
      <c r="G210" s="36">
        <v>8</v>
      </c>
      <c r="H210" s="36">
        <v>8</v>
      </c>
      <c r="I210" s="117"/>
      <c r="J210" s="117"/>
      <c r="K210" s="117"/>
      <c r="L210" s="144"/>
      <c r="M210" s="144"/>
      <c r="S210" s="57"/>
      <c r="T210" s="56"/>
      <c r="U210" s="55"/>
      <c r="X210" s="69"/>
      <c r="Y210" s="69"/>
      <c r="Z210" s="69"/>
      <c r="AA210" s="69"/>
      <c r="AB210" s="72"/>
    </row>
    <row r="211" spans="1:28" ht="13.9" customHeight="1">
      <c r="A211" s="12"/>
      <c r="B211" s="35" t="s">
        <v>32</v>
      </c>
      <c r="C211" s="12" t="s">
        <v>54</v>
      </c>
      <c r="D211" s="60">
        <v>0</v>
      </c>
      <c r="E211" s="36">
        <v>10</v>
      </c>
      <c r="F211" s="36">
        <v>10</v>
      </c>
      <c r="G211" s="36">
        <v>10</v>
      </c>
      <c r="H211" s="36">
        <v>10</v>
      </c>
      <c r="I211" s="117"/>
      <c r="J211" s="117"/>
      <c r="K211" s="117"/>
      <c r="L211" s="144"/>
      <c r="M211" s="144"/>
      <c r="S211" s="57"/>
      <c r="T211" s="56"/>
      <c r="U211" s="55"/>
      <c r="X211" s="69"/>
      <c r="Y211" s="69"/>
      <c r="Z211" s="69"/>
      <c r="AA211" s="69"/>
      <c r="AB211" s="72"/>
    </row>
    <row r="212" spans="1:28" ht="13.9" customHeight="1">
      <c r="A212" s="12" t="s">
        <v>12</v>
      </c>
      <c r="B212" s="37">
        <v>46</v>
      </c>
      <c r="C212" s="12" t="s">
        <v>29</v>
      </c>
      <c r="D212" s="81">
        <f t="shared" ref="D212:G212" si="35">SUM(D209:D211)</f>
        <v>0</v>
      </c>
      <c r="E212" s="59">
        <f t="shared" si="35"/>
        <v>3671</v>
      </c>
      <c r="F212" s="59">
        <f t="shared" si="35"/>
        <v>3399</v>
      </c>
      <c r="G212" s="59">
        <f t="shared" si="35"/>
        <v>3399</v>
      </c>
      <c r="H212" s="59">
        <v>3399</v>
      </c>
      <c r="S212" s="71"/>
      <c r="X212" s="69"/>
      <c r="Y212" s="69"/>
      <c r="Z212" s="69"/>
      <c r="AA212" s="69"/>
      <c r="AB212" s="72"/>
    </row>
    <row r="213" spans="1:28" ht="15" customHeight="1">
      <c r="A213" s="12"/>
      <c r="B213" s="37"/>
      <c r="C213" s="12"/>
      <c r="D213" s="60"/>
      <c r="E213" s="36"/>
      <c r="F213" s="60"/>
      <c r="G213" s="60"/>
      <c r="H213" s="36"/>
      <c r="S213" s="71"/>
      <c r="X213" s="69"/>
      <c r="Y213" s="69"/>
      <c r="Z213" s="69"/>
      <c r="AA213" s="69"/>
      <c r="AB213" s="72"/>
    </row>
    <row r="214" spans="1:28" ht="14.1" customHeight="1">
      <c r="A214" s="12"/>
      <c r="B214" s="37">
        <v>47</v>
      </c>
      <c r="C214" s="12" t="s">
        <v>34</v>
      </c>
      <c r="D214" s="60"/>
      <c r="E214" s="17"/>
      <c r="F214" s="17"/>
      <c r="G214" s="63"/>
      <c r="H214" s="17"/>
      <c r="J214" s="71"/>
      <c r="S214" s="71"/>
      <c r="X214" s="69"/>
      <c r="Y214" s="69"/>
      <c r="Z214" s="69"/>
      <c r="AA214" s="69"/>
      <c r="AB214" s="72"/>
    </row>
    <row r="215" spans="1:28" ht="14.1" customHeight="1">
      <c r="A215" s="12"/>
      <c r="B215" s="35" t="s">
        <v>36</v>
      </c>
      <c r="C215" s="12" t="s">
        <v>53</v>
      </c>
      <c r="D215" s="60">
        <v>0</v>
      </c>
      <c r="E215" s="36">
        <v>5</v>
      </c>
      <c r="F215" s="36">
        <v>5</v>
      </c>
      <c r="G215" s="36">
        <v>5</v>
      </c>
      <c r="H215" s="36">
        <v>5</v>
      </c>
      <c r="I215" s="117"/>
      <c r="J215" s="117"/>
      <c r="K215" s="117"/>
      <c r="L215" s="144"/>
      <c r="M215" s="144"/>
      <c r="S215" s="57"/>
      <c r="T215" s="56"/>
      <c r="U215" s="55"/>
      <c r="X215" s="69"/>
      <c r="Y215" s="69"/>
      <c r="Z215" s="69"/>
      <c r="AA215" s="69"/>
      <c r="AB215" s="72"/>
    </row>
    <row r="216" spans="1:28" ht="14.1" customHeight="1">
      <c r="A216" s="12"/>
      <c r="B216" s="35" t="s">
        <v>37</v>
      </c>
      <c r="C216" s="12" t="s">
        <v>54</v>
      </c>
      <c r="D216" s="80">
        <v>0</v>
      </c>
      <c r="E216" s="58">
        <v>10</v>
      </c>
      <c r="F216" s="58">
        <v>10</v>
      </c>
      <c r="G216" s="58">
        <v>10</v>
      </c>
      <c r="H216" s="58">
        <v>10</v>
      </c>
      <c r="I216" s="117"/>
      <c r="J216" s="117"/>
      <c r="K216" s="117"/>
      <c r="L216" s="144"/>
      <c r="M216" s="144"/>
      <c r="S216" s="57"/>
      <c r="T216" s="56"/>
      <c r="U216" s="55"/>
      <c r="X216" s="69"/>
      <c r="Y216" s="69"/>
      <c r="Z216" s="69"/>
      <c r="AA216" s="69"/>
      <c r="AB216" s="72"/>
    </row>
    <row r="217" spans="1:28" ht="14.1" customHeight="1">
      <c r="A217" s="27" t="s">
        <v>12</v>
      </c>
      <c r="B217" s="68">
        <v>47</v>
      </c>
      <c r="C217" s="27" t="s">
        <v>34</v>
      </c>
      <c r="D217" s="80">
        <f t="shared" ref="D217:G217" si="36">SUM(D215:D216)</f>
        <v>0</v>
      </c>
      <c r="E217" s="58">
        <f t="shared" si="36"/>
        <v>15</v>
      </c>
      <c r="F217" s="58">
        <f t="shared" si="36"/>
        <v>15</v>
      </c>
      <c r="G217" s="58">
        <f t="shared" si="36"/>
        <v>15</v>
      </c>
      <c r="H217" s="58">
        <v>15</v>
      </c>
      <c r="S217" s="71"/>
      <c r="X217" s="69"/>
      <c r="Y217" s="69"/>
      <c r="Z217" s="69"/>
      <c r="AA217" s="69"/>
      <c r="AB217" s="72"/>
    </row>
    <row r="218" spans="1:28" ht="3" customHeight="1">
      <c r="A218" s="12"/>
      <c r="B218" s="37"/>
      <c r="C218" s="12"/>
      <c r="D218" s="17"/>
      <c r="E218" s="17"/>
      <c r="F218" s="17"/>
      <c r="G218" s="63"/>
      <c r="H218" s="17"/>
      <c r="S218" s="71"/>
      <c r="X218" s="69"/>
      <c r="Y218" s="69"/>
      <c r="Z218" s="69"/>
      <c r="AA218" s="69"/>
      <c r="AB218" s="72"/>
    </row>
    <row r="219" spans="1:28" ht="14.1" customHeight="1">
      <c r="A219" s="12"/>
      <c r="B219" s="37">
        <v>48</v>
      </c>
      <c r="C219" s="12" t="s">
        <v>39</v>
      </c>
      <c r="D219" s="17"/>
      <c r="E219" s="17"/>
      <c r="F219" s="17"/>
      <c r="G219" s="63"/>
      <c r="H219" s="17"/>
      <c r="X219" s="69"/>
      <c r="Y219" s="69"/>
      <c r="Z219" s="69"/>
      <c r="AA219" s="69"/>
      <c r="AB219" s="72"/>
    </row>
    <row r="220" spans="1:28" ht="14.1" customHeight="1">
      <c r="A220" s="12"/>
      <c r="B220" s="35" t="s">
        <v>40</v>
      </c>
      <c r="C220" s="12" t="s">
        <v>19</v>
      </c>
      <c r="D220" s="60">
        <v>0</v>
      </c>
      <c r="E220" s="36">
        <v>1450</v>
      </c>
      <c r="F220" s="36">
        <v>1612</v>
      </c>
      <c r="G220" s="36">
        <v>1612</v>
      </c>
      <c r="H220" s="36">
        <v>1612</v>
      </c>
      <c r="I220" s="114"/>
      <c r="J220" s="114"/>
      <c r="K220" s="114"/>
      <c r="L220" s="152"/>
      <c r="M220" s="152"/>
      <c r="S220" s="57"/>
      <c r="T220" s="56"/>
      <c r="U220" s="55"/>
      <c r="X220" s="69"/>
      <c r="Y220" s="69"/>
      <c r="Z220" s="69"/>
      <c r="AA220" s="69"/>
      <c r="AB220" s="72"/>
    </row>
    <row r="221" spans="1:28" ht="14.1" customHeight="1">
      <c r="A221" s="12"/>
      <c r="B221" s="35" t="s">
        <v>41</v>
      </c>
      <c r="C221" s="12" t="s">
        <v>53</v>
      </c>
      <c r="D221" s="60">
        <v>0</v>
      </c>
      <c r="E221" s="36">
        <v>4</v>
      </c>
      <c r="F221" s="36">
        <v>4</v>
      </c>
      <c r="G221" s="36">
        <v>4</v>
      </c>
      <c r="H221" s="36">
        <v>4</v>
      </c>
      <c r="I221" s="117"/>
      <c r="J221" s="117"/>
      <c r="K221" s="117"/>
      <c r="L221" s="144"/>
      <c r="M221" s="144"/>
      <c r="S221" s="57"/>
      <c r="T221" s="56"/>
      <c r="U221" s="55"/>
      <c r="X221" s="69"/>
      <c r="Y221" s="69"/>
      <c r="Z221" s="69"/>
      <c r="AA221" s="69"/>
      <c r="AB221" s="72"/>
    </row>
    <row r="222" spans="1:28" ht="14.1" customHeight="1">
      <c r="A222" s="12"/>
      <c r="B222" s="35" t="s">
        <v>42</v>
      </c>
      <c r="C222" s="12" t="s">
        <v>54</v>
      </c>
      <c r="D222" s="60">
        <v>0</v>
      </c>
      <c r="E222" s="36">
        <v>8</v>
      </c>
      <c r="F222" s="36">
        <v>8</v>
      </c>
      <c r="G222" s="36">
        <v>8</v>
      </c>
      <c r="H222" s="36">
        <v>8</v>
      </c>
      <c r="I222" s="117"/>
      <c r="J222" s="117"/>
      <c r="K222" s="117"/>
      <c r="L222" s="144"/>
      <c r="M222" s="144"/>
      <c r="S222" s="57"/>
      <c r="T222" s="56"/>
      <c r="U222" s="55"/>
      <c r="X222" s="69"/>
      <c r="Y222" s="69"/>
      <c r="Z222" s="69"/>
      <c r="AA222" s="69"/>
      <c r="AB222" s="72"/>
    </row>
    <row r="223" spans="1:28" ht="14.1" customHeight="1">
      <c r="A223" s="12" t="s">
        <v>12</v>
      </c>
      <c r="B223" s="37">
        <v>48</v>
      </c>
      <c r="C223" s="12" t="s">
        <v>39</v>
      </c>
      <c r="D223" s="81">
        <f t="shared" ref="D223:G223" si="37">SUM(D220:D222)</f>
        <v>0</v>
      </c>
      <c r="E223" s="59">
        <f t="shared" si="37"/>
        <v>1462</v>
      </c>
      <c r="F223" s="59">
        <f t="shared" si="37"/>
        <v>1624</v>
      </c>
      <c r="G223" s="59">
        <f t="shared" si="37"/>
        <v>1624</v>
      </c>
      <c r="H223" s="59">
        <v>1624</v>
      </c>
      <c r="S223" s="71"/>
      <c r="X223" s="69"/>
      <c r="Y223" s="69"/>
      <c r="Z223" s="69"/>
      <c r="AA223" s="69"/>
      <c r="AB223" s="72"/>
    </row>
    <row r="224" spans="1:28" ht="14.1" customHeight="1">
      <c r="A224" s="12" t="s">
        <v>12</v>
      </c>
      <c r="B224" s="44">
        <v>1</v>
      </c>
      <c r="C224" s="12" t="s">
        <v>16</v>
      </c>
      <c r="D224" s="81">
        <f t="shared" ref="D224:G224" si="38">D223+D217+D212+D206+D200</f>
        <v>0</v>
      </c>
      <c r="E224" s="59">
        <f t="shared" si="38"/>
        <v>9609</v>
      </c>
      <c r="F224" s="59">
        <f t="shared" si="38"/>
        <v>8485</v>
      </c>
      <c r="G224" s="59">
        <f t="shared" si="38"/>
        <v>8485</v>
      </c>
      <c r="H224" s="59">
        <v>8485</v>
      </c>
      <c r="S224" s="71"/>
      <c r="X224" s="69"/>
      <c r="Y224" s="69"/>
      <c r="Z224" s="69"/>
      <c r="AA224" s="69"/>
      <c r="AB224" s="72"/>
    </row>
    <row r="225" spans="1:28" ht="14.45" customHeight="1">
      <c r="A225" s="12"/>
      <c r="B225" s="44"/>
      <c r="C225" s="12"/>
      <c r="D225" s="36"/>
      <c r="E225" s="36"/>
      <c r="F225" s="36"/>
      <c r="G225" s="36"/>
      <c r="H225" s="36"/>
      <c r="S225" s="71"/>
      <c r="X225" s="69"/>
      <c r="Y225" s="69"/>
      <c r="Z225" s="69"/>
      <c r="AA225" s="69"/>
      <c r="AB225" s="72"/>
    </row>
    <row r="226" spans="1:28" ht="15" customHeight="1">
      <c r="A226" s="12"/>
      <c r="B226" s="34">
        <v>5</v>
      </c>
      <c r="C226" s="91" t="s">
        <v>102</v>
      </c>
      <c r="D226" s="101"/>
      <c r="E226" s="75"/>
      <c r="F226" s="36"/>
      <c r="G226" s="36"/>
      <c r="H226" s="36"/>
      <c r="I226" s="55"/>
      <c r="J226" s="79"/>
      <c r="K226" s="55"/>
      <c r="N226" s="85"/>
      <c r="S226" s="71"/>
      <c r="X226" s="69"/>
      <c r="Y226" s="69"/>
      <c r="Z226" s="69"/>
      <c r="AA226" s="69"/>
      <c r="AB226" s="72"/>
    </row>
    <row r="227" spans="1:28" ht="27.6" customHeight="1">
      <c r="A227" s="12"/>
      <c r="B227" s="108" t="s">
        <v>103</v>
      </c>
      <c r="C227" s="145" t="s">
        <v>168</v>
      </c>
      <c r="D227" s="36">
        <v>13223</v>
      </c>
      <c r="E227" s="60">
        <v>0</v>
      </c>
      <c r="F227" s="36">
        <v>47721</v>
      </c>
      <c r="G227" s="36">
        <v>47721</v>
      </c>
      <c r="H227" s="36">
        <v>54298</v>
      </c>
      <c r="I227" s="153"/>
      <c r="J227" s="118"/>
      <c r="K227" s="153"/>
      <c r="L227" s="155"/>
      <c r="M227" s="155"/>
      <c r="N227" s="85"/>
      <c r="S227" s="71"/>
      <c r="X227" s="69"/>
      <c r="Y227" s="69"/>
      <c r="Z227" s="69"/>
      <c r="AA227" s="69"/>
      <c r="AB227" s="72"/>
    </row>
    <row r="228" spans="1:28" ht="15" customHeight="1">
      <c r="A228" s="12"/>
      <c r="B228" s="109" t="s">
        <v>104</v>
      </c>
      <c r="C228" s="12" t="s">
        <v>144</v>
      </c>
      <c r="D228" s="36">
        <v>4358</v>
      </c>
      <c r="E228" s="60">
        <v>0</v>
      </c>
      <c r="F228" s="36">
        <v>5274</v>
      </c>
      <c r="G228" s="36">
        <v>5274</v>
      </c>
      <c r="H228" s="60">
        <v>0</v>
      </c>
      <c r="I228" s="153"/>
      <c r="J228" s="153"/>
      <c r="K228" s="153"/>
      <c r="L228" s="155"/>
      <c r="M228" s="156"/>
      <c r="N228" s="85"/>
      <c r="S228" s="71"/>
      <c r="X228" s="69"/>
      <c r="Y228" s="69"/>
      <c r="Z228" s="69"/>
      <c r="AA228" s="69"/>
      <c r="AB228" s="72"/>
    </row>
    <row r="229" spans="1:28" ht="28.15" customHeight="1">
      <c r="A229" s="12"/>
      <c r="B229" s="109" t="s">
        <v>105</v>
      </c>
      <c r="C229" s="12" t="s">
        <v>141</v>
      </c>
      <c r="D229" s="36">
        <v>6091</v>
      </c>
      <c r="E229" s="60">
        <v>0</v>
      </c>
      <c r="F229" s="36">
        <v>8000</v>
      </c>
      <c r="G229" s="36">
        <v>8000</v>
      </c>
      <c r="H229" s="60">
        <v>0</v>
      </c>
      <c r="I229" s="153"/>
      <c r="J229" s="153"/>
      <c r="K229" s="153"/>
      <c r="L229" s="155"/>
      <c r="M229" s="156"/>
      <c r="N229" s="102"/>
      <c r="O229" s="103"/>
      <c r="P229" s="71"/>
      <c r="S229" s="71"/>
      <c r="X229" s="69"/>
      <c r="Y229" s="69"/>
      <c r="Z229" s="69"/>
      <c r="AA229" s="69"/>
      <c r="AB229" s="72"/>
    </row>
    <row r="230" spans="1:28" ht="15" customHeight="1">
      <c r="A230" s="12"/>
      <c r="B230" s="35" t="s">
        <v>116</v>
      </c>
      <c r="C230" s="12" t="s">
        <v>169</v>
      </c>
      <c r="D230" s="36">
        <v>12642</v>
      </c>
      <c r="E230" s="60">
        <v>0</v>
      </c>
      <c r="F230" s="36">
        <v>23400</v>
      </c>
      <c r="G230" s="36">
        <v>23400</v>
      </c>
      <c r="H230" s="36">
        <v>36000</v>
      </c>
      <c r="I230" s="153"/>
      <c r="J230" s="118"/>
      <c r="K230" s="153"/>
      <c r="L230" s="155"/>
      <c r="M230" s="155"/>
      <c r="N230" s="121"/>
      <c r="S230" s="71"/>
      <c r="X230" s="69"/>
      <c r="Y230" s="69"/>
      <c r="Z230" s="69"/>
      <c r="AA230" s="69"/>
      <c r="AB230" s="72"/>
    </row>
    <row r="231" spans="1:28" s="131" customFormat="1" ht="27" customHeight="1">
      <c r="A231" s="12"/>
      <c r="B231" s="108" t="s">
        <v>131</v>
      </c>
      <c r="C231" s="145" t="s">
        <v>150</v>
      </c>
      <c r="D231" s="36">
        <v>2938</v>
      </c>
      <c r="E231" s="60">
        <v>0</v>
      </c>
      <c r="F231" s="36">
        <v>5793</v>
      </c>
      <c r="G231" s="148">
        <v>5793</v>
      </c>
      <c r="H231" s="36">
        <v>4035</v>
      </c>
      <c r="I231" s="132"/>
      <c r="J231" s="132"/>
      <c r="K231" s="159"/>
      <c r="L231" s="160"/>
      <c r="M231" s="160"/>
      <c r="N231" s="135"/>
      <c r="O231" s="129"/>
      <c r="P231" s="129"/>
      <c r="Q231" s="129"/>
      <c r="R231" s="130"/>
      <c r="S231" s="136"/>
      <c r="T231" s="129"/>
      <c r="U231" s="129"/>
      <c r="V231" s="129"/>
      <c r="W231" s="130"/>
      <c r="X231" s="129"/>
      <c r="Y231" s="129"/>
      <c r="Z231" s="129"/>
      <c r="AA231" s="129"/>
      <c r="AB231" s="130"/>
    </row>
    <row r="232" spans="1:28" s="131" customFormat="1" ht="16.899999999999999" customHeight="1">
      <c r="A232" s="12"/>
      <c r="B232" s="35" t="s">
        <v>132</v>
      </c>
      <c r="C232" s="12" t="s">
        <v>151</v>
      </c>
      <c r="D232" s="36">
        <v>1437</v>
      </c>
      <c r="E232" s="60">
        <v>0</v>
      </c>
      <c r="F232" s="36">
        <v>3957</v>
      </c>
      <c r="G232" s="148">
        <v>3957</v>
      </c>
      <c r="H232" s="36">
        <v>1450</v>
      </c>
      <c r="I232" s="157"/>
      <c r="J232" s="157"/>
      <c r="K232" s="134"/>
      <c r="L232" s="165"/>
      <c r="M232" s="165"/>
      <c r="N232" s="135"/>
      <c r="O232" s="129"/>
      <c r="P232" s="129"/>
      <c r="Q232" s="129"/>
      <c r="R232" s="130"/>
      <c r="S232" s="136"/>
      <c r="T232" s="129"/>
      <c r="U232" s="129"/>
      <c r="V232" s="129"/>
      <c r="W232" s="130"/>
      <c r="X232" s="129"/>
      <c r="Y232" s="129"/>
      <c r="Z232" s="129"/>
      <c r="AA232" s="129"/>
      <c r="AB232" s="130"/>
    </row>
    <row r="233" spans="1:28" ht="15.6" customHeight="1">
      <c r="A233" s="12" t="s">
        <v>12</v>
      </c>
      <c r="B233" s="34">
        <v>5</v>
      </c>
      <c r="C233" s="43" t="s">
        <v>102</v>
      </c>
      <c r="D233" s="59">
        <f t="shared" ref="D233:G233" si="39">SUM(D227:D232)</f>
        <v>40689</v>
      </c>
      <c r="E233" s="81">
        <f t="shared" si="39"/>
        <v>0</v>
      </c>
      <c r="F233" s="59">
        <f t="shared" si="39"/>
        <v>94145</v>
      </c>
      <c r="G233" s="59">
        <f t="shared" si="39"/>
        <v>94145</v>
      </c>
      <c r="H233" s="59">
        <v>95783</v>
      </c>
      <c r="I233" s="55"/>
      <c r="J233" s="85"/>
      <c r="K233" s="85"/>
      <c r="N233" s="85"/>
      <c r="S233" s="71"/>
      <c r="X233" s="69"/>
      <c r="Y233" s="69"/>
      <c r="Z233" s="69"/>
      <c r="AA233" s="69"/>
      <c r="AB233" s="72"/>
    </row>
    <row r="234" spans="1:28" ht="15" customHeight="1">
      <c r="A234" s="12" t="s">
        <v>12</v>
      </c>
      <c r="B234" s="41">
        <v>0.109</v>
      </c>
      <c r="C234" s="30" t="s">
        <v>81</v>
      </c>
      <c r="D234" s="58">
        <f t="shared" ref="D234:G234" si="40">D224+D233</f>
        <v>40689</v>
      </c>
      <c r="E234" s="58">
        <f t="shared" si="40"/>
        <v>9609</v>
      </c>
      <c r="F234" s="58">
        <f t="shared" si="40"/>
        <v>102630</v>
      </c>
      <c r="G234" s="58">
        <f t="shared" si="40"/>
        <v>102630</v>
      </c>
      <c r="H234" s="58">
        <v>104268</v>
      </c>
      <c r="S234" s="71"/>
      <c r="X234" s="69"/>
      <c r="Y234" s="69"/>
      <c r="Z234" s="69"/>
      <c r="AA234" s="69"/>
      <c r="AB234" s="72"/>
    </row>
    <row r="235" spans="1:28" s="3" customFormat="1" ht="13.9" customHeight="1">
      <c r="A235" s="12"/>
      <c r="B235" s="39"/>
      <c r="C235" s="30"/>
      <c r="D235" s="17"/>
      <c r="E235" s="17"/>
      <c r="F235" s="17"/>
      <c r="G235" s="63"/>
      <c r="H235" s="17"/>
      <c r="I235" s="71"/>
      <c r="J235" s="71"/>
      <c r="K235" s="71"/>
      <c r="L235" s="71"/>
      <c r="M235" s="84"/>
      <c r="N235" s="71"/>
      <c r="O235" s="71"/>
      <c r="P235" s="71"/>
      <c r="Q235" s="71"/>
      <c r="R235" s="84"/>
      <c r="S235" s="71"/>
      <c r="T235" s="71"/>
      <c r="U235" s="71"/>
      <c r="V235" s="71"/>
      <c r="W235" s="84"/>
      <c r="X235" s="71"/>
      <c r="Y235" s="71"/>
      <c r="Z235" s="71"/>
      <c r="AA235" s="71"/>
      <c r="AB235" s="84"/>
    </row>
    <row r="236" spans="1:28" ht="15" customHeight="1">
      <c r="A236" s="12"/>
      <c r="B236" s="41">
        <v>0.113</v>
      </c>
      <c r="C236" s="30" t="s">
        <v>70</v>
      </c>
      <c r="D236" s="17"/>
      <c r="E236" s="17"/>
      <c r="F236" s="17"/>
      <c r="G236" s="63"/>
      <c r="H236" s="17"/>
      <c r="X236" s="69"/>
      <c r="Y236" s="69"/>
      <c r="Z236" s="69"/>
      <c r="AA236" s="69"/>
      <c r="AB236" s="72"/>
    </row>
    <row r="237" spans="1:28" ht="15" customHeight="1">
      <c r="A237" s="12"/>
      <c r="B237" s="1">
        <v>60</v>
      </c>
      <c r="C237" s="12" t="s">
        <v>45</v>
      </c>
      <c r="D237" s="17"/>
      <c r="E237" s="17"/>
      <c r="F237" s="17"/>
      <c r="G237" s="63"/>
      <c r="H237" s="17"/>
      <c r="S237" s="71"/>
      <c r="X237" s="69"/>
      <c r="Y237" s="69"/>
      <c r="Z237" s="69"/>
      <c r="AA237" s="69"/>
      <c r="AB237" s="72"/>
    </row>
    <row r="238" spans="1:28" ht="15" customHeight="1">
      <c r="A238" s="12"/>
      <c r="B238" s="35" t="s">
        <v>46</v>
      </c>
      <c r="C238" s="12" t="s">
        <v>19</v>
      </c>
      <c r="D238" s="60">
        <v>0</v>
      </c>
      <c r="E238" s="36">
        <v>20471</v>
      </c>
      <c r="F238" s="36">
        <v>13662</v>
      </c>
      <c r="G238" s="36">
        <v>13662</v>
      </c>
      <c r="H238" s="60">
        <v>0</v>
      </c>
      <c r="I238" s="114"/>
      <c r="J238" s="114"/>
      <c r="K238" s="114"/>
      <c r="L238" s="152"/>
      <c r="M238" s="152"/>
      <c r="S238" s="57"/>
      <c r="T238" s="56"/>
      <c r="U238" s="55"/>
      <c r="X238" s="69"/>
      <c r="Y238" s="69"/>
      <c r="Z238" s="69"/>
      <c r="AA238" s="69"/>
      <c r="AB238" s="72"/>
    </row>
    <row r="239" spans="1:28" ht="15" customHeight="1">
      <c r="A239" s="12"/>
      <c r="B239" s="35" t="s">
        <v>47</v>
      </c>
      <c r="C239" s="12" t="s">
        <v>53</v>
      </c>
      <c r="D239" s="60">
        <v>0</v>
      </c>
      <c r="E239" s="36">
        <v>24</v>
      </c>
      <c r="F239" s="36">
        <v>24</v>
      </c>
      <c r="G239" s="36">
        <v>24</v>
      </c>
      <c r="H239" s="36">
        <v>24</v>
      </c>
      <c r="I239" s="117"/>
      <c r="J239" s="117"/>
      <c r="K239" s="117"/>
      <c r="L239" s="144"/>
      <c r="M239" s="144"/>
      <c r="S239" s="57"/>
      <c r="T239" s="56"/>
      <c r="U239" s="55"/>
      <c r="X239" s="69"/>
      <c r="Y239" s="69"/>
      <c r="Z239" s="69"/>
      <c r="AA239" s="69"/>
      <c r="AB239" s="72"/>
    </row>
    <row r="240" spans="1:28" ht="15" customHeight="1">
      <c r="A240" s="12"/>
      <c r="B240" s="35" t="s">
        <v>48</v>
      </c>
      <c r="C240" s="12" t="s">
        <v>54</v>
      </c>
      <c r="D240" s="60">
        <v>0</v>
      </c>
      <c r="E240" s="36">
        <v>54</v>
      </c>
      <c r="F240" s="36">
        <v>56</v>
      </c>
      <c r="G240" s="36">
        <v>56</v>
      </c>
      <c r="H240" s="36">
        <v>56</v>
      </c>
      <c r="I240" s="117"/>
      <c r="J240" s="117"/>
      <c r="K240" s="117"/>
      <c r="L240" s="144"/>
      <c r="M240" s="144"/>
      <c r="S240" s="57"/>
      <c r="T240" s="56"/>
      <c r="U240" s="55"/>
      <c r="X240" s="69"/>
      <c r="Y240" s="69"/>
      <c r="Z240" s="69"/>
      <c r="AA240" s="69"/>
      <c r="AB240" s="72"/>
    </row>
    <row r="241" spans="1:28" ht="15" customHeight="1">
      <c r="A241" s="12" t="s">
        <v>12</v>
      </c>
      <c r="B241" s="1">
        <v>60</v>
      </c>
      <c r="C241" s="12" t="s">
        <v>45</v>
      </c>
      <c r="D241" s="81">
        <f t="shared" ref="D241:G241" si="41">SUM(D237:D240)</f>
        <v>0</v>
      </c>
      <c r="E241" s="59">
        <f t="shared" si="41"/>
        <v>20549</v>
      </c>
      <c r="F241" s="59">
        <f t="shared" si="41"/>
        <v>13742</v>
      </c>
      <c r="G241" s="59">
        <f t="shared" si="41"/>
        <v>13742</v>
      </c>
      <c r="H241" s="59">
        <v>80</v>
      </c>
      <c r="S241" s="71"/>
      <c r="X241" s="69"/>
      <c r="Y241" s="69"/>
      <c r="Z241" s="69"/>
      <c r="AA241" s="69"/>
      <c r="AB241" s="72"/>
    </row>
    <row r="242" spans="1:28" ht="15" customHeight="1">
      <c r="A242" s="12" t="s">
        <v>12</v>
      </c>
      <c r="B242" s="41">
        <v>0.113</v>
      </c>
      <c r="C242" s="30" t="s">
        <v>70</v>
      </c>
      <c r="D242" s="81">
        <f t="shared" ref="D242:G242" si="42">D241</f>
        <v>0</v>
      </c>
      <c r="E242" s="59">
        <f t="shared" si="42"/>
        <v>20549</v>
      </c>
      <c r="F242" s="59">
        <f t="shared" si="42"/>
        <v>13742</v>
      </c>
      <c r="G242" s="59">
        <f t="shared" si="42"/>
        <v>13742</v>
      </c>
      <c r="H242" s="59">
        <v>80</v>
      </c>
      <c r="X242" s="69"/>
      <c r="Y242" s="69"/>
      <c r="Z242" s="69"/>
      <c r="AA242" s="69"/>
      <c r="AB242" s="72"/>
    </row>
    <row r="243" spans="1:28" ht="12" customHeight="1">
      <c r="A243" s="12"/>
      <c r="B243" s="39"/>
      <c r="C243" s="30"/>
      <c r="D243" s="17"/>
      <c r="E243" s="17"/>
      <c r="F243" s="17"/>
      <c r="G243" s="63"/>
      <c r="H243" s="17"/>
      <c r="S243" s="71"/>
      <c r="X243" s="69"/>
      <c r="Y243" s="69"/>
      <c r="Z243" s="69"/>
      <c r="AA243" s="69"/>
      <c r="AB243" s="72"/>
    </row>
    <row r="244" spans="1:28" ht="15" customHeight="1">
      <c r="A244" s="12"/>
      <c r="B244" s="46">
        <v>0.8</v>
      </c>
      <c r="C244" s="30" t="s">
        <v>49</v>
      </c>
      <c r="D244" s="17"/>
      <c r="E244" s="17"/>
      <c r="F244" s="17"/>
      <c r="G244" s="63"/>
      <c r="H244" s="17"/>
      <c r="S244" s="71"/>
      <c r="X244" s="69"/>
      <c r="Y244" s="69"/>
      <c r="Z244" s="69"/>
      <c r="AA244" s="69"/>
      <c r="AB244" s="72"/>
    </row>
    <row r="245" spans="1:28" ht="15" customHeight="1">
      <c r="A245" s="12"/>
      <c r="B245" s="35" t="s">
        <v>73</v>
      </c>
      <c r="C245" s="12" t="s">
        <v>96</v>
      </c>
      <c r="D245" s="36">
        <v>696</v>
      </c>
      <c r="E245" s="60">
        <v>0</v>
      </c>
      <c r="F245" s="60">
        <v>0</v>
      </c>
      <c r="G245" s="36">
        <v>700</v>
      </c>
      <c r="H245" s="36">
        <v>900</v>
      </c>
      <c r="I245" s="153"/>
      <c r="J245" s="153"/>
      <c r="K245" s="167"/>
      <c r="L245" s="175"/>
      <c r="M245" s="156"/>
      <c r="S245" s="57"/>
      <c r="T245" s="56"/>
      <c r="U245" s="55"/>
      <c r="X245" s="69"/>
      <c r="Y245" s="69"/>
      <c r="Z245" s="69"/>
      <c r="AA245" s="69"/>
      <c r="AB245" s="72"/>
    </row>
    <row r="246" spans="1:28" ht="13.9" customHeight="1">
      <c r="A246" s="12"/>
      <c r="B246" s="35"/>
      <c r="C246" s="12"/>
      <c r="D246" s="60"/>
      <c r="E246" s="60"/>
      <c r="F246" s="36"/>
      <c r="G246" s="36"/>
      <c r="H246" s="36"/>
      <c r="I246" s="55"/>
      <c r="J246" s="56"/>
      <c r="K246" s="55"/>
      <c r="S246" s="55"/>
      <c r="T246" s="56"/>
      <c r="U246" s="55"/>
      <c r="X246" s="69"/>
      <c r="Y246" s="69"/>
      <c r="Z246" s="69"/>
      <c r="AA246" s="69"/>
      <c r="AB246" s="72"/>
    </row>
    <row r="247" spans="1:28" ht="15" customHeight="1">
      <c r="A247" s="12"/>
      <c r="B247" s="1">
        <v>64</v>
      </c>
      <c r="C247" s="12" t="s">
        <v>71</v>
      </c>
      <c r="D247" s="17"/>
      <c r="E247" s="17"/>
      <c r="F247" s="17"/>
      <c r="G247" s="63"/>
      <c r="H247" s="17"/>
      <c r="S247" s="71"/>
      <c r="X247" s="69"/>
      <c r="Y247" s="69"/>
      <c r="Z247" s="69"/>
      <c r="AA247" s="69"/>
      <c r="AB247" s="72"/>
    </row>
    <row r="248" spans="1:28" ht="15" customHeight="1">
      <c r="A248" s="12"/>
      <c r="B248" s="35" t="s">
        <v>72</v>
      </c>
      <c r="C248" s="12" t="s">
        <v>19</v>
      </c>
      <c r="D248" s="58">
        <v>3654</v>
      </c>
      <c r="E248" s="80">
        <v>0</v>
      </c>
      <c r="F248" s="58">
        <v>4097</v>
      </c>
      <c r="G248" s="58">
        <v>4097</v>
      </c>
      <c r="H248" s="80">
        <v>0</v>
      </c>
      <c r="I248" s="114"/>
      <c r="J248" s="114"/>
      <c r="K248" s="114"/>
      <c r="L248" s="152"/>
      <c r="M248" s="152"/>
      <c r="S248" s="57"/>
      <c r="T248" s="56"/>
      <c r="U248" s="55"/>
      <c r="X248" s="69"/>
      <c r="Y248" s="69"/>
      <c r="Z248" s="69"/>
      <c r="AA248" s="69"/>
      <c r="AB248" s="72"/>
    </row>
    <row r="249" spans="1:28" ht="15.2" customHeight="1">
      <c r="A249" s="27" t="s">
        <v>12</v>
      </c>
      <c r="B249" s="28">
        <v>64</v>
      </c>
      <c r="C249" s="27" t="s">
        <v>71</v>
      </c>
      <c r="D249" s="58">
        <f t="shared" ref="D249:G249" si="43">SUM(D248:D248)</f>
        <v>3654</v>
      </c>
      <c r="E249" s="80">
        <f t="shared" si="43"/>
        <v>0</v>
      </c>
      <c r="F249" s="58">
        <f t="shared" si="43"/>
        <v>4097</v>
      </c>
      <c r="G249" s="58">
        <f t="shared" si="43"/>
        <v>4097</v>
      </c>
      <c r="H249" s="80">
        <v>0</v>
      </c>
      <c r="S249" s="71"/>
      <c r="X249" s="69"/>
      <c r="Y249" s="69"/>
      <c r="Z249" s="69"/>
      <c r="AA249" s="69"/>
      <c r="AB249" s="72"/>
    </row>
    <row r="250" spans="1:28" ht="15.2" customHeight="1">
      <c r="A250" s="12" t="s">
        <v>12</v>
      </c>
      <c r="B250" s="46">
        <v>0.8</v>
      </c>
      <c r="C250" s="30" t="s">
        <v>49</v>
      </c>
      <c r="D250" s="58">
        <f t="shared" ref="D250:G250" si="44">D245+D249</f>
        <v>4350</v>
      </c>
      <c r="E250" s="80">
        <f t="shared" si="44"/>
        <v>0</v>
      </c>
      <c r="F250" s="58">
        <f t="shared" si="44"/>
        <v>4097</v>
      </c>
      <c r="G250" s="58">
        <f t="shared" si="44"/>
        <v>4797</v>
      </c>
      <c r="H250" s="58">
        <v>900</v>
      </c>
      <c r="S250" s="71"/>
      <c r="X250" s="69"/>
      <c r="Y250" s="69"/>
      <c r="Z250" s="69"/>
      <c r="AA250" s="69"/>
      <c r="AB250" s="72"/>
    </row>
    <row r="251" spans="1:28" ht="15.2" customHeight="1">
      <c r="A251" s="12" t="s">
        <v>12</v>
      </c>
      <c r="B251" s="39">
        <v>2401</v>
      </c>
      <c r="C251" s="30" t="s">
        <v>1</v>
      </c>
      <c r="D251" s="58">
        <f t="shared" ref="D251:G251" si="45">D250+D242+D234+D192+D142+D116+D73+D60</f>
        <v>143759</v>
      </c>
      <c r="E251" s="58">
        <f t="shared" si="45"/>
        <v>197552</v>
      </c>
      <c r="F251" s="58">
        <f t="shared" si="45"/>
        <v>576828</v>
      </c>
      <c r="G251" s="58">
        <f t="shared" si="45"/>
        <v>581418</v>
      </c>
      <c r="H251" s="58">
        <v>678319</v>
      </c>
      <c r="X251" s="69"/>
      <c r="Y251" s="69"/>
      <c r="Z251" s="69"/>
      <c r="AA251" s="69"/>
      <c r="AB251" s="72"/>
    </row>
    <row r="252" spans="1:28">
      <c r="A252" s="12"/>
      <c r="B252" s="39"/>
      <c r="C252" s="12"/>
      <c r="D252" s="45"/>
      <c r="E252" s="17"/>
      <c r="F252" s="17"/>
      <c r="G252" s="63"/>
      <c r="H252" s="17"/>
      <c r="S252" s="71"/>
      <c r="X252" s="69"/>
      <c r="Y252" s="69"/>
      <c r="Z252" s="69"/>
      <c r="AA252" s="69"/>
      <c r="AB252" s="72"/>
    </row>
    <row r="253" spans="1:28" ht="15.2" customHeight="1">
      <c r="A253" s="12" t="s">
        <v>14</v>
      </c>
      <c r="B253" s="39">
        <v>2402</v>
      </c>
      <c r="C253" s="30" t="s">
        <v>74</v>
      </c>
      <c r="D253" s="17"/>
      <c r="E253" s="17"/>
      <c r="F253" s="17"/>
      <c r="G253" s="63"/>
      <c r="H253" s="17"/>
      <c r="S253" s="71"/>
      <c r="X253" s="69"/>
      <c r="Y253" s="69"/>
      <c r="Z253" s="69"/>
      <c r="AA253" s="69"/>
      <c r="AB253" s="72"/>
    </row>
    <row r="254" spans="1:28" ht="15.2" customHeight="1">
      <c r="A254" s="12"/>
      <c r="B254" s="46">
        <v>1E-3</v>
      </c>
      <c r="C254" s="30" t="s">
        <v>15</v>
      </c>
      <c r="D254" s="17"/>
      <c r="E254" s="17"/>
      <c r="F254" s="17"/>
      <c r="G254" s="63"/>
      <c r="H254" s="17"/>
      <c r="S254" s="71"/>
      <c r="X254" s="69"/>
      <c r="Y254" s="69"/>
      <c r="Z254" s="69"/>
      <c r="AA254" s="69"/>
      <c r="AB254" s="72"/>
    </row>
    <row r="255" spans="1:28" ht="15.2" customHeight="1">
      <c r="A255" s="12"/>
      <c r="B255" s="44">
        <v>1</v>
      </c>
      <c r="C255" s="12" t="s">
        <v>16</v>
      </c>
      <c r="D255" s="17"/>
      <c r="E255" s="17"/>
      <c r="F255" s="17"/>
      <c r="G255" s="63"/>
      <c r="H255" s="17"/>
      <c r="S255" s="71"/>
      <c r="X255" s="69"/>
      <c r="Y255" s="69"/>
      <c r="Z255" s="69"/>
      <c r="AA255" s="69"/>
      <c r="AB255" s="72"/>
    </row>
    <row r="256" spans="1:28" ht="15.2" customHeight="1">
      <c r="A256" s="12"/>
      <c r="B256" s="1">
        <v>44</v>
      </c>
      <c r="C256" s="12" t="s">
        <v>17</v>
      </c>
      <c r="D256" s="17"/>
      <c r="E256" s="17"/>
      <c r="F256" s="17"/>
      <c r="G256" s="63"/>
      <c r="H256" s="17"/>
      <c r="S256" s="71"/>
      <c r="X256" s="69"/>
      <c r="Y256" s="69"/>
      <c r="Z256" s="69"/>
      <c r="AA256" s="69"/>
      <c r="AB256" s="72"/>
    </row>
    <row r="257" spans="1:28" ht="15.2" customHeight="1">
      <c r="A257" s="12"/>
      <c r="B257" s="35" t="s">
        <v>18</v>
      </c>
      <c r="C257" s="12" t="s">
        <v>19</v>
      </c>
      <c r="D257" s="60">
        <v>0</v>
      </c>
      <c r="E257" s="36">
        <v>4842</v>
      </c>
      <c r="F257" s="36">
        <v>4836</v>
      </c>
      <c r="G257" s="36">
        <v>4836</v>
      </c>
      <c r="H257" s="36">
        <v>20440</v>
      </c>
      <c r="I257" s="114"/>
      <c r="J257" s="114"/>
      <c r="K257" s="114"/>
      <c r="L257" s="152"/>
      <c r="M257" s="152"/>
      <c r="S257" s="57"/>
      <c r="T257" s="56"/>
      <c r="U257" s="55"/>
      <c r="X257" s="69"/>
      <c r="Y257" s="69"/>
      <c r="Z257" s="69"/>
      <c r="AA257" s="69"/>
      <c r="AB257" s="72"/>
    </row>
    <row r="258" spans="1:28" ht="15.2" customHeight="1">
      <c r="A258" s="12"/>
      <c r="B258" s="35" t="s">
        <v>20</v>
      </c>
      <c r="C258" s="12" t="s">
        <v>53</v>
      </c>
      <c r="D258" s="149">
        <v>10</v>
      </c>
      <c r="E258" s="36">
        <v>140</v>
      </c>
      <c r="F258" s="36">
        <v>42</v>
      </c>
      <c r="G258" s="36">
        <v>42</v>
      </c>
      <c r="H258" s="36">
        <v>42</v>
      </c>
      <c r="I258" s="117"/>
      <c r="J258" s="117"/>
      <c r="K258" s="117"/>
      <c r="L258" s="144"/>
      <c r="M258" s="144"/>
      <c r="S258" s="57"/>
      <c r="T258" s="56"/>
      <c r="U258" s="55"/>
      <c r="X258" s="69"/>
      <c r="Y258" s="69"/>
      <c r="Z258" s="69"/>
      <c r="AA258" s="69"/>
      <c r="AB258" s="72"/>
    </row>
    <row r="259" spans="1:28" ht="15.2" customHeight="1">
      <c r="A259" s="12"/>
      <c r="B259" s="35" t="s">
        <v>21</v>
      </c>
      <c r="C259" s="12" t="s">
        <v>54</v>
      </c>
      <c r="D259" s="60">
        <v>0</v>
      </c>
      <c r="E259" s="36">
        <v>65</v>
      </c>
      <c r="F259" s="36">
        <v>144</v>
      </c>
      <c r="G259" s="36">
        <v>144</v>
      </c>
      <c r="H259" s="36">
        <v>144</v>
      </c>
      <c r="I259" s="117"/>
      <c r="J259" s="117"/>
      <c r="K259" s="117"/>
      <c r="L259" s="144"/>
      <c r="M259" s="144"/>
      <c r="S259" s="57"/>
      <c r="T259" s="56"/>
      <c r="U259" s="55"/>
      <c r="X259" s="69"/>
      <c r="Y259" s="69"/>
      <c r="Z259" s="69"/>
      <c r="AA259" s="69"/>
      <c r="AB259" s="72"/>
    </row>
    <row r="260" spans="1:28" ht="15.2" customHeight="1">
      <c r="A260" s="12"/>
      <c r="B260" s="35" t="s">
        <v>23</v>
      </c>
      <c r="C260" s="12" t="s">
        <v>58</v>
      </c>
      <c r="D260" s="36">
        <v>110</v>
      </c>
      <c r="E260" s="36">
        <v>87</v>
      </c>
      <c r="F260" s="36">
        <v>320</v>
      </c>
      <c r="G260" s="36">
        <v>320</v>
      </c>
      <c r="H260" s="36">
        <v>320</v>
      </c>
      <c r="I260" s="117"/>
      <c r="J260" s="117"/>
      <c r="K260" s="117"/>
      <c r="L260" s="144"/>
      <c r="M260" s="144"/>
      <c r="S260" s="57"/>
      <c r="T260" s="56"/>
      <c r="U260" s="55"/>
      <c r="X260" s="69"/>
      <c r="Y260" s="69"/>
      <c r="Z260" s="69"/>
      <c r="AA260" s="69"/>
      <c r="AB260" s="72"/>
    </row>
    <row r="261" spans="1:28" ht="15.2" customHeight="1">
      <c r="A261" s="12" t="s">
        <v>12</v>
      </c>
      <c r="B261" s="1">
        <v>44</v>
      </c>
      <c r="C261" s="12" t="s">
        <v>17</v>
      </c>
      <c r="D261" s="59">
        <f t="shared" ref="D261:G261" si="46">SUM(D257:D260)</f>
        <v>120</v>
      </c>
      <c r="E261" s="59">
        <f t="shared" si="46"/>
        <v>5134</v>
      </c>
      <c r="F261" s="59">
        <f t="shared" si="46"/>
        <v>5342</v>
      </c>
      <c r="G261" s="59">
        <f t="shared" si="46"/>
        <v>5342</v>
      </c>
      <c r="H261" s="59">
        <v>20946</v>
      </c>
      <c r="X261" s="69"/>
      <c r="Y261" s="69"/>
      <c r="Z261" s="69"/>
      <c r="AA261" s="69"/>
      <c r="AB261" s="72"/>
    </row>
    <row r="262" spans="1:28">
      <c r="A262" s="12"/>
      <c r="B262" s="1"/>
      <c r="C262" s="12"/>
      <c r="D262" s="45"/>
      <c r="E262" s="45"/>
      <c r="F262" s="45"/>
      <c r="G262" s="67"/>
      <c r="H262" s="17"/>
      <c r="S262" s="71"/>
      <c r="X262" s="69"/>
      <c r="Y262" s="69"/>
      <c r="Z262" s="69"/>
      <c r="AA262" s="69"/>
      <c r="AB262" s="72"/>
    </row>
    <row r="263" spans="1:28" ht="15.2" customHeight="1">
      <c r="A263" s="12"/>
      <c r="B263" s="1">
        <v>45</v>
      </c>
      <c r="C263" s="12" t="s">
        <v>24</v>
      </c>
      <c r="D263" s="17"/>
      <c r="E263" s="17"/>
      <c r="F263" s="17"/>
      <c r="G263" s="63"/>
      <c r="H263" s="17"/>
      <c r="S263" s="71"/>
      <c r="X263" s="69"/>
      <c r="Y263" s="69"/>
      <c r="Z263" s="69"/>
      <c r="AA263" s="69"/>
      <c r="AB263" s="72"/>
    </row>
    <row r="264" spans="1:28" ht="15.2" customHeight="1">
      <c r="A264" s="12"/>
      <c r="B264" s="1" t="s">
        <v>25</v>
      </c>
      <c r="C264" s="12" t="s">
        <v>19</v>
      </c>
      <c r="D264" s="60">
        <v>0</v>
      </c>
      <c r="E264" s="36">
        <v>10118</v>
      </c>
      <c r="F264" s="36">
        <v>11145</v>
      </c>
      <c r="G264" s="36">
        <v>11145</v>
      </c>
      <c r="H264" s="36">
        <v>9763</v>
      </c>
      <c r="I264" s="114"/>
      <c r="J264" s="114"/>
      <c r="K264" s="114"/>
      <c r="L264" s="152"/>
      <c r="M264" s="152"/>
      <c r="S264" s="57"/>
      <c r="T264" s="56"/>
      <c r="U264" s="55"/>
      <c r="X264" s="69"/>
      <c r="Y264" s="69"/>
      <c r="Z264" s="69"/>
      <c r="AA264" s="69"/>
      <c r="AB264" s="72"/>
    </row>
    <row r="265" spans="1:28" ht="15.2" customHeight="1">
      <c r="A265" s="12"/>
      <c r="B265" s="35" t="s">
        <v>26</v>
      </c>
      <c r="C265" s="12" t="s">
        <v>53</v>
      </c>
      <c r="D265" s="36">
        <v>25</v>
      </c>
      <c r="E265" s="36">
        <v>15</v>
      </c>
      <c r="F265" s="36">
        <v>40</v>
      </c>
      <c r="G265" s="36">
        <v>40</v>
      </c>
      <c r="H265" s="36">
        <v>40</v>
      </c>
      <c r="I265" s="117"/>
      <c r="J265" s="117"/>
      <c r="K265" s="117"/>
      <c r="L265" s="144"/>
      <c r="M265" s="144"/>
      <c r="S265" s="57"/>
      <c r="T265" s="56"/>
      <c r="U265" s="55"/>
      <c r="X265" s="69"/>
      <c r="Y265" s="69"/>
      <c r="Z265" s="69"/>
      <c r="AA265" s="69"/>
      <c r="AB265" s="72"/>
    </row>
    <row r="266" spans="1:28" ht="15.2" customHeight="1">
      <c r="A266" s="12"/>
      <c r="B266" s="35" t="s">
        <v>27</v>
      </c>
      <c r="C266" s="12" t="s">
        <v>54</v>
      </c>
      <c r="D266" s="36">
        <v>50</v>
      </c>
      <c r="E266" s="36">
        <v>23</v>
      </c>
      <c r="F266" s="36">
        <v>73</v>
      </c>
      <c r="G266" s="36">
        <v>73</v>
      </c>
      <c r="H266" s="36">
        <v>73</v>
      </c>
      <c r="I266" s="117"/>
      <c r="J266" s="117"/>
      <c r="K266" s="117"/>
      <c r="L266" s="144"/>
      <c r="M266" s="144"/>
      <c r="S266" s="57"/>
      <c r="T266" s="56"/>
      <c r="U266" s="55"/>
      <c r="X266" s="69"/>
      <c r="Y266" s="69"/>
      <c r="Z266" s="69"/>
      <c r="AA266" s="69"/>
      <c r="AB266" s="72"/>
    </row>
    <row r="267" spans="1:28" ht="15.2" customHeight="1">
      <c r="A267" s="12"/>
      <c r="B267" s="35" t="s">
        <v>28</v>
      </c>
      <c r="C267" s="12" t="s">
        <v>58</v>
      </c>
      <c r="D267" s="58">
        <v>175</v>
      </c>
      <c r="E267" s="58">
        <v>84</v>
      </c>
      <c r="F267" s="58">
        <v>259</v>
      </c>
      <c r="G267" s="58">
        <v>259</v>
      </c>
      <c r="H267" s="58">
        <v>259</v>
      </c>
      <c r="I267" s="117"/>
      <c r="J267" s="117"/>
      <c r="K267" s="117"/>
      <c r="L267" s="144"/>
      <c r="M267" s="144"/>
      <c r="S267" s="57"/>
      <c r="T267" s="56"/>
      <c r="U267" s="55"/>
      <c r="X267" s="69"/>
      <c r="Y267" s="69"/>
      <c r="Z267" s="69"/>
      <c r="AA267" s="69"/>
      <c r="AB267" s="72"/>
    </row>
    <row r="268" spans="1:28" ht="15.2" customHeight="1">
      <c r="A268" s="12" t="s">
        <v>12</v>
      </c>
      <c r="B268" s="1">
        <v>45</v>
      </c>
      <c r="C268" s="12" t="s">
        <v>24</v>
      </c>
      <c r="D268" s="58">
        <f t="shared" ref="D268:G268" si="47">SUM(D264:D267)</f>
        <v>250</v>
      </c>
      <c r="E268" s="58">
        <f t="shared" si="47"/>
        <v>10240</v>
      </c>
      <c r="F268" s="58">
        <f t="shared" si="47"/>
        <v>11517</v>
      </c>
      <c r="G268" s="58">
        <f t="shared" si="47"/>
        <v>11517</v>
      </c>
      <c r="H268" s="58">
        <v>10135</v>
      </c>
      <c r="X268" s="69"/>
      <c r="Y268" s="69"/>
      <c r="Z268" s="69"/>
      <c r="AA268" s="69"/>
      <c r="AB268" s="72"/>
    </row>
    <row r="269" spans="1:28">
      <c r="A269" s="12"/>
      <c r="B269" s="1"/>
      <c r="C269" s="12"/>
      <c r="D269" s="17"/>
      <c r="E269" s="17"/>
      <c r="F269" s="17"/>
      <c r="G269" s="63"/>
      <c r="H269" s="17"/>
      <c r="X269" s="69"/>
      <c r="Y269" s="69"/>
      <c r="Z269" s="69"/>
      <c r="AA269" s="69"/>
      <c r="AB269" s="72"/>
    </row>
    <row r="270" spans="1:28" ht="15.2" customHeight="1">
      <c r="A270" s="12"/>
      <c r="B270" s="1">
        <v>46</v>
      </c>
      <c r="C270" s="12" t="s">
        <v>29</v>
      </c>
      <c r="D270" s="17"/>
      <c r="E270" s="17"/>
      <c r="F270" s="17"/>
      <c r="G270" s="63"/>
      <c r="H270" s="17"/>
      <c r="S270" s="71"/>
      <c r="X270" s="69"/>
      <c r="Y270" s="69"/>
      <c r="Z270" s="69"/>
      <c r="AA270" s="69"/>
      <c r="AB270" s="72"/>
    </row>
    <row r="271" spans="1:28" ht="15.2" customHeight="1">
      <c r="A271" s="12"/>
      <c r="B271" s="1" t="s">
        <v>30</v>
      </c>
      <c r="C271" s="12" t="s">
        <v>19</v>
      </c>
      <c r="D271" s="60">
        <v>0</v>
      </c>
      <c r="E271" s="36">
        <v>2580</v>
      </c>
      <c r="F271" s="36">
        <v>2758</v>
      </c>
      <c r="G271" s="36">
        <v>2758</v>
      </c>
      <c r="H271" s="36">
        <v>2987</v>
      </c>
      <c r="I271" s="114"/>
      <c r="J271" s="114"/>
      <c r="K271" s="114"/>
      <c r="L271" s="152"/>
      <c r="M271" s="152"/>
      <c r="S271" s="57"/>
      <c r="T271" s="56"/>
      <c r="U271" s="55"/>
      <c r="X271" s="69"/>
      <c r="Y271" s="69"/>
      <c r="Z271" s="69"/>
      <c r="AA271" s="69"/>
      <c r="AB271" s="72"/>
    </row>
    <row r="272" spans="1:28" ht="15.2" customHeight="1">
      <c r="A272" s="12"/>
      <c r="B272" s="35" t="s">
        <v>31</v>
      </c>
      <c r="C272" s="12" t="s">
        <v>53</v>
      </c>
      <c r="D272" s="36">
        <v>15</v>
      </c>
      <c r="E272" s="36">
        <v>13</v>
      </c>
      <c r="F272" s="36">
        <v>28</v>
      </c>
      <c r="G272" s="36">
        <v>28</v>
      </c>
      <c r="H272" s="36">
        <v>28</v>
      </c>
      <c r="I272" s="117"/>
      <c r="J272" s="117"/>
      <c r="K272" s="117"/>
      <c r="L272" s="144"/>
      <c r="M272" s="144"/>
      <c r="S272" s="57"/>
      <c r="T272" s="56"/>
      <c r="U272" s="55"/>
      <c r="X272" s="69"/>
      <c r="Y272" s="69"/>
      <c r="Z272" s="69"/>
      <c r="AA272" s="69"/>
      <c r="AB272" s="72"/>
    </row>
    <row r="273" spans="1:28" ht="15.2" customHeight="1">
      <c r="A273" s="12"/>
      <c r="B273" s="35" t="s">
        <v>32</v>
      </c>
      <c r="C273" s="12" t="s">
        <v>54</v>
      </c>
      <c r="D273" s="36">
        <v>40</v>
      </c>
      <c r="E273" s="36">
        <v>17</v>
      </c>
      <c r="F273" s="36">
        <v>57</v>
      </c>
      <c r="G273" s="36">
        <v>57</v>
      </c>
      <c r="H273" s="36">
        <v>57</v>
      </c>
      <c r="I273" s="117"/>
      <c r="J273" s="117"/>
      <c r="K273" s="117"/>
      <c r="L273" s="144"/>
      <c r="M273" s="144"/>
      <c r="S273" s="57"/>
      <c r="T273" s="56"/>
      <c r="U273" s="55"/>
      <c r="X273" s="69"/>
      <c r="Y273" s="69"/>
      <c r="Z273" s="69"/>
      <c r="AA273" s="69"/>
      <c r="AB273" s="72"/>
    </row>
    <row r="274" spans="1:28" ht="15.2" customHeight="1">
      <c r="A274" s="12"/>
      <c r="B274" s="35" t="s">
        <v>33</v>
      </c>
      <c r="C274" s="12" t="s">
        <v>58</v>
      </c>
      <c r="D274" s="36">
        <v>124</v>
      </c>
      <c r="E274" s="36">
        <v>57</v>
      </c>
      <c r="F274" s="36">
        <v>182</v>
      </c>
      <c r="G274" s="36">
        <v>182</v>
      </c>
      <c r="H274" s="36">
        <v>182</v>
      </c>
      <c r="I274" s="117"/>
      <c r="J274" s="117"/>
      <c r="K274" s="117"/>
      <c r="L274" s="144"/>
      <c r="M274" s="144"/>
      <c r="S274" s="57"/>
      <c r="T274" s="56"/>
      <c r="U274" s="55"/>
      <c r="X274" s="69"/>
      <c r="Y274" s="69"/>
      <c r="Z274" s="69"/>
      <c r="AA274" s="69"/>
      <c r="AB274" s="72"/>
    </row>
    <row r="275" spans="1:28" ht="15.2" customHeight="1">
      <c r="A275" s="12" t="s">
        <v>12</v>
      </c>
      <c r="B275" s="1">
        <v>46</v>
      </c>
      <c r="C275" s="12" t="s">
        <v>29</v>
      </c>
      <c r="D275" s="59">
        <f t="shared" ref="D275:G275" si="48">SUM(D271:D274)</f>
        <v>179</v>
      </c>
      <c r="E275" s="59">
        <f t="shared" si="48"/>
        <v>2667</v>
      </c>
      <c r="F275" s="59">
        <f t="shared" si="48"/>
        <v>3025</v>
      </c>
      <c r="G275" s="59">
        <f t="shared" si="48"/>
        <v>3025</v>
      </c>
      <c r="H275" s="59">
        <v>3254</v>
      </c>
      <c r="S275" s="71"/>
      <c r="X275" s="69"/>
      <c r="Y275" s="69"/>
      <c r="Z275" s="69"/>
      <c r="AA275" s="69"/>
      <c r="AB275" s="72"/>
    </row>
    <row r="276" spans="1:28" ht="7.9" customHeight="1">
      <c r="A276" s="12"/>
      <c r="B276" s="1"/>
      <c r="C276" s="12"/>
      <c r="D276" s="17"/>
      <c r="E276" s="17"/>
      <c r="F276" s="17"/>
      <c r="G276" s="63"/>
      <c r="H276" s="17"/>
      <c r="S276" s="71"/>
      <c r="X276" s="69"/>
      <c r="Y276" s="69"/>
      <c r="Z276" s="69"/>
      <c r="AA276" s="69"/>
      <c r="AB276" s="72"/>
    </row>
    <row r="277" spans="1:28" ht="13.9" customHeight="1">
      <c r="A277" s="12"/>
      <c r="B277" s="1">
        <v>47</v>
      </c>
      <c r="C277" s="12" t="s">
        <v>34</v>
      </c>
      <c r="D277" s="17"/>
      <c r="E277" s="36"/>
      <c r="F277" s="17"/>
      <c r="G277" s="63"/>
      <c r="H277" s="17"/>
      <c r="X277" s="69"/>
      <c r="Y277" s="69"/>
      <c r="Z277" s="69"/>
      <c r="AA277" s="69"/>
      <c r="AB277" s="72"/>
    </row>
    <row r="278" spans="1:28" ht="13.9" customHeight="1">
      <c r="A278" s="12"/>
      <c r="B278" s="1" t="s">
        <v>35</v>
      </c>
      <c r="C278" s="12" t="s">
        <v>19</v>
      </c>
      <c r="D278" s="60">
        <v>0</v>
      </c>
      <c r="E278" s="36">
        <v>2463</v>
      </c>
      <c r="F278" s="36">
        <v>2822</v>
      </c>
      <c r="G278" s="36">
        <v>2822</v>
      </c>
      <c r="H278" s="36">
        <v>519</v>
      </c>
      <c r="I278" s="114"/>
      <c r="J278" s="114"/>
      <c r="K278" s="114"/>
      <c r="L278" s="152"/>
      <c r="M278" s="152"/>
      <c r="S278" s="57"/>
      <c r="T278" s="56"/>
      <c r="U278" s="55"/>
      <c r="X278" s="69"/>
      <c r="Y278" s="69"/>
      <c r="Z278" s="69"/>
      <c r="AA278" s="69"/>
      <c r="AB278" s="72"/>
    </row>
    <row r="279" spans="1:28" ht="13.9" customHeight="1">
      <c r="A279" s="12"/>
      <c r="B279" s="35" t="s">
        <v>36</v>
      </c>
      <c r="C279" s="12" t="s">
        <v>53</v>
      </c>
      <c r="D279" s="36">
        <v>15</v>
      </c>
      <c r="E279" s="36">
        <v>8</v>
      </c>
      <c r="F279" s="36">
        <v>23</v>
      </c>
      <c r="G279" s="36">
        <v>23</v>
      </c>
      <c r="H279" s="36">
        <v>23</v>
      </c>
      <c r="I279" s="117"/>
      <c r="J279" s="117"/>
      <c r="K279" s="117"/>
      <c r="L279" s="144"/>
      <c r="M279" s="144"/>
      <c r="S279" s="57"/>
      <c r="T279" s="56"/>
      <c r="U279" s="55"/>
      <c r="X279" s="69"/>
      <c r="Y279" s="69"/>
      <c r="Z279" s="69"/>
      <c r="AA279" s="69"/>
      <c r="AB279" s="72"/>
    </row>
    <row r="280" spans="1:28" ht="13.9" customHeight="1">
      <c r="A280" s="12"/>
      <c r="B280" s="35" t="s">
        <v>37</v>
      </c>
      <c r="C280" s="12" t="s">
        <v>54</v>
      </c>
      <c r="D280" s="36">
        <v>25</v>
      </c>
      <c r="E280" s="36">
        <v>15</v>
      </c>
      <c r="F280" s="36">
        <v>40</v>
      </c>
      <c r="G280" s="36">
        <v>40</v>
      </c>
      <c r="H280" s="36">
        <v>40</v>
      </c>
      <c r="I280" s="117"/>
      <c r="J280" s="117"/>
      <c r="K280" s="117"/>
      <c r="L280" s="144"/>
      <c r="M280" s="144"/>
      <c r="S280" s="57"/>
      <c r="T280" s="56"/>
      <c r="U280" s="55"/>
      <c r="X280" s="69"/>
      <c r="Y280" s="69"/>
      <c r="Z280" s="69"/>
      <c r="AA280" s="69"/>
      <c r="AB280" s="72"/>
    </row>
    <row r="281" spans="1:28" ht="13.9" customHeight="1">
      <c r="A281" s="12"/>
      <c r="B281" s="35" t="s">
        <v>38</v>
      </c>
      <c r="C281" s="12" t="s">
        <v>58</v>
      </c>
      <c r="D281" s="58">
        <v>100</v>
      </c>
      <c r="E281" s="58">
        <v>28</v>
      </c>
      <c r="F281" s="58">
        <v>128</v>
      </c>
      <c r="G281" s="58">
        <v>128</v>
      </c>
      <c r="H281" s="58">
        <v>128</v>
      </c>
      <c r="I281" s="117"/>
      <c r="J281" s="117"/>
      <c r="K281" s="117"/>
      <c r="L281" s="144"/>
      <c r="M281" s="144"/>
      <c r="S281" s="57"/>
      <c r="T281" s="56"/>
      <c r="U281" s="55"/>
      <c r="X281" s="69"/>
      <c r="Y281" s="69"/>
      <c r="Z281" s="69"/>
      <c r="AA281" s="69"/>
      <c r="AB281" s="72"/>
    </row>
    <row r="282" spans="1:28" ht="13.9" customHeight="1">
      <c r="A282" s="27" t="s">
        <v>12</v>
      </c>
      <c r="B282" s="28">
        <v>47</v>
      </c>
      <c r="C282" s="27" t="s">
        <v>34</v>
      </c>
      <c r="D282" s="58">
        <f t="shared" ref="D282:G282" si="49">SUM(D278:D281)</f>
        <v>140</v>
      </c>
      <c r="E282" s="58">
        <f t="shared" si="49"/>
        <v>2514</v>
      </c>
      <c r="F282" s="58">
        <f t="shared" si="49"/>
        <v>3013</v>
      </c>
      <c r="G282" s="58">
        <f t="shared" si="49"/>
        <v>3013</v>
      </c>
      <c r="H282" s="58">
        <v>710</v>
      </c>
      <c r="S282" s="71"/>
      <c r="X282" s="69"/>
      <c r="Y282" s="69"/>
      <c r="Z282" s="69"/>
      <c r="AA282" s="69"/>
      <c r="AB282" s="72"/>
    </row>
    <row r="283" spans="1:28" ht="5.45" customHeight="1">
      <c r="A283" s="12"/>
      <c r="B283" s="1"/>
      <c r="C283" s="12"/>
      <c r="D283" s="17"/>
      <c r="E283" s="17"/>
      <c r="F283" s="17"/>
      <c r="G283" s="63"/>
      <c r="H283" s="17"/>
      <c r="S283" s="71"/>
      <c r="X283" s="69"/>
      <c r="Y283" s="69"/>
      <c r="Z283" s="69"/>
      <c r="AA283" s="69"/>
      <c r="AB283" s="72"/>
    </row>
    <row r="284" spans="1:28" ht="13.9" customHeight="1">
      <c r="A284" s="12"/>
      <c r="B284" s="1">
        <v>48</v>
      </c>
      <c r="C284" s="12" t="s">
        <v>39</v>
      </c>
      <c r="D284" s="17"/>
      <c r="E284" s="17"/>
      <c r="F284" s="17"/>
      <c r="G284" s="63"/>
      <c r="H284" s="17"/>
      <c r="S284" s="71"/>
      <c r="X284" s="69"/>
      <c r="Y284" s="69"/>
      <c r="Z284" s="69"/>
      <c r="AA284" s="69"/>
      <c r="AB284" s="72"/>
    </row>
    <row r="285" spans="1:28" ht="13.9" customHeight="1">
      <c r="A285" s="12"/>
      <c r="B285" s="1" t="s">
        <v>40</v>
      </c>
      <c r="C285" s="12" t="s">
        <v>19</v>
      </c>
      <c r="D285" s="60">
        <v>0</v>
      </c>
      <c r="E285" s="36">
        <v>6687</v>
      </c>
      <c r="F285" s="36">
        <v>7963</v>
      </c>
      <c r="G285" s="36">
        <v>7963</v>
      </c>
      <c r="H285" s="36">
        <v>5613</v>
      </c>
      <c r="I285" s="114"/>
      <c r="J285" s="114"/>
      <c r="K285" s="114"/>
      <c r="L285" s="152"/>
      <c r="M285" s="152"/>
      <c r="S285" s="57"/>
      <c r="T285" s="56"/>
      <c r="U285" s="55"/>
      <c r="X285" s="69"/>
      <c r="Y285" s="69"/>
      <c r="Z285" s="69"/>
      <c r="AA285" s="69"/>
      <c r="AB285" s="72"/>
    </row>
    <row r="286" spans="1:28" ht="13.9" customHeight="1">
      <c r="A286" s="12"/>
      <c r="B286" s="35" t="s">
        <v>41</v>
      </c>
      <c r="C286" s="12" t="s">
        <v>53</v>
      </c>
      <c r="D286" s="36">
        <v>20</v>
      </c>
      <c r="E286" s="36">
        <v>13</v>
      </c>
      <c r="F286" s="36">
        <v>33</v>
      </c>
      <c r="G286" s="36">
        <v>33</v>
      </c>
      <c r="H286" s="36">
        <v>33</v>
      </c>
      <c r="I286" s="117"/>
      <c r="J286" s="117"/>
      <c r="K286" s="117"/>
      <c r="L286" s="144"/>
      <c r="M286" s="144"/>
      <c r="S286" s="57"/>
      <c r="T286" s="56"/>
      <c r="U286" s="55"/>
      <c r="X286" s="69"/>
      <c r="Y286" s="69"/>
      <c r="Z286" s="69"/>
      <c r="AA286" s="69"/>
      <c r="AB286" s="72"/>
    </row>
    <row r="287" spans="1:28" ht="13.9" customHeight="1">
      <c r="A287" s="12"/>
      <c r="B287" s="35" t="s">
        <v>42</v>
      </c>
      <c r="C287" s="12" t="s">
        <v>54</v>
      </c>
      <c r="D287" s="36">
        <v>50</v>
      </c>
      <c r="E287" s="36">
        <v>17</v>
      </c>
      <c r="F287" s="36">
        <v>67</v>
      </c>
      <c r="G287" s="36">
        <v>67</v>
      </c>
      <c r="H287" s="36">
        <v>67</v>
      </c>
      <c r="I287" s="117"/>
      <c r="J287" s="117"/>
      <c r="K287" s="117"/>
      <c r="L287" s="144"/>
      <c r="M287" s="144"/>
      <c r="S287" s="57"/>
      <c r="T287" s="56"/>
      <c r="U287" s="55"/>
      <c r="X287" s="69"/>
      <c r="Y287" s="69"/>
      <c r="Z287" s="69"/>
      <c r="AA287" s="69"/>
      <c r="AB287" s="72"/>
    </row>
    <row r="288" spans="1:28" ht="13.9" customHeight="1">
      <c r="A288" s="12"/>
      <c r="B288" s="35" t="s">
        <v>43</v>
      </c>
      <c r="C288" s="12" t="s">
        <v>58</v>
      </c>
      <c r="D288" s="36">
        <v>160</v>
      </c>
      <c r="E288" s="36">
        <v>74</v>
      </c>
      <c r="F288" s="36">
        <v>234</v>
      </c>
      <c r="G288" s="36">
        <v>234</v>
      </c>
      <c r="H288" s="36">
        <v>234</v>
      </c>
      <c r="I288" s="117"/>
      <c r="J288" s="117"/>
      <c r="K288" s="117"/>
      <c r="L288" s="144"/>
      <c r="M288" s="144"/>
      <c r="S288" s="57"/>
      <c r="T288" s="56"/>
      <c r="U288" s="55"/>
      <c r="X288" s="69"/>
      <c r="Y288" s="69"/>
      <c r="Z288" s="69"/>
      <c r="AA288" s="69"/>
      <c r="AB288" s="72"/>
    </row>
    <row r="289" spans="1:28" ht="13.9" customHeight="1">
      <c r="A289" s="12" t="s">
        <v>12</v>
      </c>
      <c r="B289" s="1">
        <v>48</v>
      </c>
      <c r="C289" s="12" t="s">
        <v>39</v>
      </c>
      <c r="D289" s="59">
        <f t="shared" ref="D289:G289" si="50">SUM(D285:D288)</f>
        <v>230</v>
      </c>
      <c r="E289" s="59">
        <f t="shared" si="50"/>
        <v>6791</v>
      </c>
      <c r="F289" s="59">
        <f t="shared" si="50"/>
        <v>8297</v>
      </c>
      <c r="G289" s="59">
        <f t="shared" si="50"/>
        <v>8297</v>
      </c>
      <c r="H289" s="59">
        <v>5947</v>
      </c>
      <c r="X289" s="69"/>
      <c r="Y289" s="69"/>
      <c r="Z289" s="69"/>
      <c r="AA289" s="69"/>
      <c r="AB289" s="72"/>
    </row>
    <row r="290" spans="1:28" ht="13.9" customHeight="1">
      <c r="A290" s="12" t="s">
        <v>12</v>
      </c>
      <c r="B290" s="44">
        <v>1</v>
      </c>
      <c r="C290" s="12" t="s">
        <v>16</v>
      </c>
      <c r="D290" s="58">
        <f t="shared" ref="D290:G290" si="51">D289+D282+D275+D268+D261</f>
        <v>919</v>
      </c>
      <c r="E290" s="58">
        <f t="shared" si="51"/>
        <v>27346</v>
      </c>
      <c r="F290" s="58">
        <f t="shared" si="51"/>
        <v>31194</v>
      </c>
      <c r="G290" s="58">
        <f t="shared" si="51"/>
        <v>31194</v>
      </c>
      <c r="H290" s="58">
        <v>40992</v>
      </c>
      <c r="S290" s="71"/>
      <c r="X290" s="69"/>
      <c r="Y290" s="69"/>
      <c r="Z290" s="69"/>
      <c r="AA290" s="69"/>
      <c r="AB290" s="72"/>
    </row>
    <row r="291" spans="1:28" ht="13.9" customHeight="1">
      <c r="A291" s="12" t="s">
        <v>12</v>
      </c>
      <c r="B291" s="46">
        <v>1E-3</v>
      </c>
      <c r="C291" s="30" t="s">
        <v>15</v>
      </c>
      <c r="D291" s="59">
        <f t="shared" ref="D291:G292" si="52">D290</f>
        <v>919</v>
      </c>
      <c r="E291" s="59">
        <f t="shared" si="52"/>
        <v>27346</v>
      </c>
      <c r="F291" s="59">
        <f t="shared" si="52"/>
        <v>31194</v>
      </c>
      <c r="G291" s="59">
        <f t="shared" si="52"/>
        <v>31194</v>
      </c>
      <c r="H291" s="59">
        <v>40992</v>
      </c>
      <c r="S291" s="71"/>
      <c r="X291" s="69"/>
      <c r="Y291" s="69"/>
      <c r="Z291" s="69"/>
      <c r="AA291" s="69"/>
      <c r="AB291" s="72"/>
    </row>
    <row r="292" spans="1:28" ht="13.9" customHeight="1">
      <c r="A292" s="12" t="s">
        <v>12</v>
      </c>
      <c r="B292" s="39">
        <v>2402</v>
      </c>
      <c r="C292" s="30" t="s">
        <v>74</v>
      </c>
      <c r="D292" s="59">
        <f t="shared" si="52"/>
        <v>919</v>
      </c>
      <c r="E292" s="59">
        <f t="shared" si="52"/>
        <v>27346</v>
      </c>
      <c r="F292" s="59">
        <f t="shared" si="52"/>
        <v>31194</v>
      </c>
      <c r="G292" s="59">
        <f t="shared" si="52"/>
        <v>31194</v>
      </c>
      <c r="H292" s="59">
        <v>40992</v>
      </c>
      <c r="X292" s="69"/>
      <c r="Y292" s="69"/>
      <c r="Z292" s="69"/>
      <c r="AA292" s="69"/>
      <c r="AB292" s="72"/>
    </row>
    <row r="293" spans="1:28" ht="13.9" customHeight="1">
      <c r="A293" s="12"/>
      <c r="B293" s="39"/>
      <c r="C293" s="30"/>
      <c r="D293" s="36"/>
      <c r="E293" s="36"/>
      <c r="F293" s="36"/>
      <c r="G293" s="36"/>
      <c r="H293" s="36"/>
      <c r="X293" s="69"/>
      <c r="Y293" s="69"/>
      <c r="Z293" s="69"/>
      <c r="AA293" s="69"/>
      <c r="AB293" s="72"/>
    </row>
    <row r="294" spans="1:28" ht="15" customHeight="1">
      <c r="A294" s="12" t="s">
        <v>14</v>
      </c>
      <c r="B294" s="39">
        <v>2435</v>
      </c>
      <c r="C294" s="30" t="s">
        <v>3</v>
      </c>
      <c r="D294" s="17"/>
      <c r="E294" s="17"/>
      <c r="F294" s="17"/>
      <c r="G294" s="63"/>
      <c r="H294" s="17"/>
      <c r="X294" s="69"/>
      <c r="Y294" s="69"/>
      <c r="Z294" s="69"/>
      <c r="AA294" s="69"/>
      <c r="AB294" s="72"/>
    </row>
    <row r="295" spans="1:28" ht="15" customHeight="1">
      <c r="A295" s="12"/>
      <c r="B295" s="1">
        <v>60</v>
      </c>
      <c r="C295" s="12" t="s">
        <v>75</v>
      </c>
      <c r="D295" s="17"/>
      <c r="E295" s="17"/>
      <c r="F295" s="17"/>
      <c r="G295" s="63"/>
      <c r="H295" s="17"/>
      <c r="S295" s="71"/>
      <c r="X295" s="69"/>
      <c r="Y295" s="69"/>
      <c r="Z295" s="69"/>
      <c r="AA295" s="69"/>
      <c r="AB295" s="72"/>
    </row>
    <row r="296" spans="1:28" ht="15" customHeight="1">
      <c r="A296" s="12"/>
      <c r="B296" s="47">
        <v>60.8</v>
      </c>
      <c r="C296" s="30" t="s">
        <v>83</v>
      </c>
      <c r="D296" s="17"/>
      <c r="E296" s="17"/>
      <c r="F296" s="17"/>
      <c r="G296" s="63"/>
      <c r="H296" s="17"/>
      <c r="X296" s="69"/>
      <c r="Y296" s="69"/>
      <c r="Z296" s="69"/>
      <c r="AA296" s="69"/>
      <c r="AB296" s="72"/>
    </row>
    <row r="297" spans="1:28" ht="15" customHeight="1">
      <c r="A297" s="12"/>
      <c r="B297" s="34">
        <v>1</v>
      </c>
      <c r="C297" s="12" t="s">
        <v>109</v>
      </c>
      <c r="D297" s="36"/>
      <c r="E297" s="75"/>
      <c r="F297" s="36"/>
      <c r="G297" s="36"/>
      <c r="H297" s="36"/>
      <c r="S297" s="71"/>
      <c r="X297" s="69"/>
      <c r="Y297" s="69"/>
      <c r="Z297" s="69"/>
      <c r="AA297" s="69"/>
      <c r="AB297" s="72"/>
    </row>
    <row r="298" spans="1:28" ht="15" customHeight="1">
      <c r="A298" s="12"/>
      <c r="B298" s="44" t="s">
        <v>106</v>
      </c>
      <c r="C298" s="12" t="s">
        <v>170</v>
      </c>
      <c r="D298" s="36">
        <v>52658</v>
      </c>
      <c r="E298" s="60">
        <v>0</v>
      </c>
      <c r="F298" s="36">
        <v>104156</v>
      </c>
      <c r="G298" s="36">
        <v>104156</v>
      </c>
      <c r="H298" s="36">
        <v>71352</v>
      </c>
      <c r="I298" s="117"/>
      <c r="J298" s="118"/>
      <c r="K298" s="117"/>
      <c r="L298" s="122"/>
      <c r="M298" s="120"/>
      <c r="S298" s="71"/>
      <c r="X298" s="69"/>
      <c r="Y298" s="69"/>
      <c r="Z298" s="69"/>
      <c r="AA298" s="69"/>
      <c r="AB298" s="72"/>
    </row>
    <row r="299" spans="1:28" s="131" customFormat="1" ht="15" customHeight="1">
      <c r="A299" s="12"/>
      <c r="B299" s="44" t="s">
        <v>133</v>
      </c>
      <c r="C299" s="12" t="s">
        <v>152</v>
      </c>
      <c r="D299" s="36">
        <v>6000</v>
      </c>
      <c r="E299" s="60">
        <v>0</v>
      </c>
      <c r="F299" s="36">
        <v>11573</v>
      </c>
      <c r="G299" s="148">
        <v>11573</v>
      </c>
      <c r="H299" s="36">
        <v>6700</v>
      </c>
      <c r="I299" s="157"/>
      <c r="J299" s="157"/>
      <c r="K299" s="134"/>
      <c r="L299" s="158"/>
      <c r="M299" s="165"/>
      <c r="N299" s="129"/>
      <c r="O299" s="129"/>
      <c r="P299" s="129"/>
      <c r="Q299" s="129"/>
      <c r="R299" s="130"/>
      <c r="S299" s="136"/>
      <c r="T299" s="129"/>
      <c r="U299" s="129"/>
      <c r="V299" s="129"/>
      <c r="W299" s="130"/>
      <c r="X299" s="129"/>
      <c r="Y299" s="129"/>
      <c r="Z299" s="129"/>
      <c r="AA299" s="129"/>
      <c r="AB299" s="130"/>
    </row>
    <row r="300" spans="1:28" ht="15" customHeight="1">
      <c r="A300" s="12" t="s">
        <v>12</v>
      </c>
      <c r="B300" s="34">
        <v>1</v>
      </c>
      <c r="C300" s="12" t="s">
        <v>109</v>
      </c>
      <c r="D300" s="59">
        <f t="shared" ref="D300:G300" si="53">D299+D298</f>
        <v>58658</v>
      </c>
      <c r="E300" s="81">
        <f t="shared" si="53"/>
        <v>0</v>
      </c>
      <c r="F300" s="59">
        <f t="shared" si="53"/>
        <v>115729</v>
      </c>
      <c r="G300" s="59">
        <f t="shared" si="53"/>
        <v>115729</v>
      </c>
      <c r="H300" s="59">
        <v>78052</v>
      </c>
      <c r="S300" s="71"/>
      <c r="X300" s="69"/>
      <c r="Y300" s="69"/>
      <c r="Z300" s="69"/>
      <c r="AA300" s="69"/>
      <c r="AB300" s="72"/>
    </row>
    <row r="301" spans="1:28" ht="13.15" customHeight="1">
      <c r="A301" s="12"/>
      <c r="B301" s="47"/>
      <c r="C301" s="30"/>
      <c r="D301" s="17"/>
      <c r="E301" s="17"/>
      <c r="F301" s="17"/>
      <c r="G301" s="63"/>
      <c r="H301" s="17"/>
      <c r="X301" s="69"/>
      <c r="Y301" s="69"/>
      <c r="Z301" s="69"/>
      <c r="AA301" s="69"/>
      <c r="AB301" s="72"/>
    </row>
    <row r="302" spans="1:28" ht="15" customHeight="1">
      <c r="A302" s="12"/>
      <c r="B302" s="44">
        <v>2</v>
      </c>
      <c r="C302" s="12" t="s">
        <v>16</v>
      </c>
      <c r="D302" s="17"/>
      <c r="E302" s="17"/>
      <c r="F302" s="17"/>
      <c r="G302" s="63"/>
      <c r="H302" s="17"/>
      <c r="S302" s="71"/>
      <c r="X302" s="69"/>
      <c r="Y302" s="69"/>
      <c r="Z302" s="69"/>
      <c r="AA302" s="69"/>
      <c r="AB302" s="72"/>
    </row>
    <row r="303" spans="1:28" s="96" customFormat="1" ht="15" customHeight="1">
      <c r="A303" s="12"/>
      <c r="B303" s="35" t="s">
        <v>120</v>
      </c>
      <c r="C303" s="12" t="s">
        <v>142</v>
      </c>
      <c r="D303" s="36">
        <v>86052</v>
      </c>
      <c r="E303" s="60">
        <v>0</v>
      </c>
      <c r="F303" s="36">
        <v>180000</v>
      </c>
      <c r="G303" s="36">
        <v>180000</v>
      </c>
      <c r="H303" s="36">
        <v>180000</v>
      </c>
      <c r="I303" s="117"/>
      <c r="J303" s="118"/>
      <c r="K303" s="117"/>
      <c r="L303" s="122"/>
      <c r="M303" s="120"/>
      <c r="N303" s="97"/>
      <c r="T303" s="94"/>
      <c r="U303" s="94"/>
      <c r="V303" s="94"/>
      <c r="W303" s="95"/>
      <c r="X303" s="94"/>
      <c r="Y303" s="94"/>
      <c r="Z303" s="94"/>
      <c r="AA303" s="94"/>
      <c r="AB303" s="95"/>
    </row>
    <row r="304" spans="1:28" s="131" customFormat="1" ht="15" customHeight="1">
      <c r="A304" s="12"/>
      <c r="B304" s="35" t="s">
        <v>134</v>
      </c>
      <c r="C304" s="12" t="s">
        <v>135</v>
      </c>
      <c r="D304" s="36">
        <v>9551</v>
      </c>
      <c r="E304" s="60">
        <v>0</v>
      </c>
      <c r="F304" s="36">
        <v>38397</v>
      </c>
      <c r="G304" s="148">
        <v>18395</v>
      </c>
      <c r="H304" s="36">
        <v>8000</v>
      </c>
      <c r="I304" s="157"/>
      <c r="J304" s="157"/>
      <c r="K304" s="134"/>
      <c r="L304" s="158"/>
      <c r="M304" s="165"/>
      <c r="N304" s="129"/>
      <c r="O304" s="129"/>
      <c r="P304" s="129"/>
      <c r="Q304" s="129"/>
      <c r="R304" s="130"/>
      <c r="S304" s="136"/>
      <c r="T304" s="129"/>
      <c r="U304" s="129"/>
      <c r="V304" s="129"/>
      <c r="W304" s="130"/>
      <c r="X304" s="129"/>
      <c r="Y304" s="129"/>
      <c r="Z304" s="129"/>
      <c r="AA304" s="129"/>
      <c r="AB304" s="130"/>
    </row>
    <row r="305" spans="1:28" s="96" customFormat="1" ht="15" customHeight="1">
      <c r="A305" s="12"/>
      <c r="B305" s="35" t="s">
        <v>136</v>
      </c>
      <c r="C305" s="12" t="s">
        <v>147</v>
      </c>
      <c r="D305" s="60">
        <v>0</v>
      </c>
      <c r="E305" s="60">
        <v>0</v>
      </c>
      <c r="F305" s="36">
        <v>1</v>
      </c>
      <c r="G305" s="36">
        <v>1</v>
      </c>
      <c r="H305" s="60">
        <v>0</v>
      </c>
      <c r="I305" s="117"/>
      <c r="J305" s="117"/>
      <c r="K305" s="117"/>
      <c r="L305" s="122"/>
      <c r="M305" s="122"/>
      <c r="N305" s="94"/>
      <c r="O305" s="94"/>
      <c r="P305" s="94"/>
      <c r="Q305" s="94"/>
      <c r="R305" s="95"/>
      <c r="S305" s="97"/>
      <c r="T305" s="94"/>
      <c r="U305" s="94"/>
      <c r="V305" s="94"/>
      <c r="W305" s="95"/>
      <c r="X305" s="94"/>
      <c r="Y305" s="94"/>
      <c r="Z305" s="94"/>
      <c r="AA305" s="94"/>
      <c r="AB305" s="95"/>
    </row>
    <row r="306" spans="1:28" s="128" customFormat="1" ht="15" customHeight="1">
      <c r="A306" s="12"/>
      <c r="B306" s="35" t="s">
        <v>158</v>
      </c>
      <c r="C306" s="12" t="s">
        <v>159</v>
      </c>
      <c r="D306" s="60">
        <v>0</v>
      </c>
      <c r="E306" s="60">
        <v>0</v>
      </c>
      <c r="F306" s="60">
        <v>0</v>
      </c>
      <c r="G306" s="36">
        <v>1</v>
      </c>
      <c r="H306" s="36">
        <v>8000</v>
      </c>
      <c r="I306" s="171"/>
      <c r="J306" s="123"/>
      <c r="K306" s="123"/>
      <c r="L306" s="124"/>
      <c r="M306" s="124"/>
      <c r="N306" s="125"/>
      <c r="O306" s="125"/>
      <c r="P306" s="125"/>
      <c r="Q306" s="125"/>
      <c r="R306" s="126"/>
      <c r="S306" s="127"/>
      <c r="T306" s="125"/>
      <c r="U306" s="125"/>
      <c r="V306" s="125"/>
      <c r="W306" s="126"/>
      <c r="X306" s="125"/>
      <c r="Y306" s="125"/>
      <c r="Z306" s="125"/>
      <c r="AA306" s="125"/>
      <c r="AB306" s="126"/>
    </row>
    <row r="307" spans="1:28" ht="15" customHeight="1">
      <c r="A307" s="12" t="s">
        <v>12</v>
      </c>
      <c r="B307" s="44">
        <v>2</v>
      </c>
      <c r="C307" s="12" t="s">
        <v>16</v>
      </c>
      <c r="D307" s="59">
        <f t="shared" ref="D307:G307" si="54">SUM(D303:D306)</f>
        <v>95603</v>
      </c>
      <c r="E307" s="81">
        <f t="shared" si="54"/>
        <v>0</v>
      </c>
      <c r="F307" s="59">
        <f t="shared" si="54"/>
        <v>218398</v>
      </c>
      <c r="G307" s="59">
        <f t="shared" si="54"/>
        <v>198397</v>
      </c>
      <c r="H307" s="59">
        <v>196000</v>
      </c>
      <c r="I307" s="104"/>
      <c r="J307" s="104"/>
      <c r="K307" s="104"/>
      <c r="L307" s="104"/>
      <c r="M307" s="105"/>
      <c r="X307" s="69"/>
      <c r="Y307" s="69"/>
      <c r="Z307" s="69"/>
      <c r="AA307" s="69"/>
      <c r="AB307" s="72"/>
    </row>
    <row r="308" spans="1:28" ht="15" customHeight="1">
      <c r="A308" s="12" t="s">
        <v>12</v>
      </c>
      <c r="B308" s="47">
        <v>60.8</v>
      </c>
      <c r="C308" s="30" t="s">
        <v>83</v>
      </c>
      <c r="D308" s="59">
        <f t="shared" ref="D308:G308" si="55">D307</f>
        <v>95603</v>
      </c>
      <c r="E308" s="81">
        <f t="shared" si="55"/>
        <v>0</v>
      </c>
      <c r="F308" s="59">
        <f t="shared" si="55"/>
        <v>218398</v>
      </c>
      <c r="G308" s="59">
        <f t="shared" si="55"/>
        <v>198397</v>
      </c>
      <c r="H308" s="59">
        <v>196000</v>
      </c>
      <c r="X308" s="69"/>
      <c r="Y308" s="69"/>
      <c r="Z308" s="69"/>
      <c r="AA308" s="69"/>
      <c r="AB308" s="72"/>
    </row>
    <row r="309" spans="1:28" ht="15" customHeight="1">
      <c r="A309" s="12" t="s">
        <v>12</v>
      </c>
      <c r="B309" s="1">
        <v>60</v>
      </c>
      <c r="C309" s="12" t="s">
        <v>75</v>
      </c>
      <c r="D309" s="59">
        <f t="shared" ref="D309:G309" si="56">D308</f>
        <v>95603</v>
      </c>
      <c r="E309" s="81">
        <f t="shared" si="56"/>
        <v>0</v>
      </c>
      <c r="F309" s="59">
        <f t="shared" si="56"/>
        <v>218398</v>
      </c>
      <c r="G309" s="59">
        <f t="shared" si="56"/>
        <v>198397</v>
      </c>
      <c r="H309" s="59">
        <v>196000</v>
      </c>
      <c r="J309" s="71"/>
      <c r="S309" s="71"/>
      <c r="X309" s="69"/>
      <c r="Y309" s="69"/>
      <c r="Z309" s="69"/>
      <c r="AA309" s="69"/>
      <c r="AB309" s="72"/>
    </row>
    <row r="310" spans="1:28" ht="15" customHeight="1">
      <c r="A310" s="27" t="s">
        <v>12</v>
      </c>
      <c r="B310" s="77">
        <v>2435</v>
      </c>
      <c r="C310" s="42" t="s">
        <v>3</v>
      </c>
      <c r="D310" s="58">
        <f t="shared" ref="D310:G310" si="57">D308+D300</f>
        <v>154261</v>
      </c>
      <c r="E310" s="80">
        <f t="shared" si="57"/>
        <v>0</v>
      </c>
      <c r="F310" s="58">
        <f t="shared" si="57"/>
        <v>334127</v>
      </c>
      <c r="G310" s="58">
        <f t="shared" si="57"/>
        <v>314126</v>
      </c>
      <c r="H310" s="58">
        <v>274052</v>
      </c>
      <c r="J310" s="71"/>
      <c r="X310" s="69"/>
      <c r="Y310" s="69"/>
      <c r="Z310" s="69"/>
      <c r="AA310" s="69"/>
      <c r="AB310" s="72"/>
    </row>
    <row r="311" spans="1:28" ht="14.1" customHeight="1">
      <c r="A311" s="48" t="s">
        <v>12</v>
      </c>
      <c r="B311" s="49"/>
      <c r="C311" s="50" t="s">
        <v>13</v>
      </c>
      <c r="D311" s="59">
        <f t="shared" ref="D311:G311" si="58">D251+D310+D292</f>
        <v>298939</v>
      </c>
      <c r="E311" s="59">
        <f t="shared" si="58"/>
        <v>224898</v>
      </c>
      <c r="F311" s="59">
        <f t="shared" si="58"/>
        <v>942149</v>
      </c>
      <c r="G311" s="59">
        <f t="shared" si="58"/>
        <v>926738</v>
      </c>
      <c r="H311" s="59">
        <v>993363</v>
      </c>
      <c r="J311" s="71"/>
      <c r="S311" s="71"/>
      <c r="X311" s="69"/>
      <c r="Y311" s="69"/>
      <c r="Z311" s="69"/>
      <c r="AA311" s="69"/>
      <c r="AB311" s="72"/>
    </row>
    <row r="312" spans="1:28" ht="9.6" customHeight="1">
      <c r="A312" s="12"/>
      <c r="B312" s="1"/>
      <c r="C312" s="30"/>
      <c r="D312" s="17"/>
      <c r="E312" s="17"/>
      <c r="F312" s="17"/>
      <c r="G312" s="63"/>
      <c r="H312" s="17"/>
      <c r="S312" s="71"/>
      <c r="X312" s="69"/>
      <c r="Y312" s="69"/>
      <c r="Z312" s="69"/>
      <c r="AA312" s="69"/>
      <c r="AB312" s="72"/>
    </row>
    <row r="313" spans="1:28">
      <c r="A313" s="12"/>
      <c r="B313" s="1"/>
      <c r="C313" s="30" t="s">
        <v>76</v>
      </c>
      <c r="D313" s="17"/>
      <c r="E313" s="17"/>
      <c r="F313" s="17"/>
      <c r="G313" s="63"/>
      <c r="H313" s="17"/>
      <c r="S313" s="71"/>
      <c r="X313" s="69"/>
      <c r="Y313" s="69"/>
      <c r="Z313" s="69"/>
      <c r="AA313" s="69"/>
      <c r="AB313" s="72"/>
    </row>
    <row r="314" spans="1:28">
      <c r="A314" s="12" t="s">
        <v>14</v>
      </c>
      <c r="B314" s="39">
        <v>4401</v>
      </c>
      <c r="C314" s="30" t="s">
        <v>4</v>
      </c>
      <c r="D314" s="17"/>
      <c r="E314" s="17"/>
      <c r="F314" s="17"/>
      <c r="G314" s="63"/>
      <c r="H314" s="17"/>
      <c r="J314" s="71"/>
      <c r="X314" s="69"/>
      <c r="Y314" s="69"/>
      <c r="Z314" s="69"/>
      <c r="AA314" s="69"/>
      <c r="AB314" s="72"/>
    </row>
    <row r="315" spans="1:28">
      <c r="A315" s="12"/>
      <c r="B315" s="46">
        <v>0.104</v>
      </c>
      <c r="C315" s="30" t="s">
        <v>50</v>
      </c>
      <c r="D315" s="17"/>
      <c r="E315" s="17"/>
      <c r="F315" s="17"/>
      <c r="G315" s="63"/>
      <c r="H315" s="17"/>
      <c r="J315" s="71"/>
      <c r="X315" s="69"/>
      <c r="Y315" s="69"/>
      <c r="Z315" s="69"/>
      <c r="AA315" s="69"/>
      <c r="AB315" s="72"/>
    </row>
    <row r="316" spans="1:28">
      <c r="A316" s="12"/>
      <c r="B316" s="34">
        <v>1</v>
      </c>
      <c r="C316" s="12" t="s">
        <v>16</v>
      </c>
      <c r="D316" s="17"/>
      <c r="E316" s="17"/>
      <c r="F316" s="17"/>
      <c r="G316" s="63"/>
      <c r="H316" s="17"/>
      <c r="X316" s="69"/>
      <c r="Y316" s="69"/>
      <c r="Z316" s="69"/>
      <c r="AA316" s="69"/>
      <c r="AB316" s="72"/>
    </row>
    <row r="317" spans="1:28">
      <c r="A317" s="12"/>
      <c r="B317" s="34">
        <v>44</v>
      </c>
      <c r="C317" s="12" t="s">
        <v>17</v>
      </c>
      <c r="D317" s="17"/>
      <c r="E317" s="17"/>
      <c r="F317" s="17"/>
      <c r="G317" s="63"/>
      <c r="H317" s="17"/>
      <c r="X317" s="69"/>
      <c r="Y317" s="69"/>
      <c r="Z317" s="69"/>
      <c r="AA317" s="69"/>
      <c r="AB317" s="72"/>
    </row>
    <row r="318" spans="1:28" ht="14.25">
      <c r="A318" s="27"/>
      <c r="B318" s="150" t="s">
        <v>77</v>
      </c>
      <c r="C318" s="27" t="s">
        <v>78</v>
      </c>
      <c r="D318" s="58">
        <v>9987</v>
      </c>
      <c r="E318" s="80">
        <v>0</v>
      </c>
      <c r="F318" s="58">
        <v>19400</v>
      </c>
      <c r="G318" s="58">
        <v>22400</v>
      </c>
      <c r="H318" s="58">
        <v>7800</v>
      </c>
      <c r="I318" s="153"/>
      <c r="J318" s="153"/>
      <c r="K318" s="153"/>
      <c r="L318" s="170"/>
      <c r="M318" s="155"/>
      <c r="S318" s="57"/>
      <c r="T318" s="56"/>
      <c r="U318" s="55"/>
      <c r="X318" s="69"/>
      <c r="Y318" s="69"/>
      <c r="Z318" s="69"/>
      <c r="AA318" s="69"/>
      <c r="AB318" s="72"/>
    </row>
    <row r="319" spans="1:28" ht="14.25">
      <c r="A319" s="12"/>
      <c r="B319" s="110" t="s">
        <v>100</v>
      </c>
      <c r="C319" s="13" t="s">
        <v>99</v>
      </c>
      <c r="D319" s="60">
        <v>0</v>
      </c>
      <c r="E319" s="60">
        <v>0</v>
      </c>
      <c r="F319" s="36">
        <v>27254</v>
      </c>
      <c r="G319" s="36">
        <v>27254</v>
      </c>
      <c r="H319" s="36">
        <v>14230</v>
      </c>
      <c r="I319" s="117"/>
      <c r="J319" s="117"/>
      <c r="K319" s="117"/>
      <c r="L319" s="122"/>
      <c r="M319" s="120"/>
      <c r="S319" s="71"/>
      <c r="X319" s="69"/>
      <c r="Y319" s="69"/>
      <c r="Z319" s="69"/>
      <c r="AA319" s="69"/>
      <c r="AB319" s="72"/>
    </row>
    <row r="320" spans="1:28">
      <c r="A320" s="12" t="s">
        <v>12</v>
      </c>
      <c r="B320" s="34">
        <v>1</v>
      </c>
      <c r="C320" s="12" t="s">
        <v>16</v>
      </c>
      <c r="D320" s="59">
        <f t="shared" ref="D320:G320" si="59">SUM(D318:D319)</f>
        <v>9987</v>
      </c>
      <c r="E320" s="81">
        <f t="shared" si="59"/>
        <v>0</v>
      </c>
      <c r="F320" s="59">
        <f t="shared" si="59"/>
        <v>46654</v>
      </c>
      <c r="G320" s="59">
        <f t="shared" si="59"/>
        <v>49654</v>
      </c>
      <c r="H320" s="59">
        <v>22030</v>
      </c>
      <c r="S320" s="71"/>
      <c r="X320" s="69"/>
      <c r="Y320" s="69"/>
      <c r="Z320" s="69"/>
      <c r="AA320" s="69"/>
      <c r="AB320" s="72"/>
    </row>
    <row r="321" spans="1:28">
      <c r="A321" s="12" t="s">
        <v>12</v>
      </c>
      <c r="B321" s="46">
        <v>0.104</v>
      </c>
      <c r="C321" s="30" t="s">
        <v>50</v>
      </c>
      <c r="D321" s="59">
        <f t="shared" ref="D321:G322" si="60">D320</f>
        <v>9987</v>
      </c>
      <c r="E321" s="81">
        <f t="shared" si="60"/>
        <v>0</v>
      </c>
      <c r="F321" s="59">
        <f t="shared" si="60"/>
        <v>46654</v>
      </c>
      <c r="G321" s="59">
        <f t="shared" si="60"/>
        <v>49654</v>
      </c>
      <c r="H321" s="59">
        <v>22030</v>
      </c>
      <c r="S321" s="71"/>
      <c r="X321" s="69"/>
      <c r="Y321" s="69"/>
      <c r="Z321" s="69"/>
      <c r="AA321" s="69"/>
      <c r="AB321" s="72"/>
    </row>
    <row r="322" spans="1:28">
      <c r="A322" s="12" t="s">
        <v>12</v>
      </c>
      <c r="B322" s="39">
        <v>4401</v>
      </c>
      <c r="C322" s="30" t="s">
        <v>4</v>
      </c>
      <c r="D322" s="59">
        <f t="shared" si="60"/>
        <v>9987</v>
      </c>
      <c r="E322" s="81">
        <f t="shared" si="60"/>
        <v>0</v>
      </c>
      <c r="F322" s="59">
        <f t="shared" si="60"/>
        <v>46654</v>
      </c>
      <c r="G322" s="59">
        <f t="shared" si="60"/>
        <v>49654</v>
      </c>
      <c r="H322" s="59">
        <v>22030</v>
      </c>
      <c r="S322" s="71"/>
      <c r="X322" s="69"/>
      <c r="Y322" s="69"/>
      <c r="Z322" s="69"/>
      <c r="AA322" s="69"/>
      <c r="AB322" s="72"/>
    </row>
    <row r="323" spans="1:28">
      <c r="A323" s="48" t="s">
        <v>12</v>
      </c>
      <c r="B323" s="49"/>
      <c r="C323" s="50" t="s">
        <v>76</v>
      </c>
      <c r="D323" s="36">
        <f t="shared" ref="D323:G323" si="61">D322</f>
        <v>9987</v>
      </c>
      <c r="E323" s="60">
        <f t="shared" si="61"/>
        <v>0</v>
      </c>
      <c r="F323" s="36">
        <f t="shared" si="61"/>
        <v>46654</v>
      </c>
      <c r="G323" s="36">
        <f t="shared" si="61"/>
        <v>49654</v>
      </c>
      <c r="H323" s="36">
        <v>22030</v>
      </c>
      <c r="X323" s="69"/>
      <c r="Y323" s="69"/>
      <c r="Z323" s="69"/>
      <c r="AA323" s="69"/>
      <c r="AB323" s="72"/>
    </row>
    <row r="324" spans="1:28">
      <c r="A324" s="27" t="s">
        <v>12</v>
      </c>
      <c r="B324" s="28"/>
      <c r="C324" s="42" t="s">
        <v>6</v>
      </c>
      <c r="D324" s="62">
        <f t="shared" ref="D324:G324" si="62">D323+D311</f>
        <v>308926</v>
      </c>
      <c r="E324" s="62">
        <f t="shared" si="62"/>
        <v>224898</v>
      </c>
      <c r="F324" s="62">
        <f t="shared" si="62"/>
        <v>988803</v>
      </c>
      <c r="G324" s="62">
        <f t="shared" si="62"/>
        <v>976392</v>
      </c>
      <c r="H324" s="62">
        <v>1015393</v>
      </c>
      <c r="X324" s="69"/>
      <c r="Y324" s="69"/>
      <c r="Z324" s="69"/>
      <c r="AA324" s="69"/>
      <c r="AB324" s="72"/>
    </row>
    <row r="325" spans="1:28">
      <c r="A325" s="12"/>
      <c r="B325" s="1"/>
      <c r="C325" s="30"/>
      <c r="D325" s="17"/>
      <c r="E325" s="17"/>
      <c r="F325" s="17"/>
      <c r="G325" s="17"/>
      <c r="H325" s="17"/>
      <c r="X325" s="69"/>
      <c r="Y325" s="69"/>
      <c r="Z325" s="69"/>
      <c r="AA325" s="69"/>
      <c r="AB325" s="72"/>
    </row>
    <row r="326" spans="1:28" ht="12.75" customHeight="1">
      <c r="A326" s="12"/>
      <c r="B326" s="1"/>
      <c r="C326" s="71"/>
      <c r="D326" s="111"/>
      <c r="E326" s="111"/>
      <c r="F326" s="111"/>
      <c r="G326" s="4"/>
      <c r="H326" s="4"/>
      <c r="X326" s="69"/>
      <c r="Y326" s="69"/>
      <c r="Z326" s="69"/>
      <c r="AA326" s="69"/>
      <c r="AB326" s="72"/>
    </row>
    <row r="327" spans="1:28" ht="18" customHeight="1">
      <c r="A327" s="12" t="s">
        <v>118</v>
      </c>
      <c r="B327" s="37">
        <v>2401</v>
      </c>
      <c r="C327" s="12" t="s">
        <v>172</v>
      </c>
      <c r="D327" s="142">
        <v>120</v>
      </c>
      <c r="E327" s="147">
        <v>0</v>
      </c>
      <c r="F327" s="147">
        <v>0</v>
      </c>
      <c r="G327" s="147">
        <v>0</v>
      </c>
      <c r="H327" s="147">
        <v>0</v>
      </c>
      <c r="X327" s="69"/>
      <c r="Y327" s="69"/>
      <c r="Z327" s="69"/>
      <c r="AA327" s="69"/>
      <c r="AB327" s="72"/>
    </row>
    <row r="328" spans="1:28" ht="26.25" customHeight="1">
      <c r="A328" s="12" t="s">
        <v>118</v>
      </c>
      <c r="B328" s="1">
        <v>2435</v>
      </c>
      <c r="C328" s="143" t="s">
        <v>173</v>
      </c>
      <c r="D328" s="4">
        <v>40</v>
      </c>
      <c r="E328" s="60">
        <v>0</v>
      </c>
      <c r="F328" s="60">
        <v>0</v>
      </c>
      <c r="G328" s="60">
        <v>0</v>
      </c>
      <c r="H328" s="60">
        <v>0</v>
      </c>
      <c r="X328" s="69"/>
      <c r="Y328" s="69"/>
      <c r="Z328" s="69"/>
      <c r="AA328" s="69"/>
      <c r="AB328" s="72"/>
    </row>
    <row r="329" spans="1:28" ht="18.75" customHeight="1">
      <c r="A329" s="12"/>
      <c r="B329" s="1"/>
      <c r="C329" s="2"/>
      <c r="D329" s="17"/>
      <c r="E329" s="17"/>
      <c r="F329" s="36"/>
      <c r="G329" s="17"/>
      <c r="H329" s="17"/>
      <c r="X329" s="69"/>
      <c r="Y329" s="69"/>
      <c r="Z329" s="69"/>
      <c r="AA329" s="69"/>
      <c r="AB329" s="72"/>
    </row>
    <row r="330" spans="1:28">
      <c r="F330" s="18"/>
      <c r="X330" s="69"/>
      <c r="Y330" s="69"/>
      <c r="Z330" s="69"/>
      <c r="AA330" s="69"/>
      <c r="AB330" s="72"/>
    </row>
    <row r="331" spans="1:28">
      <c r="E331" s="51"/>
      <c r="F331" s="51"/>
      <c r="G331" s="52"/>
      <c r="H331" s="4"/>
      <c r="X331" s="69"/>
      <c r="Y331" s="69"/>
      <c r="Z331" s="69"/>
      <c r="AA331" s="69"/>
      <c r="AB331" s="72"/>
    </row>
    <row r="332" spans="1:28">
      <c r="D332" s="51"/>
      <c r="E332" s="51"/>
      <c r="F332" s="51"/>
      <c r="G332" s="51"/>
      <c r="X332" s="69"/>
      <c r="Y332" s="69"/>
      <c r="Z332" s="69"/>
      <c r="AA332" s="69"/>
      <c r="AB332" s="72"/>
    </row>
    <row r="333" spans="1:28">
      <c r="F333" s="18"/>
      <c r="X333" s="69"/>
      <c r="Y333" s="69"/>
      <c r="Z333" s="69"/>
      <c r="AA333" s="69"/>
      <c r="AB333" s="72"/>
    </row>
    <row r="334" spans="1:28">
      <c r="D334" s="53"/>
      <c r="E334" s="53"/>
      <c r="F334" s="53"/>
      <c r="G334" s="53"/>
      <c r="X334" s="69"/>
      <c r="Y334" s="69"/>
      <c r="Z334" s="69"/>
      <c r="AA334" s="69"/>
      <c r="AB334" s="72"/>
    </row>
    <row r="335" spans="1:28">
      <c r="D335" s="53"/>
      <c r="E335" s="53"/>
      <c r="F335" s="53"/>
      <c r="G335" s="53"/>
      <c r="X335" s="69"/>
      <c r="Y335" s="69"/>
      <c r="Z335" s="69"/>
      <c r="AA335" s="69"/>
      <c r="AB335" s="72"/>
    </row>
    <row r="336" spans="1:28">
      <c r="D336" s="53"/>
      <c r="E336" s="53"/>
      <c r="F336" s="53"/>
      <c r="G336" s="53"/>
      <c r="X336" s="69"/>
      <c r="Y336" s="69"/>
      <c r="Z336" s="69"/>
      <c r="AA336" s="69"/>
      <c r="AB336" s="72"/>
    </row>
    <row r="337" spans="3:28">
      <c r="D337" s="53"/>
      <c r="E337" s="53"/>
      <c r="F337" s="4"/>
      <c r="G337" s="4"/>
      <c r="X337" s="69"/>
      <c r="Y337" s="69"/>
      <c r="Z337" s="69"/>
      <c r="AA337" s="69"/>
      <c r="AB337" s="72"/>
    </row>
    <row r="338" spans="3:28">
      <c r="D338" s="53"/>
      <c r="E338" s="53"/>
      <c r="F338" s="53"/>
      <c r="G338" s="53"/>
      <c r="X338" s="69"/>
      <c r="Y338" s="69"/>
      <c r="Z338" s="69"/>
      <c r="AA338" s="69"/>
      <c r="AB338" s="72"/>
    </row>
    <row r="339" spans="3:28">
      <c r="D339" s="53"/>
      <c r="E339" s="53"/>
      <c r="F339" s="53"/>
      <c r="G339" s="53"/>
      <c r="X339" s="69"/>
      <c r="Y339" s="69"/>
      <c r="Z339" s="69"/>
      <c r="AA339" s="69"/>
      <c r="AB339" s="72"/>
    </row>
    <row r="340" spans="3:28">
      <c r="D340" s="53"/>
      <c r="E340" s="53"/>
      <c r="F340" s="53"/>
      <c r="G340" s="53"/>
      <c r="X340" s="69"/>
      <c r="Y340" s="69"/>
      <c r="Z340" s="69"/>
      <c r="AA340" s="69"/>
      <c r="AB340" s="72"/>
    </row>
    <row r="341" spans="3:28">
      <c r="D341" s="53"/>
      <c r="E341" s="53"/>
      <c r="F341" s="53"/>
      <c r="G341" s="53"/>
      <c r="X341" s="69"/>
      <c r="Y341" s="69"/>
      <c r="Z341" s="69"/>
      <c r="AA341" s="69"/>
      <c r="AB341" s="72"/>
    </row>
    <row r="342" spans="3:28">
      <c r="D342" s="53"/>
      <c r="E342" s="53"/>
      <c r="F342" s="53"/>
      <c r="G342" s="53"/>
      <c r="X342" s="69"/>
      <c r="Y342" s="69"/>
      <c r="Z342" s="69"/>
      <c r="AA342" s="69"/>
      <c r="AB342" s="72"/>
    </row>
    <row r="343" spans="3:28">
      <c r="X343" s="69"/>
      <c r="Y343" s="69"/>
      <c r="Z343" s="69"/>
      <c r="AA343" s="69"/>
      <c r="AB343" s="72"/>
    </row>
    <row r="344" spans="3:28">
      <c r="X344" s="69"/>
      <c r="Y344" s="69"/>
      <c r="Z344" s="69"/>
      <c r="AA344" s="69"/>
      <c r="AB344" s="72"/>
    </row>
    <row r="345" spans="3:28">
      <c r="X345" s="69"/>
      <c r="Y345" s="69"/>
      <c r="Z345" s="69"/>
      <c r="AA345" s="69"/>
      <c r="AB345" s="72"/>
    </row>
    <row r="346" spans="3:28">
      <c r="X346" s="69"/>
      <c r="Y346" s="69"/>
      <c r="Z346" s="69"/>
      <c r="AA346" s="69"/>
      <c r="AB346" s="72"/>
    </row>
    <row r="347" spans="3:28" ht="28.5" customHeight="1">
      <c r="C347" s="78"/>
      <c r="X347" s="69"/>
      <c r="Y347" s="69"/>
      <c r="Z347" s="69"/>
      <c r="AA347" s="69"/>
      <c r="AB347" s="72"/>
    </row>
    <row r="348" spans="3:28">
      <c r="X348" s="69"/>
      <c r="Y348" s="69"/>
      <c r="Z348" s="69"/>
      <c r="AA348" s="69"/>
      <c r="AB348" s="72"/>
    </row>
    <row r="349" spans="3:28" ht="36.6" customHeight="1">
      <c r="C349" s="78"/>
      <c r="X349" s="69"/>
      <c r="Y349" s="69"/>
      <c r="Z349" s="69"/>
      <c r="AA349" s="69"/>
      <c r="AB349" s="72"/>
    </row>
    <row r="350" spans="3:28">
      <c r="X350" s="69"/>
      <c r="Y350" s="69"/>
      <c r="Z350" s="69"/>
      <c r="AA350" s="69"/>
      <c r="AB350" s="72"/>
    </row>
    <row r="351" spans="3:28">
      <c r="C351" s="78"/>
      <c r="X351" s="69"/>
      <c r="Y351" s="69"/>
      <c r="Z351" s="69"/>
      <c r="AA351" s="69"/>
      <c r="AB351" s="72"/>
    </row>
    <row r="352" spans="3:28">
      <c r="X352" s="69"/>
      <c r="Y352" s="69"/>
      <c r="Z352" s="69"/>
      <c r="AA352" s="69"/>
      <c r="AB352" s="72"/>
    </row>
    <row r="353" spans="3:28">
      <c r="C353" s="78"/>
      <c r="X353" s="69"/>
      <c r="Y353" s="69"/>
      <c r="Z353" s="69"/>
      <c r="AA353" s="69"/>
      <c r="AB353" s="72"/>
    </row>
    <row r="354" spans="3:28">
      <c r="C354" s="10"/>
    </row>
    <row r="356" spans="3:28">
      <c r="C356" s="78"/>
    </row>
  </sheetData>
  <customSheetViews>
    <customSheetView guid="{F1215AA8-B223-4341-85DA-07CDA54E4815}" showPageBreaks="1" printArea="1" showAutoFilter="1" hiddenRows="1" topLeftCell="A204">
      <selection activeCell="N321" sqref="N321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FA347F0-C6A1-4A1F-BA38-B37FC71D710E}" showPageBreaks="1" printArea="1" showAutoFilter="1" hiddenRows="1" view="pageBreakPreview" topLeftCell="A140">
      <selection activeCell="O147" sqref="O14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70C513C-E676-47CF-B612-167A15FE912E}" showPageBreaks="1" printArea="1" showAutoFilter="1" hiddenRows="1" showRuler="0" topLeftCell="A247">
      <selection activeCell="E260" sqref="E26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E3727A6-DA2F-4D46-8AA0-0235ACDE6AFB}" showAutoFilter="1">
      <selection activeCell="N344" sqref="N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53E5991-D6D8-4CAE-B4BC-940BDEA5DDD8}" printArea="1" showAutoFilter="1" showRuler="0" topLeftCell="A329">
      <selection activeCell="M344" sqref="M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9D66C3F-CEA6-411B-84FD-B5529291B20A}" showPageBreaks="1" printArea="1" showAutoFilter="1" hiddenRows="1" view="pageBreakPreview" topLeftCell="I1">
      <selection activeCell="Q10" sqref="Q1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5B5A34A-8DB6-4ACF-8A68-12B713FB009F}" showAutoFilter="1" hiddenRows="1" showRuler="0">
      <selection activeCell="G13" sqref="G13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7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696C36C-B04F-4EC7-8D98-CAB0ECD67E1B}" printArea="1" showAutoFilter="1" hiddenRows="1" topLeftCell="D10">
      <selection activeCell="Q184" sqref="Q18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8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9F78B5A8-3734-4B3A-B983-D77210D9CF3A}" showAutoFilter="1" showRuler="0">
      <selection activeCell="M337" sqref="M33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9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5">
    <mergeCell ref="S16:AB16"/>
    <mergeCell ref="S17:W17"/>
    <mergeCell ref="X17:AB17"/>
    <mergeCell ref="D17:E17"/>
    <mergeCell ref="D16:E16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tToHeight="15" orientation="landscape" useFirstPageNumber="1" r:id="rId10"/>
  <headerFooter alignWithMargins="0">
    <oddHeader xml:space="preserve">&amp;C   </oddHeader>
    <oddFooter>&amp;C&amp;"Times New Roman,Bold"&amp;P</oddFooter>
  </headerFooter>
  <rowBreaks count="8" manualBreakCount="8">
    <brk id="37" max="11" man="1"/>
    <brk id="70" max="7" man="1"/>
    <brk id="105" max="7" man="1"/>
    <brk id="143" max="7" man="1"/>
    <brk id="178" max="7" man="1"/>
    <brk id="211" max="7" man="1"/>
    <brk id="242" max="7" man="1"/>
    <brk id="275" max="7" man="1"/>
  </rowBreaks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Dem1</vt:lpstr>
      <vt:lpstr>'Dem1'!agriculture</vt:lpstr>
      <vt:lpstr>'Dem1'!ch</vt:lpstr>
      <vt:lpstr>'Dem1'!chCap</vt:lpstr>
      <vt:lpstr>'Dem1'!oap</vt:lpstr>
      <vt:lpstr>'Dem1'!Print_Area</vt:lpstr>
      <vt:lpstr>'Dem1'!Print_Titles</vt:lpstr>
      <vt:lpstr>'Dem1'!revise</vt:lpstr>
      <vt:lpstr>'Dem1'!summary</vt:lpstr>
      <vt:lpstr>'Dem1'!swc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2018-02-26T09:39:49Z</cp:lastPrinted>
  <dcterms:created xsi:type="dcterms:W3CDTF">2004-06-02T16:03:32Z</dcterms:created>
  <dcterms:modified xsi:type="dcterms:W3CDTF">2018-04-07T06:21:33Z</dcterms:modified>
</cp:coreProperties>
</file>