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010"/>
  </bookViews>
  <sheets>
    <sheet name="dem11" sheetId="4" r:id="rId1"/>
  </sheets>
  <externalReferences>
    <externalReference r:id="rId2"/>
  </externalReferences>
  <definedNames>
    <definedName name="__123Graph_D" hidden="1">#REF!</definedName>
    <definedName name="_xlnm._FilterDatabase" localSheetId="0" hidden="1">'dem11'!$A$22:$H$236</definedName>
    <definedName name="_Regression_Int" localSheetId="0" hidden="1">1</definedName>
    <definedName name="cs" localSheetId="0">'dem11'!$D$158:$H$158</definedName>
    <definedName name="Fishrev">[1]dem2!$D$574:$L$574</definedName>
    <definedName name="foodrevenue">'dem11'!$E$17:$F$17</definedName>
    <definedName name="fsw" localSheetId="0">'dem11'!$D$116:$H$116</definedName>
    <definedName name="fswcap" localSheetId="0">'dem11'!$D$214:$H$214</definedName>
    <definedName name="ges" localSheetId="0">'dem11'!$D$232:$H$232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'dem11'!#REF!</definedName>
    <definedName name="oges" localSheetId="0">'dem11'!$D$187:$H$187</definedName>
    <definedName name="_xlnm.Print_Area" localSheetId="0">'dem11'!$A$1:$H$235</definedName>
    <definedName name="_xlnm.Print_Titles" localSheetId="0">'dem11'!$19:$22</definedName>
    <definedName name="reform">#REF!</definedName>
    <definedName name="revise" localSheetId="0">'dem11'!#REF!</definedName>
    <definedName name="scst" localSheetId="0">'dem11'!$D$34:$H$34</definedName>
    <definedName name="socialwelfare">#REF!</definedName>
    <definedName name="spfrd">#REF!</definedName>
    <definedName name="sss">#REF!</definedName>
    <definedName name="summary" localSheetId="0">'dem11'!#REF!</definedName>
    <definedName name="urbancap">#REF!</definedName>
    <definedName name="voted" localSheetId="0">'dem11'!$E$17:$F$17</definedName>
    <definedName name="wareCaprec" localSheetId="0">'dem11'!#REF!</definedName>
    <definedName name="warerec" localSheetId="0">'dem11'!#REF!</definedName>
    <definedName name="Z_239EE218_578E_4317_BEED_14D5D7089E27_.wvu.Cols" localSheetId="0" hidden="1">'dem11'!#REF!</definedName>
    <definedName name="Z_239EE218_578E_4317_BEED_14D5D7089E27_.wvu.FilterData" localSheetId="0" hidden="1">'dem11'!$B$1:$H$234</definedName>
    <definedName name="Z_239EE218_578E_4317_BEED_14D5D7089E27_.wvu.PrintArea" localSheetId="0" hidden="1">'dem11'!$A$1:$H$234</definedName>
    <definedName name="Z_239EE218_578E_4317_BEED_14D5D7089E27_.wvu.PrintTitles" localSheetId="0" hidden="1">'dem11'!$19:$22</definedName>
    <definedName name="Z_302A3EA3_AE96_11D5_A646_0050BA3D7AFD_.wvu.Cols" localSheetId="0" hidden="1">'dem11'!#REF!</definedName>
    <definedName name="Z_302A3EA3_AE96_11D5_A646_0050BA3D7AFD_.wvu.FilterData" localSheetId="0" hidden="1">'dem11'!$B$1:$H$234</definedName>
    <definedName name="Z_302A3EA3_AE96_11D5_A646_0050BA3D7AFD_.wvu.PrintArea" localSheetId="0" hidden="1">'dem11'!$A$1:$H$234</definedName>
    <definedName name="Z_302A3EA3_AE96_11D5_A646_0050BA3D7AFD_.wvu.PrintTitles" localSheetId="0" hidden="1">'dem11'!$19:$22</definedName>
    <definedName name="Z_36DBA021_0ECB_11D4_8064_004005726899_.wvu.Cols" localSheetId="0" hidden="1">'dem11'!#REF!</definedName>
    <definedName name="Z_36DBA021_0ECB_11D4_8064_004005726899_.wvu.FilterData" localSheetId="0" hidden="1">'dem11'!$C$23:$C$234</definedName>
    <definedName name="Z_36DBA021_0ECB_11D4_8064_004005726899_.wvu.PrintArea" localSheetId="0" hidden="1">'dem11'!$A$1:$H$234</definedName>
    <definedName name="Z_36DBA021_0ECB_11D4_8064_004005726899_.wvu.PrintTitles" localSheetId="0" hidden="1">'dem11'!$19:$22</definedName>
    <definedName name="Z_93EBE921_AE91_11D5_8685_004005726899_.wvu.Cols" localSheetId="0" hidden="1">'dem11'!#REF!</definedName>
    <definedName name="Z_93EBE921_AE91_11D5_8685_004005726899_.wvu.FilterData" localSheetId="0" hidden="1">'dem11'!$C$23:$C$234</definedName>
    <definedName name="Z_93EBE921_AE91_11D5_8685_004005726899_.wvu.PrintArea" localSheetId="0" hidden="1">'dem11'!$A$1:$H$234</definedName>
    <definedName name="Z_93EBE921_AE91_11D5_8685_004005726899_.wvu.PrintTitles" localSheetId="0" hidden="1">'dem11'!$19:$22</definedName>
    <definedName name="Z_94DA79C1_0FDE_11D5_9579_000021DAEEA2_.wvu.Cols" localSheetId="0" hidden="1">'dem11'!#REF!</definedName>
    <definedName name="Z_94DA79C1_0FDE_11D5_9579_000021DAEEA2_.wvu.FilterData" localSheetId="0" hidden="1">'dem11'!$C$23:$C$234</definedName>
    <definedName name="Z_94DA79C1_0FDE_11D5_9579_000021DAEEA2_.wvu.PrintArea" localSheetId="0" hidden="1">'dem11'!$A$1:$H$234</definedName>
    <definedName name="Z_94DA79C1_0FDE_11D5_9579_000021DAEEA2_.wvu.PrintTitles" localSheetId="0" hidden="1">'dem11'!$19:$22</definedName>
    <definedName name="Z_B4CB0999_161F_11D5_8064_004005726899_.wvu.FilterData" localSheetId="0" hidden="1">'dem11'!$C$23:$C$234</definedName>
    <definedName name="Z_C868F8C3_16D7_11D5_A68D_81D6213F5331_.wvu.Cols" localSheetId="0" hidden="1">'dem11'!#REF!</definedName>
    <definedName name="Z_C868F8C3_16D7_11D5_A68D_81D6213F5331_.wvu.FilterData" localSheetId="0" hidden="1">'dem11'!$C$23:$C$234</definedName>
    <definedName name="Z_C868F8C3_16D7_11D5_A68D_81D6213F5331_.wvu.PrintArea" localSheetId="0" hidden="1">'dem11'!$A$1:$H$234</definedName>
    <definedName name="Z_C868F8C3_16D7_11D5_A68D_81D6213F5331_.wvu.PrintTitles" localSheetId="0" hidden="1">'dem11'!$19:$22</definedName>
    <definedName name="Z_E5DF37BD_125C_11D5_8DC4_D0F5D88B3549_.wvu.Cols" localSheetId="0" hidden="1">'dem11'!#REF!</definedName>
    <definedName name="Z_E5DF37BD_125C_11D5_8DC4_D0F5D88B3549_.wvu.FilterData" localSheetId="0" hidden="1">'dem11'!$C$23:$C$234</definedName>
    <definedName name="Z_E5DF37BD_125C_11D5_8DC4_D0F5D88B3549_.wvu.PrintArea" localSheetId="0" hidden="1">'dem11'!$A$1:$H$234</definedName>
    <definedName name="Z_E5DF37BD_125C_11D5_8DC4_D0F5D88B3549_.wvu.PrintTitles" localSheetId="0" hidden="1">'dem11'!$19:$22</definedName>
    <definedName name="Z_F8ADACC1_164E_11D6_B603_000021DAEEA2_.wvu.Cols" localSheetId="0" hidden="1">'dem11'!#REF!</definedName>
    <definedName name="Z_F8ADACC1_164E_11D6_B603_000021DAEEA2_.wvu.FilterData" localSheetId="0" hidden="1">'dem11'!$C$23:$C$234</definedName>
    <definedName name="Z_F8ADACC1_164E_11D6_B603_000021DAEEA2_.wvu.PrintArea" localSheetId="0" hidden="1">'dem11'!$A$1:$H$234</definedName>
    <definedName name="Z_F8ADACC1_164E_11D6_B603_000021DAEEA2_.wvu.PrintTitles" localSheetId="0" hidden="1">'dem11'!$19:$22</definedName>
  </definedNames>
  <calcPr calcId="125725"/>
</workbook>
</file>

<file path=xl/calcChain.xml><?xml version="1.0" encoding="utf-8"?>
<calcChain xmlns="http://schemas.openxmlformats.org/spreadsheetml/2006/main">
  <c r="E211" i="4"/>
  <c r="E212" s="1"/>
  <c r="F211"/>
  <c r="F212" s="1"/>
  <c r="G211"/>
  <c r="G212" s="1"/>
  <c r="D211"/>
  <c r="D50"/>
  <c r="E50"/>
  <c r="F50"/>
  <c r="G50"/>
  <c r="E156"/>
  <c r="F156"/>
  <c r="G156"/>
  <c r="D156"/>
  <c r="E107" l="1"/>
  <c r="F107"/>
  <c r="G107"/>
  <c r="D107"/>
  <c r="E229"/>
  <c r="E230" s="1"/>
  <c r="E231" s="1"/>
  <c r="E232" s="1"/>
  <c r="F229"/>
  <c r="F230" s="1"/>
  <c r="F231" s="1"/>
  <c r="F232" s="1"/>
  <c r="G229"/>
  <c r="G230" s="1"/>
  <c r="G231" s="1"/>
  <c r="G232" s="1"/>
  <c r="D229"/>
  <c r="D230" s="1"/>
  <c r="D231" s="1"/>
  <c r="D232" s="1"/>
  <c r="G225"/>
  <c r="F225"/>
  <c r="E225"/>
  <c r="D225"/>
  <c r="G221"/>
  <c r="F221"/>
  <c r="E221"/>
  <c r="D221"/>
  <c r="G213"/>
  <c r="F213"/>
  <c r="E213"/>
  <c r="D212"/>
  <c r="D213" s="1"/>
  <c r="G201"/>
  <c r="G202" s="1"/>
  <c r="G203" s="1"/>
  <c r="G204" s="1"/>
  <c r="F201"/>
  <c r="F202" s="1"/>
  <c r="F203" s="1"/>
  <c r="F204" s="1"/>
  <c r="E201"/>
  <c r="E202" s="1"/>
  <c r="E203" s="1"/>
  <c r="E204" s="1"/>
  <c r="D201"/>
  <c r="D202" s="1"/>
  <c r="D203" s="1"/>
  <c r="D204" s="1"/>
  <c r="G197"/>
  <c r="F197"/>
  <c r="E197"/>
  <c r="D197"/>
  <c r="G185"/>
  <c r="F185"/>
  <c r="E185"/>
  <c r="D185"/>
  <c r="G177"/>
  <c r="F177"/>
  <c r="E177"/>
  <c r="D177"/>
  <c r="G170"/>
  <c r="F170"/>
  <c r="E170"/>
  <c r="D170"/>
  <c r="G165"/>
  <c r="F165"/>
  <c r="E165"/>
  <c r="D165"/>
  <c r="G149"/>
  <c r="F149"/>
  <c r="E149"/>
  <c r="D149"/>
  <c r="G143"/>
  <c r="F143"/>
  <c r="E143"/>
  <c r="D143"/>
  <c r="G137"/>
  <c r="F137"/>
  <c r="E137"/>
  <c r="D137"/>
  <c r="G131"/>
  <c r="F131"/>
  <c r="E131"/>
  <c r="D131"/>
  <c r="G125"/>
  <c r="F125"/>
  <c r="E125"/>
  <c r="D125"/>
  <c r="G113"/>
  <c r="G114" s="1"/>
  <c r="F113"/>
  <c r="F114" s="1"/>
  <c r="E113"/>
  <c r="E114" s="1"/>
  <c r="D113"/>
  <c r="D114" s="1"/>
  <c r="G103"/>
  <c r="F103"/>
  <c r="E103"/>
  <c r="D103"/>
  <c r="G99"/>
  <c r="F99"/>
  <c r="E99"/>
  <c r="D99"/>
  <c r="G90"/>
  <c r="G91" s="1"/>
  <c r="F90"/>
  <c r="F91" s="1"/>
  <c r="E90"/>
  <c r="E91" s="1"/>
  <c r="D90"/>
  <c r="D91" s="1"/>
  <c r="G84"/>
  <c r="F84"/>
  <c r="E84"/>
  <c r="D84"/>
  <c r="G78"/>
  <c r="F78"/>
  <c r="E78"/>
  <c r="D78"/>
  <c r="G71"/>
  <c r="F71"/>
  <c r="E71"/>
  <c r="D71"/>
  <c r="G64"/>
  <c r="F64"/>
  <c r="E64"/>
  <c r="D64"/>
  <c r="G57"/>
  <c r="F57"/>
  <c r="E57"/>
  <c r="D57"/>
  <c r="G33"/>
  <c r="F33"/>
  <c r="E33"/>
  <c r="D33"/>
  <c r="G28"/>
  <c r="F28"/>
  <c r="E28"/>
  <c r="D28"/>
  <c r="F150"/>
  <c r="D186" l="1"/>
  <c r="D187" s="1"/>
  <c r="G186"/>
  <c r="G187" s="1"/>
  <c r="F157"/>
  <c r="F158" s="1"/>
  <c r="D34"/>
  <c r="G34"/>
  <c r="D85"/>
  <c r="F108"/>
  <c r="E108"/>
  <c r="D108"/>
  <c r="G108"/>
  <c r="G85"/>
  <c r="E150"/>
  <c r="E157" s="1"/>
  <c r="E158" s="1"/>
  <c r="D150"/>
  <c r="D157" s="1"/>
  <c r="D158" s="1"/>
  <c r="F85"/>
  <c r="F34"/>
  <c r="F214"/>
  <c r="F233" s="1"/>
  <c r="E34"/>
  <c r="E214"/>
  <c r="E233" s="1"/>
  <c r="D214"/>
  <c r="D233" s="1"/>
  <c r="E186"/>
  <c r="E187" s="1"/>
  <c r="F186"/>
  <c r="F187" s="1"/>
  <c r="E85"/>
  <c r="G150"/>
  <c r="G157" s="1"/>
  <c r="G158" s="1"/>
  <c r="G214"/>
  <c r="G233" s="1"/>
  <c r="F17" l="1"/>
  <c r="G115"/>
  <c r="G116" s="1"/>
  <c r="G188" s="1"/>
  <c r="G234" s="1"/>
  <c r="D115"/>
  <c r="D116" s="1"/>
  <c r="D188" s="1"/>
  <c r="D234" s="1"/>
  <c r="F115"/>
  <c r="F116" s="1"/>
  <c r="F188" s="1"/>
  <c r="F234" s="1"/>
  <c r="E115"/>
  <c r="E116" s="1"/>
  <c r="E188" s="1"/>
  <c r="E234" s="1"/>
  <c r="E17" l="1"/>
</calcChain>
</file>

<file path=xl/sharedStrings.xml><?xml version="1.0" encoding="utf-8"?>
<sst xmlns="http://schemas.openxmlformats.org/spreadsheetml/2006/main" count="359" uniqueCount="167">
  <si>
    <t>Civil Supplies</t>
  </si>
  <si>
    <t>Other General Economic Services</t>
  </si>
  <si>
    <t>(a) Capital Account of Agriculture and Allied Activities</t>
  </si>
  <si>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</si>
  <si>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</si>
  <si>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</si>
  <si>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</si>
  <si>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</si>
  <si>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</si>
  <si>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</si>
  <si>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Direction and Administration</t>
  </si>
  <si>
    <t>Head Office Establishment</t>
  </si>
  <si>
    <t>00.44.01</t>
  </si>
  <si>
    <t>Salaries</t>
  </si>
  <si>
    <t>00.44.11</t>
  </si>
  <si>
    <t>Travel Expenses</t>
  </si>
  <si>
    <t>00.44.13</t>
  </si>
  <si>
    <t>Office Expenses</t>
  </si>
  <si>
    <t>00.44.14</t>
  </si>
  <si>
    <t>Rent, Rates &amp; Taxes</t>
  </si>
  <si>
    <t>West District</t>
  </si>
  <si>
    <t>00.46.01</t>
  </si>
  <si>
    <t>00.46.11</t>
  </si>
  <si>
    <t>00.46.13</t>
  </si>
  <si>
    <t>00.46.14</t>
  </si>
  <si>
    <t>South District</t>
  </si>
  <si>
    <t>00.48.01</t>
  </si>
  <si>
    <t>00.48.11</t>
  </si>
  <si>
    <t>00.48.13</t>
  </si>
  <si>
    <t>00.48.14</t>
  </si>
  <si>
    <t>Consumers Affairs</t>
  </si>
  <si>
    <t>00.60.01</t>
  </si>
  <si>
    <t>00.60.11</t>
  </si>
  <si>
    <t>00.60.13</t>
  </si>
  <si>
    <t>Training</t>
  </si>
  <si>
    <t>00.00.72</t>
  </si>
  <si>
    <t>Establishment of Food Grain Godowns</t>
  </si>
  <si>
    <t>60.00.01</t>
  </si>
  <si>
    <t>60.00.11</t>
  </si>
  <si>
    <t>60.00.13</t>
  </si>
  <si>
    <t>60.00.51</t>
  </si>
  <si>
    <t>Motor Vehicles</t>
  </si>
  <si>
    <t>National Social Assistance Programme including Annapurna</t>
  </si>
  <si>
    <t>62.00.71</t>
  </si>
  <si>
    <t>Annapurna Scheme</t>
  </si>
  <si>
    <t>Procurement &amp; Supply</t>
  </si>
  <si>
    <t>Food Subsidies</t>
  </si>
  <si>
    <t>Subsidies on Sale of Rice</t>
  </si>
  <si>
    <t>62.00.33</t>
  </si>
  <si>
    <t>Subsidies</t>
  </si>
  <si>
    <t>Regulation of Weight &amp; Measures</t>
  </si>
  <si>
    <t>Establishment</t>
  </si>
  <si>
    <t>CAPITAL SECTION</t>
  </si>
  <si>
    <t>Food</t>
  </si>
  <si>
    <t>Buildings</t>
  </si>
  <si>
    <t>East District</t>
  </si>
  <si>
    <t>00.45.01</t>
  </si>
  <si>
    <t>00.45.11</t>
  </si>
  <si>
    <t>00.45.13</t>
  </si>
  <si>
    <t>00.45.14</t>
  </si>
  <si>
    <t>00.47.01</t>
  </si>
  <si>
    <t>00.47.11</t>
  </si>
  <si>
    <t>00.47.13</t>
  </si>
  <si>
    <t>00.47.14</t>
  </si>
  <si>
    <t>North District</t>
  </si>
  <si>
    <t>60.44.01</t>
  </si>
  <si>
    <t>60.44.11</t>
  </si>
  <si>
    <t>60.44.13</t>
  </si>
  <si>
    <t>60.45.01</t>
  </si>
  <si>
    <t>60.45.11</t>
  </si>
  <si>
    <t>60.45.13</t>
  </si>
  <si>
    <t>60.46.01</t>
  </si>
  <si>
    <t>60.46.11</t>
  </si>
  <si>
    <t>60.46.13</t>
  </si>
  <si>
    <t>60.47.01</t>
  </si>
  <si>
    <t>60.47.11</t>
  </si>
  <si>
    <t>60.47.13</t>
  </si>
  <si>
    <t>60.48.01</t>
  </si>
  <si>
    <t>60.48.11</t>
  </si>
  <si>
    <t>60.48.13</t>
  </si>
  <si>
    <t>Welfare of Scheduled Caste</t>
  </si>
  <si>
    <t>Welfare of Scheduled Tribes</t>
  </si>
  <si>
    <t>01</t>
  </si>
  <si>
    <t>01.102</t>
  </si>
  <si>
    <t>02</t>
  </si>
  <si>
    <t>02.102</t>
  </si>
  <si>
    <t>Rural Godown Programmes</t>
  </si>
  <si>
    <t>II. Details of the estimates and the heads under which this grant will be accounted for:</t>
  </si>
  <si>
    <t>Capital</t>
  </si>
  <si>
    <t>Revenue</t>
  </si>
  <si>
    <t>Capital Outlay on Food, Storage &amp; Warehousing</t>
  </si>
  <si>
    <t>Food, Storage and Warehousing</t>
  </si>
  <si>
    <t>B - Social Services (e) Welfare of Scheduled Castes</t>
  </si>
  <si>
    <t>C - Economic Services (a) Agriculture and Allied Activities</t>
  </si>
  <si>
    <t>C - Capital Accounts of Economic Services</t>
  </si>
  <si>
    <t>Food Storage and Warehousing</t>
  </si>
  <si>
    <t>Tribes &amp; Other Backward Classes</t>
  </si>
  <si>
    <t>North-East Circle</t>
  </si>
  <si>
    <t>South-West Circle</t>
  </si>
  <si>
    <t>62.00.01</t>
  </si>
  <si>
    <t>62.00.11</t>
  </si>
  <si>
    <t>62.00.13</t>
  </si>
  <si>
    <t>62.00.52</t>
  </si>
  <si>
    <t>63.00.01</t>
  </si>
  <si>
    <t>63.00.11</t>
  </si>
  <si>
    <t>63.00.13</t>
  </si>
  <si>
    <t>63.00.52</t>
  </si>
  <si>
    <t>Scheduled Tribes and Other Backward Classes</t>
  </si>
  <si>
    <t>Welfare of Scheduled Caste, Scheduled</t>
  </si>
  <si>
    <t>(j ) General Economic Services</t>
  </si>
  <si>
    <t>(j) General Economic Services</t>
  </si>
  <si>
    <t>Economic Development</t>
  </si>
  <si>
    <t>Capital Outlay on Food, Storage and Warehousing</t>
  </si>
  <si>
    <t>63.00.14</t>
  </si>
  <si>
    <t>Rent, Rates and Taxes</t>
  </si>
  <si>
    <t>Major Works</t>
  </si>
  <si>
    <t>Storage and Warehousing</t>
  </si>
  <si>
    <t>Capital Outlay on other General Economic Services</t>
  </si>
  <si>
    <t>(j) Capital Outlay on General Economic Services</t>
  </si>
  <si>
    <t>Capital Outlay on Other General Economic Services</t>
  </si>
  <si>
    <t>(In Thousands of Rupees)</t>
  </si>
  <si>
    <t>Machinery &amp; Equipment</t>
  </si>
  <si>
    <t>Computerization of Food and Civil Supplies and Consumers Affairs Department (NEC)</t>
  </si>
  <si>
    <t>00.44.81</t>
  </si>
  <si>
    <t>Rec</t>
  </si>
  <si>
    <t>National Food Security Mission</t>
  </si>
  <si>
    <t>01.00.75</t>
  </si>
  <si>
    <t>01.62.81</t>
  </si>
  <si>
    <t>01.71.53</t>
  </si>
  <si>
    <t>01.72.53</t>
  </si>
  <si>
    <t>00.44.27</t>
  </si>
  <si>
    <t>Minor Works</t>
  </si>
  <si>
    <t>Food Storage and Warehousing, 00.911-Deduct Recoveries of Overpayments</t>
  </si>
  <si>
    <t>Construction of Intermediate Food Storage Godowns</t>
  </si>
  <si>
    <t>00.44.82</t>
  </si>
  <si>
    <t>Generating Awareness Amongst the TPDS Beneficiaries (Central Share)</t>
  </si>
  <si>
    <t>Construction of Working Standard Laboratory (Central Share)</t>
  </si>
  <si>
    <t>00.44.83</t>
  </si>
  <si>
    <t>Land Compensation</t>
  </si>
  <si>
    <t>60.71.52</t>
  </si>
  <si>
    <t>Welfare of Scheduled Caste, Scheduled Tribes &amp; Other Backward Classes</t>
  </si>
  <si>
    <t>Setting up of State Project Management Unit for end to end computerization of TPDS Operations ( State Share)</t>
  </si>
  <si>
    <t>Setting up of State Project Management Unit for end to end computerization of TPDS Operations (Central Share)</t>
  </si>
  <si>
    <t>I. Estimate of the amount required in the year ending 31st March, 2019 to defray the charges in respect of Food, Civil Supplies &amp; Consumer Affairs</t>
  </si>
  <si>
    <t>Budget Estimate</t>
  </si>
  <si>
    <t>Revised Estimate</t>
  </si>
  <si>
    <t xml:space="preserve"> 2017-18</t>
  </si>
  <si>
    <t>Construction of Working Standard Laboratory (State Share)</t>
  </si>
  <si>
    <t>01.73.53</t>
  </si>
  <si>
    <t>Food Security Allowance</t>
  </si>
  <si>
    <t>63.00.72</t>
  </si>
  <si>
    <t>State Food Commission</t>
  </si>
  <si>
    <t>61.00.01</t>
  </si>
  <si>
    <t>61.00.13</t>
  </si>
  <si>
    <t>61.00.11</t>
  </si>
  <si>
    <t>00.44.42</t>
  </si>
  <si>
    <t>00.44.84</t>
  </si>
  <si>
    <t>Corpus Fund</t>
  </si>
  <si>
    <t xml:space="preserve">Lump sum provision for revision of Pay &amp; Allowances </t>
  </si>
  <si>
    <t>Strengthening of Weights &amp; Measures Infrastructure
 (Central Share)</t>
  </si>
  <si>
    <t>Construction of Storage Godown at Gyalshing
 (Central Share)</t>
  </si>
  <si>
    <t>Strengthening the infrastructure of Consumer Fora 
(Central Share)</t>
  </si>
  <si>
    <t xml:space="preserve">              Actuals</t>
  </si>
  <si>
    <t xml:space="preserve">               2016-17</t>
  </si>
  <si>
    <t>Sikkim State Consumer Disputes Redressal Commission</t>
  </si>
  <si>
    <t xml:space="preserve">                                                           FOOD, CIVIL SUPPLIES &amp; CONSUMER AFFAIRS</t>
  </si>
  <si>
    <t xml:space="preserve">                                                              DEMAND NO. 11</t>
  </si>
</sst>
</file>

<file path=xl/styles.xml><?xml version="1.0" encoding="utf-8"?>
<styleSheet xmlns="http://schemas.openxmlformats.org/spreadsheetml/2006/main">
  <numFmts count="10">
    <numFmt numFmtId="164" formatCode="_ * #,##0.00_ ;_ * \-#,##0.00_ ;_ * &quot;-&quot;??_ ;_ @_ "/>
    <numFmt numFmtId="165" formatCode="0_)"/>
    <numFmt numFmtId="166" formatCode="00#"/>
    <numFmt numFmtId="167" formatCode="0#"/>
    <numFmt numFmtId="168" formatCode="00000#"/>
    <numFmt numFmtId="169" formatCode="00.00#"/>
    <numFmt numFmtId="170" formatCode="0#.###"/>
    <numFmt numFmtId="171" formatCode="00.#0"/>
    <numFmt numFmtId="172" formatCode="00.000"/>
    <numFmt numFmtId="173" formatCode="#0"/>
  </numFmts>
  <fonts count="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165" fontId="2" fillId="0" borderId="0"/>
  </cellStyleXfs>
  <cellXfs count="184">
    <xf numFmtId="0" fontId="0" fillId="0" borderId="0" xfId="0"/>
    <xf numFmtId="0" fontId="3" fillId="2" borderId="0" xfId="2" applyFont="1" applyFill="1"/>
    <xf numFmtId="0" fontId="3" fillId="2" borderId="0" xfId="8" applyFont="1" applyFill="1"/>
    <xf numFmtId="164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2" applyFont="1" applyFill="1"/>
    <xf numFmtId="0" fontId="3" fillId="0" borderId="0" xfId="8" applyFont="1" applyFill="1"/>
    <xf numFmtId="0" fontId="3" fillId="0" borderId="0" xfId="0" applyFont="1" applyFill="1" applyAlignment="1">
      <alignment wrapText="1"/>
    </xf>
    <xf numFmtId="0" fontId="3" fillId="0" borderId="2" xfId="5" applyNumberFormat="1" applyFont="1" applyFill="1" applyBorder="1" applyAlignment="1" applyProtection="1">
      <alignment vertical="center" wrapText="1"/>
    </xf>
    <xf numFmtId="0" fontId="3" fillId="0" borderId="0" xfId="2" applyFont="1" applyFill="1" applyAlignment="1">
      <alignment horizontal="left" vertical="top" wrapText="1"/>
    </xf>
    <xf numFmtId="0" fontId="3" fillId="0" borderId="0" xfId="2" applyFont="1" applyFill="1" applyAlignment="1">
      <alignment horizontal="right" vertical="top" wrapText="1"/>
    </xf>
    <xf numFmtId="0" fontId="3" fillId="0" borderId="0" xfId="2" applyFont="1" applyFill="1" applyAlignment="1" applyProtection="1">
      <alignment horizontal="left" vertical="top" wrapText="1"/>
    </xf>
    <xf numFmtId="164" fontId="3" fillId="0" borderId="0" xfId="1" applyFont="1" applyFill="1" applyAlignment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3" applyFont="1" applyFill="1" applyAlignment="1">
      <alignment horizontal="right" vertical="top" wrapText="1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8" applyFont="1" applyFill="1" applyAlignment="1">
      <alignment horizontal="left" vertical="top" wrapText="1"/>
    </xf>
    <xf numFmtId="0" fontId="3" fillId="0" borderId="0" xfId="8" applyFont="1" applyFill="1" applyBorder="1" applyAlignment="1">
      <alignment horizontal="right" vertical="top" wrapText="1"/>
    </xf>
    <xf numFmtId="0" fontId="3" fillId="0" borderId="0" xfId="8" applyFont="1" applyFill="1" applyBorder="1" applyAlignment="1" applyProtection="1">
      <alignment horizontal="left" vertical="top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168" fontId="3" fillId="0" borderId="0" xfId="8" applyNumberFormat="1" applyFont="1" applyFill="1" applyBorder="1" applyAlignment="1">
      <alignment horizontal="right" vertical="top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167" fontId="3" fillId="0" borderId="0" xfId="2" applyNumberFormat="1" applyFont="1" applyFill="1" applyAlignment="1">
      <alignment horizontal="right" vertical="top" wrapText="1"/>
    </xf>
    <xf numFmtId="0" fontId="3" fillId="0" borderId="0" xfId="8" applyFont="1" applyFill="1" applyBorder="1" applyAlignment="1">
      <alignment horizontal="left" vertical="top" wrapText="1"/>
    </xf>
    <xf numFmtId="170" fontId="4" fillId="0" borderId="0" xfId="8" applyNumberFormat="1" applyFont="1" applyFill="1" applyBorder="1" applyAlignment="1">
      <alignment horizontal="right"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0" fontId="3" fillId="0" borderId="2" xfId="8" applyFont="1" applyFill="1" applyBorder="1" applyAlignment="1">
      <alignment horizontal="left" vertical="top" wrapText="1"/>
    </xf>
    <xf numFmtId="167" fontId="3" fillId="0" borderId="0" xfId="8" applyNumberFormat="1" applyFont="1" applyFill="1" applyBorder="1" applyAlignment="1">
      <alignment horizontal="right" vertical="top" wrapText="1"/>
    </xf>
    <xf numFmtId="0" fontId="4" fillId="0" borderId="0" xfId="8" applyFont="1" applyFill="1" applyAlignment="1" applyProtection="1">
      <alignment horizontal="left" vertical="top" wrapText="1"/>
    </xf>
    <xf numFmtId="0" fontId="4" fillId="0" borderId="0" xfId="8" applyFont="1" applyFill="1" applyBorder="1" applyAlignment="1" applyProtection="1">
      <alignment horizontal="left" vertical="top" wrapText="1"/>
    </xf>
    <xf numFmtId="0" fontId="4" fillId="0" borderId="0" xfId="8" applyFont="1" applyFill="1" applyBorder="1" applyAlignment="1">
      <alignment horizontal="right" vertical="top" wrapText="1"/>
    </xf>
    <xf numFmtId="0" fontId="4" fillId="0" borderId="0" xfId="8" applyFont="1" applyFill="1" applyAlignment="1">
      <alignment horizontal="right" vertical="top" wrapText="1"/>
    </xf>
    <xf numFmtId="169" fontId="4" fillId="0" borderId="0" xfId="8" applyNumberFormat="1" applyFont="1" applyFill="1" applyAlignment="1">
      <alignment horizontal="right" vertical="top" wrapText="1"/>
    </xf>
    <xf numFmtId="167" fontId="3" fillId="0" borderId="0" xfId="2" applyNumberFormat="1" applyFont="1" applyFill="1" applyBorder="1" applyAlignment="1">
      <alignment horizontal="right" vertical="top" wrapText="1"/>
    </xf>
    <xf numFmtId="0" fontId="3" fillId="0" borderId="0" xfId="8" applyFont="1" applyFill="1" applyAlignment="1">
      <alignment horizontal="right" vertical="top" wrapText="1"/>
    </xf>
    <xf numFmtId="0" fontId="4" fillId="0" borderId="0" xfId="2" applyNumberFormat="1" applyFont="1" applyFill="1" applyAlignment="1" applyProtection="1">
      <alignment horizontal="center"/>
    </xf>
    <xf numFmtId="164" fontId="3" fillId="0" borderId="0" xfId="1" applyFont="1" applyFill="1" applyAlignment="1">
      <alignment horizontal="right"/>
    </xf>
    <xf numFmtId="164" fontId="3" fillId="0" borderId="0" xfId="1" applyFont="1" applyFill="1" applyBorder="1" applyAlignment="1">
      <alignment horizontal="right"/>
    </xf>
    <xf numFmtId="164" fontId="3" fillId="0" borderId="1" xfId="1" applyFont="1" applyFill="1" applyBorder="1" applyAlignment="1">
      <alignment horizontal="right" wrapText="1"/>
    </xf>
    <xf numFmtId="164" fontId="3" fillId="0" borderId="0" xfId="1" applyFont="1" applyFill="1" applyBorder="1" applyAlignment="1">
      <alignment horizontal="right" wrapText="1"/>
    </xf>
    <xf numFmtId="164" fontId="3" fillId="0" borderId="2" xfId="1" applyFont="1" applyFill="1" applyBorder="1" applyAlignment="1">
      <alignment horizontal="right" wrapText="1"/>
    </xf>
    <xf numFmtId="0" fontId="3" fillId="0" borderId="0" xfId="2" applyNumberFormat="1" applyFont="1" applyFill="1"/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2" xfId="5" applyFont="1" applyFill="1" applyBorder="1" applyAlignment="1" applyProtection="1">
      <alignment horizontal="left"/>
    </xf>
    <xf numFmtId="0" fontId="3" fillId="0" borderId="2" xfId="5" applyNumberFormat="1" applyFont="1" applyFill="1" applyBorder="1" applyProtection="1"/>
    <xf numFmtId="0" fontId="5" fillId="0" borderId="2" xfId="5" applyNumberFormat="1" applyFont="1" applyFill="1" applyBorder="1" applyAlignment="1" applyProtection="1">
      <alignment horizontal="right"/>
    </xf>
    <xf numFmtId="0" fontId="3" fillId="0" borderId="0" xfId="6" applyFont="1" applyFill="1" applyProtection="1"/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2" xfId="6" applyFont="1" applyFill="1" applyBorder="1" applyAlignment="1" applyProtection="1">
      <alignment horizontal="left" vertical="top" wrapText="1"/>
    </xf>
    <xf numFmtId="0" fontId="3" fillId="0" borderId="2" xfId="6" applyFont="1" applyFill="1" applyBorder="1" applyAlignment="1" applyProtection="1">
      <alignment horizontal="right" vertical="top" wrapText="1"/>
    </xf>
    <xf numFmtId="0" fontId="3" fillId="0" borderId="2" xfId="5" applyNumberFormat="1" applyFont="1" applyFill="1" applyBorder="1" applyAlignment="1" applyProtection="1">
      <alignment horizontal="right"/>
    </xf>
    <xf numFmtId="0" fontId="3" fillId="0" borderId="0" xfId="2" applyFont="1" applyFill="1" applyBorder="1" applyAlignment="1">
      <alignment horizontal="left" vertical="top" wrapText="1"/>
    </xf>
    <xf numFmtId="168" fontId="3" fillId="0" borderId="0" xfId="9" applyNumberFormat="1" applyFont="1" applyFill="1" applyBorder="1" applyAlignment="1">
      <alignment horizontal="right" vertical="top" wrapText="1"/>
    </xf>
    <xf numFmtId="165" fontId="3" fillId="0" borderId="0" xfId="9" applyNumberFormat="1" applyFont="1" applyFill="1" applyBorder="1" applyAlignment="1" applyProtection="1">
      <alignment horizontal="left" vertical="top" wrapText="1"/>
    </xf>
    <xf numFmtId="0" fontId="3" fillId="3" borderId="0" xfId="2" applyFont="1" applyFill="1" applyAlignment="1">
      <alignment vertical="center"/>
    </xf>
    <xf numFmtId="164" fontId="3" fillId="0" borderId="3" xfId="1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 applyProtection="1">
      <alignment horizontal="right" wrapText="1"/>
    </xf>
    <xf numFmtId="0" fontId="3" fillId="0" borderId="2" xfId="2" applyFont="1" applyFill="1" applyBorder="1" applyAlignment="1">
      <alignment horizontal="left" vertical="top" wrapText="1"/>
    </xf>
    <xf numFmtId="0" fontId="3" fillId="0" borderId="2" xfId="2" applyFont="1" applyFill="1" applyBorder="1" applyAlignment="1">
      <alignment horizontal="right" vertical="top" wrapText="1"/>
    </xf>
    <xf numFmtId="0" fontId="4" fillId="0" borderId="2" xfId="2" applyFont="1" applyFill="1" applyBorder="1" applyAlignment="1" applyProtection="1">
      <alignment horizontal="left" vertical="top" wrapText="1"/>
    </xf>
    <xf numFmtId="0" fontId="3" fillId="4" borderId="0" xfId="2" applyFont="1" applyFill="1"/>
    <xf numFmtId="0" fontId="3" fillId="0" borderId="0" xfId="8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1" applyNumberFormat="1" applyFont="1" applyFill="1" applyBorder="1" applyAlignment="1" applyProtection="1">
      <alignment horizontal="right" vertical="center" wrapText="1"/>
    </xf>
    <xf numFmtId="164" fontId="3" fillId="0" borderId="0" xfId="1" applyFont="1" applyFill="1" applyBorder="1" applyAlignment="1" applyProtection="1">
      <alignment horizontal="right" vertical="center" wrapText="1"/>
    </xf>
    <xf numFmtId="0" fontId="3" fillId="0" borderId="0" xfId="8" applyFont="1" applyFill="1" applyAlignment="1">
      <alignment vertical="center"/>
    </xf>
    <xf numFmtId="0" fontId="3" fillId="0" borderId="0" xfId="8" applyFont="1" applyFill="1" applyAlignment="1">
      <alignment horizontal="left" vertical="center" wrapText="1"/>
    </xf>
    <xf numFmtId="0" fontId="3" fillId="0" borderId="0" xfId="8" applyFont="1" applyFill="1" applyBorder="1" applyAlignment="1" applyProtection="1">
      <alignment horizontal="left" vertical="center" wrapText="1"/>
    </xf>
    <xf numFmtId="0" fontId="3" fillId="0" borderId="2" xfId="1" applyNumberFormat="1" applyFont="1" applyFill="1" applyBorder="1" applyAlignment="1" applyProtection="1">
      <alignment horizontal="right" vertical="center" wrapText="1"/>
    </xf>
    <xf numFmtId="0" fontId="3" fillId="0" borderId="1" xfId="1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Alignment="1" applyProtection="1">
      <alignment horizontal="left" vertical="top"/>
    </xf>
    <xf numFmtId="0" fontId="4" fillId="0" borderId="0" xfId="2" applyFont="1" applyFill="1" applyAlignment="1" applyProtection="1">
      <alignment horizontal="right" vertical="top"/>
    </xf>
    <xf numFmtId="0" fontId="3" fillId="0" borderId="0" xfId="4" applyNumberFormat="1" applyFont="1" applyFill="1" applyAlignment="1" applyProtection="1">
      <alignment horizontal="right"/>
    </xf>
    <xf numFmtId="0" fontId="3" fillId="0" borderId="0" xfId="4" applyNumberFormat="1" applyFont="1" applyFill="1" applyAlignment="1" applyProtection="1">
      <alignment horizontal="left"/>
    </xf>
    <xf numFmtId="0" fontId="3" fillId="0" borderId="0" xfId="4" applyFont="1" applyFill="1" applyAlignment="1" applyProtection="1">
      <alignment horizontal="left"/>
    </xf>
    <xf numFmtId="0" fontId="4" fillId="0" borderId="0" xfId="4" applyNumberFormat="1" applyFont="1" applyFill="1" applyAlignment="1">
      <alignment horizontal="center"/>
    </xf>
    <xf numFmtId="0" fontId="3" fillId="0" borderId="0" xfId="4" applyNumberFormat="1" applyFont="1" applyFill="1" applyAlignment="1">
      <alignment horizontal="center"/>
    </xf>
    <xf numFmtId="0" fontId="3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 applyAlignment="1" applyProtection="1"/>
    <xf numFmtId="0" fontId="4" fillId="0" borderId="0" xfId="2" applyNumberFormat="1" applyFont="1" applyFill="1"/>
    <xf numFmtId="0" fontId="3" fillId="0" borderId="0" xfId="9" applyNumberFormat="1" applyFont="1" applyFill="1" applyAlignment="1" applyProtection="1">
      <alignment horizontal="right"/>
    </xf>
    <xf numFmtId="0" fontId="4" fillId="0" borderId="0" xfId="9" applyNumberFormat="1" applyFont="1" applyFill="1" applyAlignment="1">
      <alignment horizontal="center"/>
    </xf>
    <xf numFmtId="0" fontId="3" fillId="0" borderId="0" xfId="9" applyNumberFormat="1" applyFont="1" applyFill="1" applyAlignment="1" applyProtection="1">
      <alignment horizontal="left"/>
    </xf>
    <xf numFmtId="0" fontId="4" fillId="0" borderId="0" xfId="8" applyNumberFormat="1" applyFont="1" applyFill="1" applyAlignment="1">
      <alignment horizontal="center"/>
    </xf>
    <xf numFmtId="0" fontId="3" fillId="0" borderId="0" xfId="8" applyNumberFormat="1" applyFont="1" applyFill="1" applyAlignment="1" applyProtection="1">
      <alignment horizontal="left"/>
    </xf>
    <xf numFmtId="0" fontId="3" fillId="0" borderId="0" xfId="8" applyNumberFormat="1" applyFont="1" applyFill="1"/>
    <xf numFmtId="0" fontId="3" fillId="0" borderId="0" xfId="8" applyFont="1" applyFill="1" applyAlignment="1">
      <alignment horizontal="left" vertical="top"/>
    </xf>
    <xf numFmtId="0" fontId="4" fillId="0" borderId="0" xfId="2" applyNumberFormat="1" applyFont="1" applyFill="1" applyBorder="1"/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Alignment="1" applyProtection="1">
      <alignment horizontal="left" vertical="top"/>
    </xf>
    <xf numFmtId="0" fontId="4" fillId="0" borderId="0" xfId="2" applyFont="1" applyFill="1" applyAlignment="1" applyProtection="1">
      <alignment horizontal="left"/>
    </xf>
    <xf numFmtId="0" fontId="3" fillId="0" borderId="0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Alignment="1">
      <alignment horizontal="left" vertical="top" wrapText="1"/>
    </xf>
    <xf numFmtId="0" fontId="4" fillId="0" borderId="0" xfId="2" applyNumberFormat="1" applyFont="1" applyFill="1" applyAlignment="1">
      <alignment horizontal="right" vertical="top" wrapText="1"/>
    </xf>
    <xf numFmtId="0" fontId="4" fillId="0" borderId="0" xfId="2" applyNumberFormat="1" applyFont="1" applyFill="1" applyBorder="1" applyAlignment="1" applyProtection="1">
      <alignment horizontal="left" vertical="top" wrapText="1"/>
    </xf>
    <xf numFmtId="49" fontId="3" fillId="0" borderId="0" xfId="2" applyNumberFormat="1" applyFont="1" applyFill="1" applyAlignment="1">
      <alignment horizontal="right" vertical="top" wrapText="1"/>
    </xf>
    <xf numFmtId="49" fontId="4" fillId="0" borderId="0" xfId="2" applyNumberFormat="1" applyFont="1" applyFill="1" applyAlignment="1">
      <alignment horizontal="right" vertical="top" wrapText="1"/>
    </xf>
    <xf numFmtId="0" fontId="4" fillId="0" borderId="0" xfId="2" applyFont="1" applyFill="1" applyAlignment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right" wrapText="1"/>
    </xf>
    <xf numFmtId="0" fontId="3" fillId="0" borderId="0" xfId="2" applyFont="1" applyFill="1" applyBorder="1" applyAlignment="1">
      <alignment horizontal="right" vertical="top" wrapText="1"/>
    </xf>
    <xf numFmtId="0" fontId="4" fillId="0" borderId="0" xfId="2" applyFont="1" applyFill="1" applyBorder="1" applyAlignment="1" applyProtection="1">
      <alignment horizontal="left"/>
    </xf>
    <xf numFmtId="0" fontId="4" fillId="0" borderId="0" xfId="2" applyFont="1" applyFill="1" applyBorder="1" applyAlignment="1">
      <alignment horizontal="right" vertical="top" wrapText="1"/>
    </xf>
    <xf numFmtId="0" fontId="3" fillId="0" borderId="0" xfId="2" applyNumberFormat="1" applyFont="1" applyFill="1" applyBorder="1"/>
    <xf numFmtId="169" fontId="4" fillId="0" borderId="0" xfId="2" applyNumberFormat="1" applyFont="1" applyFill="1" applyAlignment="1">
      <alignment horizontal="right" vertical="top" wrapText="1"/>
    </xf>
    <xf numFmtId="0" fontId="4" fillId="0" borderId="0" xfId="2" applyFont="1" applyFill="1" applyAlignment="1" applyProtection="1">
      <alignment horizontal="left" vertical="top" wrapText="1"/>
    </xf>
    <xf numFmtId="171" fontId="3" fillId="0" borderId="0" xfId="2" applyNumberFormat="1" applyFont="1" applyFill="1" applyAlignment="1">
      <alignment horizontal="right" vertical="top" wrapText="1"/>
    </xf>
    <xf numFmtId="0" fontId="3" fillId="0" borderId="0" xfId="2" applyNumberFormat="1" applyFont="1" applyFill="1" applyAlignment="1">
      <alignment horizontal="right"/>
    </xf>
    <xf numFmtId="168" fontId="3" fillId="0" borderId="0" xfId="2" applyNumberFormat="1" applyFont="1" applyFill="1" applyAlignment="1">
      <alignment horizontal="right"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171" fontId="3" fillId="0" borderId="0" xfId="2" applyNumberFormat="1" applyFont="1" applyFill="1" applyBorder="1" applyAlignment="1">
      <alignment horizontal="right" vertical="top" wrapText="1"/>
    </xf>
    <xf numFmtId="0" fontId="3" fillId="0" borderId="2" xfId="2" applyFont="1" applyFill="1" applyBorder="1" applyAlignment="1" applyProtection="1">
      <alignment horizontal="left" vertical="top" wrapText="1"/>
    </xf>
    <xf numFmtId="168" fontId="3" fillId="0" borderId="0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Border="1" applyAlignment="1">
      <alignment horizontal="right"/>
    </xf>
    <xf numFmtId="0" fontId="3" fillId="0" borderId="0" xfId="2" applyNumberFormat="1" applyFont="1" applyFill="1" applyBorder="1" applyAlignment="1" applyProtection="1">
      <alignment horizontal="left" vertical="top" wrapText="1"/>
    </xf>
    <xf numFmtId="169" fontId="4" fillId="0" borderId="0" xfId="2" applyNumberFormat="1" applyFont="1" applyFill="1" applyBorder="1" applyAlignment="1">
      <alignment horizontal="right" vertical="top" wrapText="1"/>
    </xf>
    <xf numFmtId="166" fontId="4" fillId="0" borderId="0" xfId="2" applyNumberFormat="1" applyFont="1" applyFill="1" applyAlignment="1">
      <alignment horizontal="right" vertical="top" wrapText="1"/>
    </xf>
    <xf numFmtId="0" fontId="3" fillId="0" borderId="0" xfId="2" applyFont="1" applyFill="1" applyAlignment="1" applyProtection="1">
      <alignment vertical="top" wrapText="1"/>
    </xf>
    <xf numFmtId="169" fontId="3" fillId="0" borderId="0" xfId="2" applyNumberFormat="1" applyFont="1" applyFill="1" applyAlignment="1">
      <alignment horizontal="right" vertical="top" wrapText="1"/>
    </xf>
    <xf numFmtId="0" fontId="4" fillId="0" borderId="0" xfId="2" applyFont="1" applyFill="1" applyAlignment="1">
      <alignment horizontal="right" vertical="top" wrapText="1"/>
    </xf>
    <xf numFmtId="0" fontId="4" fillId="0" borderId="0" xfId="2" applyFont="1" applyFill="1" applyAlignment="1" applyProtection="1">
      <alignment vertical="top" wrapText="1"/>
    </xf>
    <xf numFmtId="172" fontId="4" fillId="0" borderId="0" xfId="2" applyNumberFormat="1" applyFont="1" applyFill="1" applyAlignment="1">
      <alignment horizontal="right" vertical="top" wrapText="1"/>
    </xf>
    <xf numFmtId="0" fontId="3" fillId="0" borderId="0" xfId="2" applyFont="1" applyFill="1" applyBorder="1" applyAlignment="1" applyProtection="1">
      <alignment vertical="top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164" fontId="3" fillId="0" borderId="3" xfId="1" applyFont="1" applyFill="1" applyBorder="1" applyAlignment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0" fontId="4" fillId="0" borderId="0" xfId="2" applyFont="1" applyFill="1" applyBorder="1" applyAlignment="1" applyProtection="1">
      <alignment vertical="top" wrapText="1"/>
    </xf>
    <xf numFmtId="0" fontId="3" fillId="0" borderId="0" xfId="1" applyNumberFormat="1" applyFont="1" applyFill="1" applyBorder="1" applyAlignment="1" applyProtection="1">
      <alignment horizontal="right"/>
    </xf>
    <xf numFmtId="165" fontId="4" fillId="0" borderId="0" xfId="9" applyFont="1" applyFill="1" applyAlignment="1">
      <alignment horizontal="right" vertical="top" wrapText="1"/>
    </xf>
    <xf numFmtId="165" fontId="4" fillId="0" borderId="0" xfId="9" applyNumberFormat="1" applyFont="1" applyFill="1" applyAlignment="1" applyProtection="1">
      <alignment horizontal="left" vertical="top" wrapText="1"/>
    </xf>
    <xf numFmtId="0" fontId="3" fillId="0" borderId="0" xfId="9" applyNumberFormat="1" applyFont="1" applyFill="1" applyAlignment="1">
      <alignment horizontal="right"/>
    </xf>
    <xf numFmtId="172" fontId="4" fillId="0" borderId="0" xfId="2" applyNumberFormat="1" applyFont="1" applyFill="1" applyBorder="1" applyAlignment="1">
      <alignment horizontal="right" vertical="top" wrapText="1"/>
    </xf>
    <xf numFmtId="165" fontId="4" fillId="0" borderId="0" xfId="9" applyNumberFormat="1" applyFont="1" applyFill="1" applyBorder="1" applyAlignment="1" applyProtection="1">
      <alignment horizontal="left" vertical="top" wrapText="1"/>
    </xf>
    <xf numFmtId="0" fontId="3" fillId="0" borderId="0" xfId="9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wrapText="1"/>
    </xf>
    <xf numFmtId="173" fontId="3" fillId="0" borderId="0" xfId="2" applyNumberFormat="1" applyFont="1" applyFill="1" applyBorder="1" applyAlignment="1">
      <alignment horizontal="right" vertical="top" wrapText="1"/>
    </xf>
    <xf numFmtId="0" fontId="3" fillId="0" borderId="3" xfId="9" applyNumberFormat="1" applyFont="1" applyFill="1" applyBorder="1" applyAlignment="1" applyProtection="1">
      <alignment horizontal="right"/>
    </xf>
    <xf numFmtId="168" fontId="3" fillId="0" borderId="0" xfId="9" applyNumberFormat="1" applyFont="1" applyFill="1" applyAlignment="1">
      <alignment horizontal="right" vertical="top" wrapText="1"/>
    </xf>
    <xf numFmtId="165" fontId="3" fillId="0" borderId="0" xfId="9" applyNumberFormat="1" applyFont="1" applyFill="1" applyAlignment="1" applyProtection="1">
      <alignment horizontal="left" vertical="top" wrapText="1"/>
    </xf>
    <xf numFmtId="173" fontId="3" fillId="0" borderId="0" xfId="2" applyNumberFormat="1" applyFont="1" applyFill="1" applyAlignment="1">
      <alignment horizontal="right" vertical="top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right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165" fontId="4" fillId="0" borderId="0" xfId="2" applyNumberFormat="1" applyFont="1" applyFill="1" applyBorder="1" applyAlignment="1" applyProtection="1">
      <alignment horizontal="left" vertical="top" wrapText="1"/>
    </xf>
    <xf numFmtId="0" fontId="3" fillId="0" borderId="0" xfId="8" applyNumberFormat="1" applyFont="1" applyFill="1" applyAlignment="1">
      <alignment horizontal="right"/>
    </xf>
    <xf numFmtId="0" fontId="3" fillId="0" borderId="0" xfId="8" applyNumberFormat="1" applyFont="1" applyFill="1" applyBorder="1" applyAlignment="1">
      <alignment horizontal="right"/>
    </xf>
    <xf numFmtId="0" fontId="3" fillId="0" borderId="0" xfId="8" applyNumberFormat="1" applyFont="1" applyFill="1" applyBorder="1"/>
    <xf numFmtId="169" fontId="4" fillId="0" borderId="0" xfId="8" applyNumberFormat="1" applyFont="1" applyFill="1" applyBorder="1" applyAlignment="1">
      <alignment horizontal="right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right" vertical="top" wrapText="1"/>
    </xf>
    <xf numFmtId="0" fontId="4" fillId="0" borderId="1" xfId="2" applyFont="1" applyFill="1" applyBorder="1" applyAlignment="1" applyProtection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right"/>
    </xf>
    <xf numFmtId="0" fontId="3" fillId="0" borderId="0" xfId="4" applyFont="1" applyFill="1" applyBorder="1" applyAlignment="1">
      <alignment vertical="top"/>
    </xf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 applyProtection="1">
      <alignment horizontal="justify"/>
    </xf>
    <xf numFmtId="0" fontId="4" fillId="0" borderId="0" xfId="2" applyFont="1" applyFill="1" applyBorder="1" applyAlignment="1">
      <alignment horizontal="left" vertical="top" wrapText="1"/>
    </xf>
    <xf numFmtId="0" fontId="4" fillId="0" borderId="0" xfId="2" applyNumberFormat="1" applyFont="1" applyFill="1" applyBorder="1" applyAlignment="1">
      <alignment horizontal="right" vertical="top" wrapText="1"/>
    </xf>
    <xf numFmtId="168" fontId="3" fillId="0" borderId="2" xfId="2" applyNumberFormat="1" applyFont="1" applyFill="1" applyBorder="1" applyAlignment="1">
      <alignment horizontal="right" vertical="top" wrapText="1"/>
    </xf>
    <xf numFmtId="169" fontId="4" fillId="0" borderId="2" xfId="2" applyNumberFormat="1" applyFont="1" applyFill="1" applyBorder="1" applyAlignment="1">
      <alignment horizontal="right" vertical="top" wrapText="1"/>
    </xf>
    <xf numFmtId="0" fontId="3" fillId="0" borderId="2" xfId="2" applyFont="1" applyFill="1" applyBorder="1" applyAlignment="1" applyProtection="1">
      <alignment vertical="top" wrapText="1"/>
    </xf>
    <xf numFmtId="0" fontId="4" fillId="0" borderId="2" xfId="8" applyFont="1" applyFill="1" applyBorder="1" applyAlignment="1">
      <alignment horizontal="right" vertical="top" wrapText="1"/>
    </xf>
    <xf numFmtId="0" fontId="4" fillId="0" borderId="2" xfId="8" applyFont="1" applyFill="1" applyBorder="1" applyAlignment="1" applyProtection="1">
      <alignment horizontal="left" vertical="top" wrapText="1"/>
    </xf>
    <xf numFmtId="168" fontId="3" fillId="0" borderId="2" xfId="9" applyNumberFormat="1" applyFont="1" applyFill="1" applyBorder="1" applyAlignment="1">
      <alignment horizontal="right" vertical="top" wrapText="1"/>
    </xf>
    <xf numFmtId="165" fontId="3" fillId="0" borderId="2" xfId="9" applyNumberFormat="1" applyFont="1" applyFill="1" applyBorder="1" applyAlignment="1" applyProtection="1">
      <alignment horizontal="left" vertical="top" wrapText="1"/>
    </xf>
    <xf numFmtId="0" fontId="3" fillId="0" borderId="3" xfId="5" applyNumberFormat="1" applyFont="1" applyFill="1" applyBorder="1" applyAlignment="1" applyProtection="1">
      <alignment horizontal="right" vertical="center" wrapText="1"/>
    </xf>
    <xf numFmtId="0" fontId="3" fillId="0" borderId="0" xfId="6" applyFont="1" applyFill="1" applyAlignment="1" applyProtection="1">
      <alignment horizontal="right" vertical="top"/>
    </xf>
    <xf numFmtId="0" fontId="3" fillId="0" borderId="0" xfId="5" applyNumberFormat="1" applyFont="1" applyFill="1" applyBorder="1" applyAlignment="1" applyProtection="1">
      <alignment horizontal="right"/>
    </xf>
    <xf numFmtId="0" fontId="4" fillId="0" borderId="0" xfId="2" applyFont="1" applyFill="1" applyAlignment="1" applyProtection="1">
      <alignment horizontal="center"/>
    </xf>
    <xf numFmtId="0" fontId="4" fillId="0" borderId="0" xfId="2" applyFont="1" applyFill="1" applyBorder="1" applyAlignment="1" applyProtection="1">
      <alignment horizontal="center"/>
    </xf>
    <xf numFmtId="0" fontId="4" fillId="0" borderId="0" xfId="2" applyFont="1" applyFill="1" applyAlignment="1" applyProtection="1">
      <alignment horizontal="center"/>
    </xf>
    <xf numFmtId="0" fontId="3" fillId="0" borderId="3" xfId="5" applyNumberFormat="1" applyFont="1" applyFill="1" applyBorder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center"/>
    </xf>
  </cellXfs>
  <cellStyles count="10">
    <cellStyle name="Comma" xfId="1" builtinId="3"/>
    <cellStyle name="Normal" xfId="0" builtinId="0"/>
    <cellStyle name="Normal_budget 2004-05_2.6.04" xfId="2"/>
    <cellStyle name="Normal_budget 2004-05_2.6.04_Dem11" xfId="3"/>
    <cellStyle name="Normal_budget for 03-04" xfId="4"/>
    <cellStyle name="Normal_BUDGET-2000" xfId="5"/>
    <cellStyle name="Normal_budgetDocNIC02-03" xfId="6"/>
    <cellStyle name="Normal_budgetDocNIC02-03_Dem11" xfId="7"/>
    <cellStyle name="Normal_DEMAND17" xfId="8"/>
    <cellStyle name="Normal_DEMAND51" xfId="9"/>
  </cellStyles>
  <dxfs count="0"/>
  <tableStyles count="0" defaultTableStyle="TableStyleMedium9" defaultPivotStyle="PivotStyleLight16"/>
  <colors>
    <mruColors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$Budgets%202002%20onward$\$Bud2018$\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223" transitionEvaluation="1" codeName="Sheet1"/>
  <dimension ref="A1:H236"/>
  <sheetViews>
    <sheetView tabSelected="1" view="pageBreakPreview" topLeftCell="A223" zoomScaleSheetLayoutView="100" workbookViewId="0">
      <selection activeCell="C12" sqref="C12"/>
    </sheetView>
  </sheetViews>
  <sheetFormatPr defaultColWidth="9.140625" defaultRowHeight="12.75"/>
  <cols>
    <col min="1" max="1" width="9" style="9" customWidth="1"/>
    <col min="2" max="2" width="8.140625" style="10" customWidth="1"/>
    <col min="3" max="3" width="46.7109375" style="5" customWidth="1"/>
    <col min="4" max="5" width="10.7109375" style="44" customWidth="1"/>
    <col min="6" max="6" width="15.7109375" style="5" customWidth="1"/>
    <col min="7" max="8" width="15.7109375" style="44" customWidth="1"/>
    <col min="9" max="16384" width="9.140625" style="1"/>
  </cols>
  <sheetData>
    <row r="1" spans="1:8">
      <c r="A1" s="180" t="s">
        <v>166</v>
      </c>
      <c r="B1" s="180"/>
      <c r="C1" s="180"/>
      <c r="D1" s="180"/>
      <c r="E1" s="180"/>
      <c r="F1" s="180"/>
      <c r="G1" s="180"/>
      <c r="H1" s="180"/>
    </row>
    <row r="2" spans="1:8">
      <c r="A2" s="181" t="s">
        <v>165</v>
      </c>
      <c r="B2" s="181"/>
      <c r="C2" s="181"/>
      <c r="D2" s="181"/>
      <c r="E2" s="181"/>
      <c r="F2" s="181"/>
      <c r="G2" s="181"/>
      <c r="H2" s="181"/>
    </row>
    <row r="3" spans="1:8">
      <c r="A3" s="77"/>
      <c r="B3" s="78"/>
      <c r="C3" s="179"/>
      <c r="D3" s="38"/>
      <c r="E3" s="38"/>
      <c r="F3" s="179"/>
      <c r="G3" s="38"/>
      <c r="H3" s="38"/>
    </row>
    <row r="4" spans="1:8">
      <c r="C4" s="179"/>
      <c r="D4" s="79" t="s">
        <v>92</v>
      </c>
      <c r="E4" s="80"/>
      <c r="F4" s="81"/>
      <c r="G4" s="38"/>
      <c r="H4" s="38"/>
    </row>
    <row r="5" spans="1:8">
      <c r="C5" s="179"/>
      <c r="D5" s="79" t="s">
        <v>107</v>
      </c>
      <c r="E5" s="82">
        <v>2225</v>
      </c>
      <c r="F5" s="81" t="s">
        <v>108</v>
      </c>
      <c r="G5" s="38"/>
      <c r="H5" s="38"/>
    </row>
    <row r="6" spans="1:8">
      <c r="C6" s="179"/>
      <c r="D6" s="79"/>
      <c r="E6" s="83"/>
      <c r="F6" s="81" t="s">
        <v>96</v>
      </c>
      <c r="G6" s="38"/>
      <c r="H6" s="38"/>
    </row>
    <row r="7" spans="1:8">
      <c r="D7" s="84" t="s">
        <v>93</v>
      </c>
      <c r="E7" s="85">
        <v>2408</v>
      </c>
      <c r="F7" s="86" t="s">
        <v>95</v>
      </c>
      <c r="G7" s="87"/>
      <c r="H7" s="87"/>
    </row>
    <row r="8" spans="1:8">
      <c r="D8" s="84" t="s">
        <v>109</v>
      </c>
      <c r="E8" s="85">
        <v>3456</v>
      </c>
      <c r="F8" s="88" t="s">
        <v>0</v>
      </c>
      <c r="G8" s="87"/>
      <c r="H8" s="89"/>
    </row>
    <row r="9" spans="1:8">
      <c r="D9" s="90" t="s">
        <v>93</v>
      </c>
      <c r="E9" s="85"/>
      <c r="F9" s="88"/>
      <c r="G9" s="87"/>
      <c r="H9" s="87"/>
    </row>
    <row r="10" spans="1:8">
      <c r="D10" s="90" t="s">
        <v>110</v>
      </c>
      <c r="E10" s="91">
        <v>3475</v>
      </c>
      <c r="F10" s="92" t="s">
        <v>1</v>
      </c>
      <c r="G10" s="87"/>
      <c r="H10" s="87"/>
    </row>
    <row r="11" spans="1:8">
      <c r="D11" s="84" t="s">
        <v>94</v>
      </c>
      <c r="E11" s="93">
        <v>4408</v>
      </c>
      <c r="F11" s="94" t="s">
        <v>112</v>
      </c>
      <c r="G11" s="87"/>
      <c r="H11" s="87"/>
    </row>
    <row r="12" spans="1:8">
      <c r="D12" s="84" t="s">
        <v>2</v>
      </c>
      <c r="E12" s="95"/>
      <c r="F12" s="94"/>
      <c r="G12" s="87"/>
      <c r="H12" s="87"/>
    </row>
    <row r="13" spans="1:8">
      <c r="D13" s="84" t="s">
        <v>118</v>
      </c>
      <c r="E13" s="93">
        <v>5475</v>
      </c>
      <c r="F13" s="94" t="s">
        <v>119</v>
      </c>
      <c r="G13" s="87"/>
      <c r="H13" s="87"/>
    </row>
    <row r="14" spans="1:8" ht="9" customHeight="1">
      <c r="D14" s="84"/>
      <c r="E14" s="93"/>
      <c r="F14" s="94"/>
      <c r="G14" s="87"/>
      <c r="H14" s="87"/>
    </row>
    <row r="15" spans="1:8">
      <c r="A15" s="96" t="s">
        <v>143</v>
      </c>
      <c r="D15" s="84"/>
      <c r="F15" s="94"/>
      <c r="G15" s="87"/>
      <c r="H15" s="87"/>
    </row>
    <row r="16" spans="1:8">
      <c r="D16" s="97"/>
      <c r="E16" s="98" t="s">
        <v>89</v>
      </c>
      <c r="F16" s="98" t="s">
        <v>88</v>
      </c>
      <c r="G16" s="98" t="s">
        <v>7</v>
      </c>
    </row>
    <row r="17" spans="1:8">
      <c r="D17" s="98" t="s">
        <v>3</v>
      </c>
      <c r="E17" s="98">
        <f>H188</f>
        <v>227090</v>
      </c>
      <c r="F17" s="98">
        <f>H233</f>
        <v>148600</v>
      </c>
      <c r="G17" s="98">
        <v>375690</v>
      </c>
    </row>
    <row r="18" spans="1:8">
      <c r="A18" s="99" t="s">
        <v>87</v>
      </c>
      <c r="F18" s="44"/>
    </row>
    <row r="19" spans="1:8" s="50" customFormat="1" ht="13.5" customHeight="1">
      <c r="A19" s="45"/>
      <c r="B19" s="46"/>
      <c r="C19" s="47"/>
      <c r="D19" s="48"/>
      <c r="E19" s="48"/>
      <c r="F19" s="48"/>
      <c r="G19" s="48"/>
      <c r="H19" s="49" t="s">
        <v>120</v>
      </c>
    </row>
    <row r="20" spans="1:8" s="50" customFormat="1" ht="13.15" customHeight="1">
      <c r="A20" s="51"/>
      <c r="B20" s="52"/>
      <c r="C20" s="53"/>
      <c r="D20" s="182" t="s">
        <v>162</v>
      </c>
      <c r="E20" s="182"/>
      <c r="F20" s="178" t="s">
        <v>144</v>
      </c>
      <c r="G20" s="178" t="s">
        <v>145</v>
      </c>
      <c r="H20" s="176"/>
    </row>
    <row r="21" spans="1:8" s="50" customFormat="1">
      <c r="A21" s="45"/>
      <c r="B21" s="46"/>
      <c r="C21" s="53" t="s">
        <v>4</v>
      </c>
      <c r="D21" s="183" t="s">
        <v>163</v>
      </c>
      <c r="E21" s="183"/>
      <c r="F21" s="178" t="s">
        <v>146</v>
      </c>
      <c r="G21" s="178" t="s">
        <v>146</v>
      </c>
      <c r="H21" s="177"/>
    </row>
    <row r="22" spans="1:8" s="50" customFormat="1">
      <c r="A22" s="54"/>
      <c r="B22" s="55"/>
      <c r="C22" s="47"/>
      <c r="D22" s="56" t="s">
        <v>5</v>
      </c>
      <c r="E22" s="56" t="s">
        <v>6</v>
      </c>
      <c r="F22" s="56"/>
      <c r="G22" s="56"/>
      <c r="H22" s="8"/>
    </row>
    <row r="23" spans="1:8">
      <c r="C23" s="100" t="s">
        <v>8</v>
      </c>
      <c r="D23" s="101"/>
      <c r="E23" s="101"/>
      <c r="F23" s="101"/>
      <c r="G23" s="101"/>
      <c r="H23" s="101"/>
    </row>
    <row r="24" spans="1:8" ht="25.5">
      <c r="A24" s="102" t="s">
        <v>9</v>
      </c>
      <c r="B24" s="103">
        <v>2225</v>
      </c>
      <c r="C24" s="104" t="s">
        <v>140</v>
      </c>
      <c r="D24" s="101"/>
      <c r="E24" s="101"/>
      <c r="F24" s="101"/>
      <c r="G24" s="101"/>
      <c r="H24" s="101"/>
    </row>
    <row r="25" spans="1:8" ht="13.9" customHeight="1">
      <c r="B25" s="105" t="s">
        <v>82</v>
      </c>
      <c r="C25" s="86" t="s">
        <v>80</v>
      </c>
      <c r="D25" s="101"/>
      <c r="E25" s="101"/>
      <c r="F25" s="101"/>
      <c r="G25" s="101"/>
      <c r="H25" s="101"/>
    </row>
    <row r="26" spans="1:8" ht="13.9" customHeight="1">
      <c r="B26" s="106" t="s">
        <v>83</v>
      </c>
      <c r="C26" s="100" t="s">
        <v>111</v>
      </c>
      <c r="D26" s="101"/>
      <c r="E26" s="101"/>
      <c r="F26" s="101"/>
      <c r="G26" s="101"/>
      <c r="H26" s="101"/>
    </row>
    <row r="27" spans="1:8" ht="13.9" customHeight="1">
      <c r="B27" s="105" t="s">
        <v>35</v>
      </c>
      <c r="C27" s="86" t="s">
        <v>46</v>
      </c>
      <c r="D27" s="20">
        <v>0</v>
      </c>
      <c r="E27" s="20">
        <v>0</v>
      </c>
      <c r="F27" s="21">
        <v>1</v>
      </c>
      <c r="G27" s="21">
        <v>1</v>
      </c>
      <c r="H27" s="21">
        <v>1</v>
      </c>
    </row>
    <row r="28" spans="1:8" ht="13.9" customHeight="1">
      <c r="A28" s="107" t="s">
        <v>7</v>
      </c>
      <c r="B28" s="106" t="s">
        <v>83</v>
      </c>
      <c r="C28" s="100" t="s">
        <v>111</v>
      </c>
      <c r="D28" s="23">
        <f t="shared" ref="D28:G28" si="0">D27</f>
        <v>0</v>
      </c>
      <c r="E28" s="23">
        <f t="shared" si="0"/>
        <v>0</v>
      </c>
      <c r="F28" s="24">
        <f t="shared" si="0"/>
        <v>1</v>
      </c>
      <c r="G28" s="24">
        <f t="shared" si="0"/>
        <v>1</v>
      </c>
      <c r="H28" s="24">
        <v>1</v>
      </c>
    </row>
    <row r="29" spans="1:8" ht="10.15" customHeight="1">
      <c r="B29" s="105"/>
      <c r="C29" s="86"/>
      <c r="F29" s="101"/>
      <c r="G29" s="101"/>
      <c r="H29" s="101"/>
    </row>
    <row r="30" spans="1:8" ht="13.9" customHeight="1">
      <c r="B30" s="105" t="s">
        <v>84</v>
      </c>
      <c r="C30" s="86" t="s">
        <v>81</v>
      </c>
      <c r="D30" s="101"/>
      <c r="E30" s="101"/>
      <c r="F30" s="101"/>
      <c r="G30" s="101"/>
      <c r="H30" s="101"/>
    </row>
    <row r="31" spans="1:8" ht="13.9" customHeight="1">
      <c r="B31" s="106" t="s">
        <v>85</v>
      </c>
      <c r="C31" s="100" t="s">
        <v>111</v>
      </c>
      <c r="D31" s="101"/>
      <c r="E31" s="101"/>
      <c r="F31" s="101"/>
      <c r="G31" s="101"/>
      <c r="H31" s="101"/>
    </row>
    <row r="32" spans="1:8" ht="13.9" customHeight="1">
      <c r="B32" s="105" t="s">
        <v>35</v>
      </c>
      <c r="C32" s="86" t="s">
        <v>46</v>
      </c>
      <c r="D32" s="20">
        <v>0</v>
      </c>
      <c r="E32" s="20">
        <v>0</v>
      </c>
      <c r="F32" s="21">
        <v>1</v>
      </c>
      <c r="G32" s="21">
        <v>1</v>
      </c>
      <c r="H32" s="21">
        <v>1</v>
      </c>
    </row>
    <row r="33" spans="1:8" ht="13.9" customHeight="1">
      <c r="A33" s="107" t="s">
        <v>7</v>
      </c>
      <c r="B33" s="106" t="s">
        <v>85</v>
      </c>
      <c r="C33" s="100" t="s">
        <v>111</v>
      </c>
      <c r="D33" s="23">
        <f t="shared" ref="D33:G33" si="1">D32</f>
        <v>0</v>
      </c>
      <c r="E33" s="23">
        <f t="shared" si="1"/>
        <v>0</v>
      </c>
      <c r="F33" s="24">
        <f t="shared" si="1"/>
        <v>1</v>
      </c>
      <c r="G33" s="24">
        <f t="shared" si="1"/>
        <v>1</v>
      </c>
      <c r="H33" s="108">
        <v>1</v>
      </c>
    </row>
    <row r="34" spans="1:8" ht="28.15" customHeight="1">
      <c r="A34" s="167" t="s">
        <v>7</v>
      </c>
      <c r="B34" s="168">
        <v>2225</v>
      </c>
      <c r="C34" s="104" t="s">
        <v>140</v>
      </c>
      <c r="D34" s="23">
        <f t="shared" ref="D34:G34" si="2">D33+D28</f>
        <v>0</v>
      </c>
      <c r="E34" s="23">
        <f t="shared" si="2"/>
        <v>0</v>
      </c>
      <c r="F34" s="24">
        <f t="shared" si="2"/>
        <v>2</v>
      </c>
      <c r="G34" s="24">
        <f t="shared" si="2"/>
        <v>2</v>
      </c>
      <c r="H34" s="24">
        <v>2</v>
      </c>
    </row>
    <row r="35" spans="1:8" ht="10.15" customHeight="1">
      <c r="A35" s="57"/>
      <c r="B35" s="109"/>
      <c r="C35" s="110"/>
      <c r="D35" s="101"/>
      <c r="E35" s="101"/>
      <c r="F35" s="101"/>
      <c r="G35" s="101"/>
      <c r="H35" s="101"/>
    </row>
    <row r="36" spans="1:8" ht="14.45" customHeight="1">
      <c r="A36" s="57" t="s">
        <v>9</v>
      </c>
      <c r="B36" s="111">
        <v>2408</v>
      </c>
      <c r="C36" s="28" t="s">
        <v>91</v>
      </c>
      <c r="D36" s="112"/>
      <c r="E36" s="112"/>
      <c r="F36" s="112"/>
      <c r="G36" s="112"/>
      <c r="H36" s="112"/>
    </row>
    <row r="37" spans="1:8" ht="14.45" customHeight="1">
      <c r="B37" s="25">
        <v>1</v>
      </c>
      <c r="C37" s="11" t="s">
        <v>53</v>
      </c>
      <c r="F37" s="44"/>
    </row>
    <row r="38" spans="1:8" ht="14.45" customHeight="1">
      <c r="B38" s="113">
        <v>1.0009999999999999</v>
      </c>
      <c r="C38" s="114" t="s">
        <v>10</v>
      </c>
      <c r="F38" s="44"/>
    </row>
    <row r="39" spans="1:8" ht="14.45" customHeight="1">
      <c r="A39" s="57"/>
      <c r="B39" s="119">
        <v>0.44</v>
      </c>
      <c r="C39" s="118" t="s">
        <v>11</v>
      </c>
      <c r="D39" s="122"/>
      <c r="E39" s="122"/>
      <c r="F39" s="122"/>
      <c r="G39" s="122"/>
      <c r="H39" s="122"/>
    </row>
    <row r="40" spans="1:8" ht="14.45" customHeight="1">
      <c r="A40" s="64"/>
      <c r="B40" s="169" t="s">
        <v>12</v>
      </c>
      <c r="C40" s="120" t="s">
        <v>13</v>
      </c>
      <c r="D40" s="135">
        <v>2850</v>
      </c>
      <c r="E40" s="4">
        <v>30786</v>
      </c>
      <c r="F40" s="135">
        <v>40042</v>
      </c>
      <c r="G40" s="135">
        <v>40042</v>
      </c>
      <c r="H40" s="4">
        <v>43636</v>
      </c>
    </row>
    <row r="41" spans="1:8" ht="14.45" customHeight="1">
      <c r="B41" s="117" t="s">
        <v>14</v>
      </c>
      <c r="C41" s="11" t="s">
        <v>15</v>
      </c>
      <c r="D41" s="132">
        <v>158</v>
      </c>
      <c r="E41" s="21">
        <v>98</v>
      </c>
      <c r="F41" s="133">
        <v>220</v>
      </c>
      <c r="G41" s="133">
        <v>220</v>
      </c>
      <c r="H41" s="14">
        <v>250</v>
      </c>
    </row>
    <row r="42" spans="1:8" ht="14.45" customHeight="1">
      <c r="B42" s="117" t="s">
        <v>16</v>
      </c>
      <c r="C42" s="118" t="s">
        <v>17</v>
      </c>
      <c r="D42" s="133">
        <v>1316</v>
      </c>
      <c r="E42" s="14">
        <v>3110</v>
      </c>
      <c r="F42" s="133">
        <v>3860</v>
      </c>
      <c r="G42" s="133">
        <v>3860</v>
      </c>
      <c r="H42" s="14">
        <v>7000</v>
      </c>
    </row>
    <row r="43" spans="1:8" ht="14.45" customHeight="1">
      <c r="B43" s="10" t="s">
        <v>18</v>
      </c>
      <c r="C43" s="11" t="s">
        <v>19</v>
      </c>
      <c r="D43" s="12">
        <v>0</v>
      </c>
      <c r="E43" s="133">
        <v>97</v>
      </c>
      <c r="F43" s="133">
        <v>390</v>
      </c>
      <c r="G43" s="133">
        <v>390</v>
      </c>
      <c r="H43" s="14">
        <v>390</v>
      </c>
    </row>
    <row r="44" spans="1:8" s="5" customFormat="1" ht="14.45" customHeight="1">
      <c r="A44" s="9"/>
      <c r="B44" s="10" t="s">
        <v>130</v>
      </c>
      <c r="C44" s="11" t="s">
        <v>131</v>
      </c>
      <c r="D44" s="12">
        <v>0</v>
      </c>
      <c r="E44" s="133">
        <v>3535</v>
      </c>
      <c r="F44" s="133">
        <v>2400</v>
      </c>
      <c r="G44" s="133">
        <v>2400</v>
      </c>
      <c r="H44" s="14">
        <v>3000</v>
      </c>
    </row>
    <row r="45" spans="1:8" s="5" customFormat="1" ht="14.45" customHeight="1">
      <c r="A45" s="9"/>
      <c r="B45" s="10" t="s">
        <v>155</v>
      </c>
      <c r="C45" s="11" t="s">
        <v>158</v>
      </c>
      <c r="D45" s="12">
        <v>0</v>
      </c>
      <c r="E45" s="12">
        <v>0</v>
      </c>
      <c r="F45" s="12">
        <v>0</v>
      </c>
      <c r="G45" s="12">
        <v>0</v>
      </c>
      <c r="H45" s="14">
        <v>18500</v>
      </c>
    </row>
    <row r="46" spans="1:8" ht="28.5" customHeight="1">
      <c r="A46" s="10"/>
      <c r="B46" s="15" t="s">
        <v>123</v>
      </c>
      <c r="C46" s="16" t="s">
        <v>122</v>
      </c>
      <c r="D46" s="133">
        <v>1856</v>
      </c>
      <c r="E46" s="12">
        <v>0</v>
      </c>
      <c r="F46" s="133">
        <v>14340</v>
      </c>
      <c r="G46" s="133">
        <v>14340</v>
      </c>
      <c r="H46" s="14">
        <v>14660</v>
      </c>
    </row>
    <row r="47" spans="1:8" s="5" customFormat="1" ht="28.5" customHeight="1">
      <c r="A47" s="10"/>
      <c r="B47" s="15" t="s">
        <v>134</v>
      </c>
      <c r="C47" s="16" t="s">
        <v>142</v>
      </c>
      <c r="D47" s="12">
        <v>0</v>
      </c>
      <c r="E47" s="12">
        <v>0</v>
      </c>
      <c r="F47" s="133">
        <v>19170</v>
      </c>
      <c r="G47" s="133">
        <v>19170</v>
      </c>
      <c r="H47" s="14">
        <v>9530</v>
      </c>
    </row>
    <row r="48" spans="1:8" ht="28.5" customHeight="1">
      <c r="A48" s="10"/>
      <c r="B48" s="15" t="s">
        <v>137</v>
      </c>
      <c r="C48" s="16" t="s">
        <v>141</v>
      </c>
      <c r="D48" s="12">
        <v>0</v>
      </c>
      <c r="E48" s="12">
        <v>0</v>
      </c>
      <c r="F48" s="133">
        <v>6000</v>
      </c>
      <c r="G48" s="133">
        <v>6000</v>
      </c>
      <c r="H48" s="14">
        <v>6000</v>
      </c>
    </row>
    <row r="49" spans="1:8">
      <c r="A49" s="10"/>
      <c r="B49" s="15" t="s">
        <v>156</v>
      </c>
      <c r="C49" s="16" t="s">
        <v>157</v>
      </c>
      <c r="D49" s="12">
        <v>0</v>
      </c>
      <c r="E49" s="12">
        <v>0</v>
      </c>
      <c r="F49" s="12">
        <v>0</v>
      </c>
      <c r="G49" s="12">
        <v>0</v>
      </c>
      <c r="H49" s="14">
        <v>5000</v>
      </c>
    </row>
    <row r="50" spans="1:8" ht="15" customHeight="1">
      <c r="A50" s="9" t="s">
        <v>7</v>
      </c>
      <c r="B50" s="115">
        <v>0.44</v>
      </c>
      <c r="C50" s="11" t="s">
        <v>11</v>
      </c>
      <c r="D50" s="24">
        <f>SUM(D40:D49)</f>
        <v>6180</v>
      </c>
      <c r="E50" s="24">
        <f t="shared" ref="E50:G50" si="3">SUM(E40:E49)</f>
        <v>37626</v>
      </c>
      <c r="F50" s="24">
        <f t="shared" si="3"/>
        <v>86422</v>
      </c>
      <c r="G50" s="24">
        <f t="shared" si="3"/>
        <v>86422</v>
      </c>
      <c r="H50" s="24">
        <v>107966</v>
      </c>
    </row>
    <row r="51" spans="1:8" ht="13.15" customHeight="1">
      <c r="B51" s="115"/>
      <c r="C51" s="11"/>
      <c r="D51" s="101"/>
      <c r="E51" s="101"/>
      <c r="F51" s="101"/>
      <c r="G51" s="101"/>
      <c r="H51" s="101"/>
    </row>
    <row r="52" spans="1:8" ht="13.9" customHeight="1">
      <c r="B52" s="115">
        <v>0.45</v>
      </c>
      <c r="C52" s="11" t="s">
        <v>55</v>
      </c>
      <c r="D52" s="101"/>
      <c r="E52" s="101"/>
      <c r="F52" s="101"/>
      <c r="G52" s="101"/>
      <c r="H52" s="101"/>
    </row>
    <row r="53" spans="1:8" ht="13.9" customHeight="1">
      <c r="B53" s="117" t="s">
        <v>56</v>
      </c>
      <c r="C53" s="118" t="s">
        <v>13</v>
      </c>
      <c r="D53" s="21">
        <v>1001</v>
      </c>
      <c r="E53" s="21">
        <v>10883</v>
      </c>
      <c r="F53" s="21">
        <v>13410</v>
      </c>
      <c r="G53" s="21">
        <v>13410</v>
      </c>
      <c r="H53" s="21">
        <v>12959</v>
      </c>
    </row>
    <row r="54" spans="1:8" ht="13.9" customHeight="1">
      <c r="B54" s="117" t="s">
        <v>57</v>
      </c>
      <c r="C54" s="11" t="s">
        <v>15</v>
      </c>
      <c r="D54" s="21">
        <v>30</v>
      </c>
      <c r="E54" s="21">
        <v>82</v>
      </c>
      <c r="F54" s="21">
        <v>80</v>
      </c>
      <c r="G54" s="21">
        <v>80</v>
      </c>
      <c r="H54" s="21">
        <v>100</v>
      </c>
    </row>
    <row r="55" spans="1:8" ht="13.9" customHeight="1">
      <c r="B55" s="117" t="s">
        <v>58</v>
      </c>
      <c r="C55" s="11" t="s">
        <v>17</v>
      </c>
      <c r="D55" s="21">
        <v>180</v>
      </c>
      <c r="E55" s="21">
        <v>400</v>
      </c>
      <c r="F55" s="21">
        <v>580</v>
      </c>
      <c r="G55" s="21">
        <v>580</v>
      </c>
      <c r="H55" s="21">
        <v>650</v>
      </c>
    </row>
    <row r="56" spans="1:8" ht="13.9" customHeight="1">
      <c r="B56" s="117" t="s">
        <v>59</v>
      </c>
      <c r="C56" s="11" t="s">
        <v>19</v>
      </c>
      <c r="D56" s="20">
        <v>0</v>
      </c>
      <c r="E56" s="21">
        <v>68</v>
      </c>
      <c r="F56" s="21">
        <v>100</v>
      </c>
      <c r="G56" s="21">
        <v>100</v>
      </c>
      <c r="H56" s="21">
        <v>100</v>
      </c>
    </row>
    <row r="57" spans="1:8" ht="13.9" customHeight="1">
      <c r="A57" s="57" t="s">
        <v>7</v>
      </c>
      <c r="B57" s="119">
        <v>0.45</v>
      </c>
      <c r="C57" s="11" t="s">
        <v>55</v>
      </c>
      <c r="D57" s="24">
        <f t="shared" ref="D57:G57" si="4">SUM(D53:D56)</f>
        <v>1211</v>
      </c>
      <c r="E57" s="24">
        <f t="shared" si="4"/>
        <v>11433</v>
      </c>
      <c r="F57" s="24">
        <f t="shared" si="4"/>
        <v>14170</v>
      </c>
      <c r="G57" s="24">
        <f t="shared" si="4"/>
        <v>14170</v>
      </c>
      <c r="H57" s="24">
        <v>13809</v>
      </c>
    </row>
    <row r="58" spans="1:8" ht="9.9499999999999993" customHeight="1">
      <c r="A58" s="57"/>
      <c r="B58" s="119"/>
      <c r="C58" s="118"/>
      <c r="D58" s="101"/>
      <c r="E58" s="101"/>
      <c r="F58" s="101"/>
      <c r="G58" s="101"/>
      <c r="H58" s="101"/>
    </row>
    <row r="59" spans="1:8">
      <c r="B59" s="115">
        <v>0.46</v>
      </c>
      <c r="C59" s="11" t="s">
        <v>20</v>
      </c>
      <c r="D59" s="116"/>
      <c r="E59" s="84"/>
      <c r="F59" s="116"/>
      <c r="G59" s="116"/>
      <c r="H59" s="84"/>
    </row>
    <row r="60" spans="1:8">
      <c r="B60" s="117" t="s">
        <v>21</v>
      </c>
      <c r="C60" s="118" t="s">
        <v>13</v>
      </c>
      <c r="D60" s="133">
        <v>245</v>
      </c>
      <c r="E60" s="133">
        <v>8461</v>
      </c>
      <c r="F60" s="133">
        <v>9993</v>
      </c>
      <c r="G60" s="133">
        <v>9993</v>
      </c>
      <c r="H60" s="14">
        <v>14613</v>
      </c>
    </row>
    <row r="61" spans="1:8">
      <c r="B61" s="117" t="s">
        <v>22</v>
      </c>
      <c r="C61" s="11" t="s">
        <v>15</v>
      </c>
      <c r="D61" s="133">
        <v>30</v>
      </c>
      <c r="E61" s="133">
        <v>40</v>
      </c>
      <c r="F61" s="133">
        <v>70</v>
      </c>
      <c r="G61" s="133">
        <v>70</v>
      </c>
      <c r="H61" s="14">
        <v>100</v>
      </c>
    </row>
    <row r="62" spans="1:8">
      <c r="B62" s="117" t="s">
        <v>23</v>
      </c>
      <c r="C62" s="11" t="s">
        <v>17</v>
      </c>
      <c r="D62" s="133">
        <v>180</v>
      </c>
      <c r="E62" s="133">
        <v>450</v>
      </c>
      <c r="F62" s="133">
        <v>630</v>
      </c>
      <c r="G62" s="133">
        <v>630</v>
      </c>
      <c r="H62" s="14">
        <v>800</v>
      </c>
    </row>
    <row r="63" spans="1:8">
      <c r="B63" s="117" t="s">
        <v>24</v>
      </c>
      <c r="C63" s="11" t="s">
        <v>19</v>
      </c>
      <c r="D63" s="12">
        <v>0</v>
      </c>
      <c r="E63" s="133">
        <v>100</v>
      </c>
      <c r="F63" s="133">
        <v>100</v>
      </c>
      <c r="G63" s="133">
        <v>100</v>
      </c>
      <c r="H63" s="14">
        <v>150</v>
      </c>
    </row>
    <row r="64" spans="1:8">
      <c r="A64" s="57" t="s">
        <v>7</v>
      </c>
      <c r="B64" s="119">
        <v>0.46</v>
      </c>
      <c r="C64" s="118" t="s">
        <v>20</v>
      </c>
      <c r="D64" s="24">
        <f t="shared" ref="D64:G64" si="5">SUM(D60:D63)</f>
        <v>455</v>
      </c>
      <c r="E64" s="24">
        <f t="shared" si="5"/>
        <v>9051</v>
      </c>
      <c r="F64" s="24">
        <f t="shared" si="5"/>
        <v>10793</v>
      </c>
      <c r="G64" s="24">
        <f t="shared" si="5"/>
        <v>10793</v>
      </c>
      <c r="H64" s="24">
        <v>15663</v>
      </c>
    </row>
    <row r="65" spans="1:8" ht="9.9499999999999993" customHeight="1">
      <c r="A65" s="57"/>
      <c r="B65" s="119"/>
      <c r="C65" s="118"/>
      <c r="D65" s="101"/>
      <c r="E65" s="101"/>
      <c r="F65" s="101"/>
      <c r="G65" s="101"/>
      <c r="H65" s="101"/>
    </row>
    <row r="66" spans="1:8" ht="13.9" customHeight="1">
      <c r="A66" s="57"/>
      <c r="B66" s="119">
        <v>0.47</v>
      </c>
      <c r="C66" s="118" t="s">
        <v>64</v>
      </c>
      <c r="D66" s="101"/>
      <c r="E66" s="101"/>
      <c r="F66" s="101"/>
      <c r="G66" s="101"/>
      <c r="H66" s="101"/>
    </row>
    <row r="67" spans="1:8" ht="13.9" customHeight="1">
      <c r="B67" s="117" t="s">
        <v>60</v>
      </c>
      <c r="C67" s="118" t="s">
        <v>13</v>
      </c>
      <c r="D67" s="21">
        <v>381</v>
      </c>
      <c r="E67" s="21">
        <v>2392</v>
      </c>
      <c r="F67" s="21">
        <v>2853</v>
      </c>
      <c r="G67" s="21">
        <v>2853</v>
      </c>
      <c r="H67" s="21">
        <v>2923</v>
      </c>
    </row>
    <row r="68" spans="1:8" ht="13.9" customHeight="1">
      <c r="B68" s="117" t="s">
        <v>61</v>
      </c>
      <c r="C68" s="11" t="s">
        <v>15</v>
      </c>
      <c r="D68" s="21">
        <v>25</v>
      </c>
      <c r="E68" s="21">
        <v>50</v>
      </c>
      <c r="F68" s="21">
        <v>75</v>
      </c>
      <c r="G68" s="21">
        <v>75</v>
      </c>
      <c r="H68" s="21">
        <v>75</v>
      </c>
    </row>
    <row r="69" spans="1:8" ht="13.9" customHeight="1">
      <c r="B69" s="117" t="s">
        <v>62</v>
      </c>
      <c r="C69" s="11" t="s">
        <v>17</v>
      </c>
      <c r="D69" s="21">
        <v>180</v>
      </c>
      <c r="E69" s="21">
        <v>160</v>
      </c>
      <c r="F69" s="21">
        <v>340</v>
      </c>
      <c r="G69" s="21">
        <v>340</v>
      </c>
      <c r="H69" s="21">
        <v>500</v>
      </c>
    </row>
    <row r="70" spans="1:8" ht="13.9" customHeight="1">
      <c r="A70" s="57"/>
      <c r="B70" s="121" t="s">
        <v>63</v>
      </c>
      <c r="C70" s="118" t="s">
        <v>19</v>
      </c>
      <c r="D70" s="20">
        <v>0</v>
      </c>
      <c r="E70" s="21">
        <v>241</v>
      </c>
      <c r="F70" s="21">
        <v>200</v>
      </c>
      <c r="G70" s="21">
        <v>200</v>
      </c>
      <c r="H70" s="21">
        <v>200</v>
      </c>
    </row>
    <row r="71" spans="1:8" ht="13.9" customHeight="1">
      <c r="A71" s="57" t="s">
        <v>7</v>
      </c>
      <c r="B71" s="119">
        <v>0.47</v>
      </c>
      <c r="C71" s="118" t="s">
        <v>64</v>
      </c>
      <c r="D71" s="24">
        <f t="shared" ref="D71:G71" si="6">SUM(D67:D70)</f>
        <v>586</v>
      </c>
      <c r="E71" s="24">
        <f t="shared" si="6"/>
        <v>2843</v>
      </c>
      <c r="F71" s="24">
        <f t="shared" si="6"/>
        <v>3468</v>
      </c>
      <c r="G71" s="24">
        <f t="shared" si="6"/>
        <v>3468</v>
      </c>
      <c r="H71" s="24">
        <v>3698</v>
      </c>
    </row>
    <row r="72" spans="1:8" ht="9.9499999999999993" customHeight="1">
      <c r="A72" s="57"/>
      <c r="B72" s="119"/>
      <c r="C72" s="118"/>
      <c r="D72" s="101"/>
      <c r="E72" s="101"/>
      <c r="F72" s="101"/>
      <c r="G72" s="101"/>
      <c r="H72" s="101"/>
    </row>
    <row r="73" spans="1:8" ht="13.9" customHeight="1">
      <c r="A73" s="57"/>
      <c r="B73" s="119">
        <v>0.48</v>
      </c>
      <c r="C73" s="118" t="s">
        <v>25</v>
      </c>
      <c r="D73" s="122"/>
      <c r="E73" s="101"/>
      <c r="F73" s="122"/>
      <c r="G73" s="122"/>
      <c r="H73" s="101"/>
    </row>
    <row r="74" spans="1:8" ht="13.9" customHeight="1">
      <c r="A74" s="64"/>
      <c r="B74" s="169" t="s">
        <v>26</v>
      </c>
      <c r="C74" s="120" t="s">
        <v>13</v>
      </c>
      <c r="D74" s="135">
        <v>245</v>
      </c>
      <c r="E74" s="135">
        <v>12857</v>
      </c>
      <c r="F74" s="135">
        <v>13785</v>
      </c>
      <c r="G74" s="135">
        <v>13785</v>
      </c>
      <c r="H74" s="4">
        <v>15177</v>
      </c>
    </row>
    <row r="75" spans="1:8" ht="13.9" customHeight="1">
      <c r="A75" s="57"/>
      <c r="B75" s="121" t="s">
        <v>27</v>
      </c>
      <c r="C75" s="118" t="s">
        <v>15</v>
      </c>
      <c r="D75" s="132">
        <v>30</v>
      </c>
      <c r="E75" s="132">
        <v>90</v>
      </c>
      <c r="F75" s="132">
        <v>70</v>
      </c>
      <c r="G75" s="132">
        <v>70</v>
      </c>
      <c r="H75" s="21">
        <v>100</v>
      </c>
    </row>
    <row r="76" spans="1:8" ht="13.9" customHeight="1">
      <c r="A76" s="57"/>
      <c r="B76" s="121" t="s">
        <v>28</v>
      </c>
      <c r="C76" s="118" t="s">
        <v>17</v>
      </c>
      <c r="D76" s="132">
        <v>226</v>
      </c>
      <c r="E76" s="132">
        <v>349</v>
      </c>
      <c r="F76" s="132">
        <v>630</v>
      </c>
      <c r="G76" s="132">
        <v>630</v>
      </c>
      <c r="H76" s="21">
        <v>800</v>
      </c>
    </row>
    <row r="77" spans="1:8" ht="13.9" customHeight="1">
      <c r="A77" s="57"/>
      <c r="B77" s="121" t="s">
        <v>29</v>
      </c>
      <c r="C77" s="118" t="s">
        <v>19</v>
      </c>
      <c r="D77" s="12">
        <v>0</v>
      </c>
      <c r="E77" s="133">
        <v>459</v>
      </c>
      <c r="F77" s="133">
        <v>440</v>
      </c>
      <c r="G77" s="133">
        <v>440</v>
      </c>
      <c r="H77" s="14">
        <v>540</v>
      </c>
    </row>
    <row r="78" spans="1:8" ht="13.9" customHeight="1">
      <c r="A78" s="57" t="s">
        <v>7</v>
      </c>
      <c r="B78" s="119">
        <v>0.48</v>
      </c>
      <c r="C78" s="118" t="s">
        <v>25</v>
      </c>
      <c r="D78" s="24">
        <f t="shared" ref="D78:G78" si="7">SUM(D74:D77)</f>
        <v>501</v>
      </c>
      <c r="E78" s="24">
        <f t="shared" si="7"/>
        <v>13755</v>
      </c>
      <c r="F78" s="24">
        <f t="shared" si="7"/>
        <v>14925</v>
      </c>
      <c r="G78" s="24">
        <f t="shared" si="7"/>
        <v>14925</v>
      </c>
      <c r="H78" s="24">
        <v>16617</v>
      </c>
    </row>
    <row r="79" spans="1:8" ht="13.35" customHeight="1">
      <c r="B79" s="119"/>
      <c r="C79" s="118"/>
      <c r="D79" s="101"/>
      <c r="E79" s="101"/>
      <c r="F79" s="101"/>
      <c r="G79" s="101"/>
      <c r="H79" s="101"/>
    </row>
    <row r="80" spans="1:8" ht="13.9" customHeight="1">
      <c r="A80" s="57"/>
      <c r="B80" s="119">
        <v>0.6</v>
      </c>
      <c r="C80" s="118" t="s">
        <v>30</v>
      </c>
      <c r="D80" s="122"/>
      <c r="E80" s="101"/>
      <c r="F80" s="122"/>
      <c r="G80" s="122"/>
      <c r="H80" s="101"/>
    </row>
    <row r="81" spans="1:8" ht="13.9" customHeight="1">
      <c r="A81" s="57"/>
      <c r="B81" s="121" t="s">
        <v>31</v>
      </c>
      <c r="C81" s="118" t="s">
        <v>13</v>
      </c>
      <c r="D81" s="42">
        <v>0</v>
      </c>
      <c r="E81" s="132">
        <v>4777</v>
      </c>
      <c r="F81" s="132">
        <v>2931</v>
      </c>
      <c r="G81" s="132">
        <v>2931</v>
      </c>
      <c r="H81" s="21">
        <v>3810</v>
      </c>
    </row>
    <row r="82" spans="1:8" ht="13.9" customHeight="1">
      <c r="A82" s="57"/>
      <c r="B82" s="121" t="s">
        <v>32</v>
      </c>
      <c r="C82" s="123" t="s">
        <v>15</v>
      </c>
      <c r="D82" s="42">
        <v>0</v>
      </c>
      <c r="E82" s="132">
        <v>135</v>
      </c>
      <c r="F82" s="132">
        <v>135</v>
      </c>
      <c r="G82" s="132">
        <v>135</v>
      </c>
      <c r="H82" s="21">
        <v>150</v>
      </c>
    </row>
    <row r="83" spans="1:8" ht="13.9" customHeight="1">
      <c r="A83" s="57"/>
      <c r="B83" s="121" t="s">
        <v>33</v>
      </c>
      <c r="C83" s="118" t="s">
        <v>17</v>
      </c>
      <c r="D83" s="132">
        <v>100</v>
      </c>
      <c r="E83" s="132">
        <v>400</v>
      </c>
      <c r="F83" s="132">
        <v>1000</v>
      </c>
      <c r="G83" s="132">
        <v>1000</v>
      </c>
      <c r="H83" s="21">
        <v>1000</v>
      </c>
    </row>
    <row r="84" spans="1:8" ht="13.9" customHeight="1">
      <c r="A84" s="57" t="s">
        <v>7</v>
      </c>
      <c r="B84" s="119">
        <v>0.6</v>
      </c>
      <c r="C84" s="118" t="s">
        <v>30</v>
      </c>
      <c r="D84" s="62">
        <f t="shared" ref="D84:G84" si="8">SUM(D81:D83)</f>
        <v>100</v>
      </c>
      <c r="E84" s="62">
        <f t="shared" si="8"/>
        <v>5312</v>
      </c>
      <c r="F84" s="62">
        <f t="shared" si="8"/>
        <v>4066</v>
      </c>
      <c r="G84" s="62">
        <f t="shared" si="8"/>
        <v>4066</v>
      </c>
      <c r="H84" s="62">
        <v>4960</v>
      </c>
    </row>
    <row r="85" spans="1:8" ht="13.9" customHeight="1">
      <c r="A85" s="57" t="s">
        <v>7</v>
      </c>
      <c r="B85" s="124">
        <v>1.0009999999999999</v>
      </c>
      <c r="C85" s="28" t="s">
        <v>10</v>
      </c>
      <c r="D85" s="24">
        <f t="shared" ref="D85:G85" si="9">D84+D78+D64+D50+D71+D57</f>
        <v>9033</v>
      </c>
      <c r="E85" s="24">
        <f t="shared" si="9"/>
        <v>80020</v>
      </c>
      <c r="F85" s="24">
        <f t="shared" si="9"/>
        <v>133844</v>
      </c>
      <c r="G85" s="24">
        <f t="shared" si="9"/>
        <v>133844</v>
      </c>
      <c r="H85" s="24">
        <v>162713</v>
      </c>
    </row>
    <row r="86" spans="1:8">
      <c r="B86" s="125"/>
      <c r="C86" s="114"/>
      <c r="D86" s="101"/>
      <c r="E86" s="101"/>
      <c r="F86" s="101"/>
      <c r="G86" s="101"/>
      <c r="H86" s="101"/>
    </row>
    <row r="87" spans="1:8" ht="13.9" customHeight="1">
      <c r="B87" s="113">
        <v>1.0029999999999999</v>
      </c>
      <c r="C87" s="114" t="s">
        <v>34</v>
      </c>
      <c r="D87" s="101"/>
      <c r="E87" s="101"/>
      <c r="F87" s="101"/>
      <c r="G87" s="101"/>
      <c r="H87" s="101"/>
    </row>
    <row r="88" spans="1:8" ht="13.9" customHeight="1">
      <c r="B88" s="25">
        <v>1</v>
      </c>
      <c r="C88" s="7" t="s">
        <v>125</v>
      </c>
      <c r="D88" s="14"/>
      <c r="E88" s="14"/>
      <c r="F88" s="14"/>
      <c r="G88" s="14"/>
      <c r="H88" s="13"/>
    </row>
    <row r="89" spans="1:8" ht="25.5">
      <c r="B89" s="117" t="s">
        <v>126</v>
      </c>
      <c r="C89" s="7" t="s">
        <v>135</v>
      </c>
      <c r="D89" s="14">
        <v>1999</v>
      </c>
      <c r="E89" s="13">
        <v>0</v>
      </c>
      <c r="F89" s="13">
        <v>0</v>
      </c>
      <c r="G89" s="13">
        <v>0</v>
      </c>
      <c r="H89" s="13">
        <v>0</v>
      </c>
    </row>
    <row r="90" spans="1:8" ht="13.9" customHeight="1">
      <c r="A90" s="9" t="s">
        <v>7</v>
      </c>
      <c r="B90" s="25">
        <v>1</v>
      </c>
      <c r="C90" s="7" t="s">
        <v>125</v>
      </c>
      <c r="D90" s="24">
        <f t="shared" ref="D90:G90" si="10">D89</f>
        <v>1999</v>
      </c>
      <c r="E90" s="23">
        <f t="shared" si="10"/>
        <v>0</v>
      </c>
      <c r="F90" s="23">
        <f t="shared" si="10"/>
        <v>0</v>
      </c>
      <c r="G90" s="23">
        <f t="shared" si="10"/>
        <v>0</v>
      </c>
      <c r="H90" s="23">
        <v>0</v>
      </c>
    </row>
    <row r="91" spans="1:8" ht="13.9" customHeight="1">
      <c r="A91" s="9" t="s">
        <v>7</v>
      </c>
      <c r="B91" s="113">
        <v>1.0029999999999999</v>
      </c>
      <c r="C91" s="114" t="s">
        <v>34</v>
      </c>
      <c r="D91" s="134">
        <f t="shared" ref="D91:G91" si="11">D90</f>
        <v>1999</v>
      </c>
      <c r="E91" s="41">
        <f t="shared" si="11"/>
        <v>0</v>
      </c>
      <c r="F91" s="41">
        <f t="shared" si="11"/>
        <v>0</v>
      </c>
      <c r="G91" s="41">
        <f t="shared" si="11"/>
        <v>0</v>
      </c>
      <c r="H91" s="41">
        <v>0</v>
      </c>
    </row>
    <row r="92" spans="1:8">
      <c r="B92" s="117"/>
      <c r="C92" s="11"/>
      <c r="D92" s="116"/>
      <c r="E92" s="101"/>
      <c r="F92" s="101"/>
      <c r="G92" s="101"/>
      <c r="H92" s="101"/>
    </row>
    <row r="93" spans="1:8" ht="13.9" customHeight="1">
      <c r="B93" s="113">
        <v>1.101</v>
      </c>
      <c r="C93" s="114" t="s">
        <v>45</v>
      </c>
      <c r="D93" s="116"/>
      <c r="E93" s="116"/>
      <c r="F93" s="116"/>
      <c r="G93" s="116"/>
      <c r="H93" s="116"/>
    </row>
    <row r="94" spans="1:8" ht="13.9" customHeight="1">
      <c r="B94" s="10">
        <v>60</v>
      </c>
      <c r="C94" s="11" t="s">
        <v>36</v>
      </c>
      <c r="D94" s="116"/>
      <c r="E94" s="116"/>
      <c r="F94" s="116"/>
      <c r="G94" s="116"/>
      <c r="H94" s="116"/>
    </row>
    <row r="95" spans="1:8" ht="13.9" customHeight="1">
      <c r="A95" s="57"/>
      <c r="B95" s="121" t="s">
        <v>37</v>
      </c>
      <c r="C95" s="118" t="s">
        <v>13</v>
      </c>
      <c r="D95" s="132">
        <v>5048</v>
      </c>
      <c r="E95" s="20">
        <v>0</v>
      </c>
      <c r="F95" s="132">
        <v>5771</v>
      </c>
      <c r="G95" s="132">
        <v>5771</v>
      </c>
      <c r="H95" s="21">
        <v>5159</v>
      </c>
    </row>
    <row r="96" spans="1:8" ht="13.9" customHeight="1">
      <c r="A96" s="57"/>
      <c r="B96" s="121" t="s">
        <v>38</v>
      </c>
      <c r="C96" s="118" t="s">
        <v>15</v>
      </c>
      <c r="D96" s="42">
        <v>0</v>
      </c>
      <c r="E96" s="20">
        <v>0</v>
      </c>
      <c r="F96" s="42">
        <v>0</v>
      </c>
      <c r="G96" s="42">
        <v>0</v>
      </c>
      <c r="H96" s="20">
        <v>0</v>
      </c>
    </row>
    <row r="97" spans="1:8" ht="13.9" customHeight="1">
      <c r="A97" s="57"/>
      <c r="B97" s="121" t="s">
        <v>39</v>
      </c>
      <c r="C97" s="118" t="s">
        <v>17</v>
      </c>
      <c r="D97" s="132">
        <v>234</v>
      </c>
      <c r="E97" s="20">
        <v>0</v>
      </c>
      <c r="F97" s="132">
        <v>235</v>
      </c>
      <c r="G97" s="132">
        <v>235</v>
      </c>
      <c r="H97" s="21">
        <v>235</v>
      </c>
    </row>
    <row r="98" spans="1:8" ht="13.9" customHeight="1">
      <c r="A98" s="57"/>
      <c r="B98" s="121" t="s">
        <v>40</v>
      </c>
      <c r="C98" s="118" t="s">
        <v>41</v>
      </c>
      <c r="D98" s="135">
        <v>293</v>
      </c>
      <c r="E98" s="3">
        <v>0</v>
      </c>
      <c r="F98" s="135">
        <v>300</v>
      </c>
      <c r="G98" s="135">
        <v>300</v>
      </c>
      <c r="H98" s="4">
        <v>500</v>
      </c>
    </row>
    <row r="99" spans="1:8" ht="13.35" customHeight="1">
      <c r="A99" s="57" t="s">
        <v>7</v>
      </c>
      <c r="B99" s="109">
        <v>60</v>
      </c>
      <c r="C99" s="118" t="s">
        <v>36</v>
      </c>
      <c r="D99" s="4">
        <f t="shared" ref="D99:G99" si="12">SUM(D95:D98)</f>
        <v>5575</v>
      </c>
      <c r="E99" s="3">
        <f t="shared" si="12"/>
        <v>0</v>
      </c>
      <c r="F99" s="4">
        <f t="shared" si="12"/>
        <v>6306</v>
      </c>
      <c r="G99" s="4">
        <f t="shared" si="12"/>
        <v>6306</v>
      </c>
      <c r="H99" s="4">
        <v>5894</v>
      </c>
    </row>
    <row r="100" spans="1:8">
      <c r="A100" s="57"/>
      <c r="B100" s="109"/>
      <c r="C100" s="118"/>
      <c r="D100" s="101"/>
      <c r="E100" s="21"/>
      <c r="F100" s="101"/>
      <c r="G100" s="101"/>
      <c r="H100" s="21"/>
    </row>
    <row r="101" spans="1:8" ht="14.45" customHeight="1">
      <c r="A101" s="57"/>
      <c r="B101" s="109">
        <v>62</v>
      </c>
      <c r="C101" s="118" t="s">
        <v>42</v>
      </c>
      <c r="D101" s="101"/>
      <c r="E101" s="101"/>
      <c r="F101" s="101"/>
      <c r="G101" s="101"/>
      <c r="H101" s="101"/>
    </row>
    <row r="102" spans="1:8" ht="14.1" customHeight="1">
      <c r="A102" s="57"/>
      <c r="B102" s="109" t="s">
        <v>43</v>
      </c>
      <c r="C102" s="118" t="s">
        <v>44</v>
      </c>
      <c r="D102" s="21">
        <v>416</v>
      </c>
      <c r="E102" s="20">
        <v>0</v>
      </c>
      <c r="F102" s="20">
        <v>0</v>
      </c>
      <c r="G102" s="20">
        <v>0</v>
      </c>
      <c r="H102" s="20">
        <v>0</v>
      </c>
    </row>
    <row r="103" spans="1:8" ht="14.45" customHeight="1">
      <c r="A103" s="57" t="s">
        <v>7</v>
      </c>
      <c r="B103" s="109">
        <v>62</v>
      </c>
      <c r="C103" s="118" t="s">
        <v>42</v>
      </c>
      <c r="D103" s="24">
        <f t="shared" ref="D103:G103" si="13">D102</f>
        <v>416</v>
      </c>
      <c r="E103" s="23">
        <f t="shared" si="13"/>
        <v>0</v>
      </c>
      <c r="F103" s="23">
        <f t="shared" si="13"/>
        <v>0</v>
      </c>
      <c r="G103" s="23">
        <f t="shared" si="13"/>
        <v>0</v>
      </c>
      <c r="H103" s="23">
        <v>0</v>
      </c>
    </row>
    <row r="104" spans="1:8">
      <c r="A104" s="57"/>
      <c r="B104" s="109"/>
      <c r="C104" s="118"/>
      <c r="D104" s="21"/>
      <c r="E104" s="20"/>
      <c r="F104" s="21"/>
      <c r="G104" s="21"/>
      <c r="H104" s="20"/>
    </row>
    <row r="105" spans="1:8" s="67" customFormat="1" ht="13.5" customHeight="1">
      <c r="A105" s="57"/>
      <c r="B105" s="109">
        <v>63</v>
      </c>
      <c r="C105" s="118" t="s">
        <v>149</v>
      </c>
      <c r="D105" s="21"/>
      <c r="E105" s="20"/>
      <c r="F105" s="21"/>
      <c r="G105" s="21"/>
      <c r="H105" s="20"/>
    </row>
    <row r="106" spans="1:8" s="67" customFormat="1" ht="15.75" customHeight="1">
      <c r="A106" s="57"/>
      <c r="B106" s="109" t="s">
        <v>150</v>
      </c>
      <c r="C106" s="118" t="s">
        <v>149</v>
      </c>
      <c r="D106" s="3">
        <v>0</v>
      </c>
      <c r="E106" s="3">
        <v>0</v>
      </c>
      <c r="F106" s="3">
        <v>0</v>
      </c>
      <c r="G106" s="3">
        <v>0</v>
      </c>
      <c r="H106" s="4">
        <v>100</v>
      </c>
    </row>
    <row r="107" spans="1:8" s="67" customFormat="1" ht="15.75" customHeight="1">
      <c r="A107" s="57" t="s">
        <v>7</v>
      </c>
      <c r="B107" s="109">
        <v>63</v>
      </c>
      <c r="C107" s="118" t="s">
        <v>149</v>
      </c>
      <c r="D107" s="3">
        <f>D106</f>
        <v>0</v>
      </c>
      <c r="E107" s="3">
        <f t="shared" ref="E107:G107" si="14">E106</f>
        <v>0</v>
      </c>
      <c r="F107" s="3">
        <f t="shared" si="14"/>
        <v>0</v>
      </c>
      <c r="G107" s="3">
        <f t="shared" si="14"/>
        <v>0</v>
      </c>
      <c r="H107" s="4">
        <v>100</v>
      </c>
    </row>
    <row r="108" spans="1:8">
      <c r="A108" s="64" t="s">
        <v>7</v>
      </c>
      <c r="B108" s="170">
        <v>1.101</v>
      </c>
      <c r="C108" s="66" t="s">
        <v>45</v>
      </c>
      <c r="D108" s="4">
        <f>D103+D99+D107</f>
        <v>5991</v>
      </c>
      <c r="E108" s="3">
        <f t="shared" ref="E108:G108" si="15">E103+E99+E107</f>
        <v>0</v>
      </c>
      <c r="F108" s="4">
        <f t="shared" si="15"/>
        <v>6306</v>
      </c>
      <c r="G108" s="4">
        <f t="shared" si="15"/>
        <v>6306</v>
      </c>
      <c r="H108" s="4">
        <v>5994</v>
      </c>
    </row>
    <row r="109" spans="1:8" ht="8.4499999999999993" customHeight="1">
      <c r="A109" s="57"/>
      <c r="B109" s="124"/>
      <c r="C109" s="28"/>
      <c r="D109" s="101"/>
      <c r="E109" s="101"/>
      <c r="F109" s="101"/>
      <c r="G109" s="101"/>
      <c r="H109" s="101"/>
    </row>
    <row r="110" spans="1:8" ht="14.45" customHeight="1">
      <c r="A110" s="57"/>
      <c r="B110" s="124">
        <v>1.1020000000000001</v>
      </c>
      <c r="C110" s="28" t="s">
        <v>46</v>
      </c>
      <c r="D110" s="101"/>
      <c r="E110" s="101"/>
      <c r="F110" s="101"/>
      <c r="G110" s="101"/>
      <c r="H110" s="101"/>
    </row>
    <row r="111" spans="1:8" ht="14.45" customHeight="1">
      <c r="B111" s="10">
        <v>62</v>
      </c>
      <c r="C111" s="126" t="s">
        <v>47</v>
      </c>
      <c r="D111" s="101"/>
      <c r="E111" s="101"/>
      <c r="F111" s="101"/>
      <c r="G111" s="101"/>
      <c r="H111" s="101"/>
    </row>
    <row r="112" spans="1:8" ht="14.45" customHeight="1">
      <c r="B112" s="127" t="s">
        <v>48</v>
      </c>
      <c r="C112" s="11" t="s">
        <v>49</v>
      </c>
      <c r="D112" s="13">
        <v>0</v>
      </c>
      <c r="E112" s="14">
        <v>20836</v>
      </c>
      <c r="F112" s="14">
        <v>24800</v>
      </c>
      <c r="G112" s="14">
        <v>24800</v>
      </c>
      <c r="H112" s="14">
        <v>20836</v>
      </c>
    </row>
    <row r="113" spans="1:8" ht="14.45" customHeight="1">
      <c r="A113" s="57" t="s">
        <v>7</v>
      </c>
      <c r="B113" s="10">
        <v>62</v>
      </c>
      <c r="C113" s="126" t="s">
        <v>47</v>
      </c>
      <c r="D113" s="23">
        <f t="shared" ref="D113:G114" si="16">D112</f>
        <v>0</v>
      </c>
      <c r="E113" s="24">
        <f t="shared" si="16"/>
        <v>20836</v>
      </c>
      <c r="F113" s="24">
        <f t="shared" si="16"/>
        <v>24800</v>
      </c>
      <c r="G113" s="24">
        <f t="shared" si="16"/>
        <v>24800</v>
      </c>
      <c r="H113" s="24">
        <v>20836</v>
      </c>
    </row>
    <row r="114" spans="1:8" ht="14.45" customHeight="1">
      <c r="A114" s="57" t="s">
        <v>7</v>
      </c>
      <c r="B114" s="113">
        <v>1.1020000000000001</v>
      </c>
      <c r="C114" s="114" t="s">
        <v>46</v>
      </c>
      <c r="D114" s="3">
        <f t="shared" si="16"/>
        <v>0</v>
      </c>
      <c r="E114" s="4">
        <f t="shared" si="16"/>
        <v>20836</v>
      </c>
      <c r="F114" s="4">
        <f t="shared" si="16"/>
        <v>24800</v>
      </c>
      <c r="G114" s="4">
        <f t="shared" si="16"/>
        <v>24800</v>
      </c>
      <c r="H114" s="4">
        <v>20836</v>
      </c>
    </row>
    <row r="115" spans="1:8" ht="14.45" customHeight="1">
      <c r="A115" s="57" t="s">
        <v>7</v>
      </c>
      <c r="B115" s="36">
        <v>1</v>
      </c>
      <c r="C115" s="118" t="s">
        <v>53</v>
      </c>
      <c r="D115" s="4">
        <f t="shared" ref="D115:G115" si="17">D108+D91+D85+D114</f>
        <v>17023</v>
      </c>
      <c r="E115" s="4">
        <f t="shared" si="17"/>
        <v>100856</v>
      </c>
      <c r="F115" s="4">
        <f t="shared" si="17"/>
        <v>164950</v>
      </c>
      <c r="G115" s="4">
        <f t="shared" si="17"/>
        <v>164950</v>
      </c>
      <c r="H115" s="4">
        <v>189543</v>
      </c>
    </row>
    <row r="116" spans="1:8" ht="14.45" customHeight="1">
      <c r="A116" s="118" t="s">
        <v>7</v>
      </c>
      <c r="B116" s="111">
        <v>2408</v>
      </c>
      <c r="C116" s="28" t="s">
        <v>91</v>
      </c>
      <c r="D116" s="24">
        <f t="shared" ref="D116:G116" si="18">D115</f>
        <v>17023</v>
      </c>
      <c r="E116" s="24">
        <f t="shared" si="18"/>
        <v>100856</v>
      </c>
      <c r="F116" s="24">
        <f t="shared" si="18"/>
        <v>164950</v>
      </c>
      <c r="G116" s="24">
        <f t="shared" si="18"/>
        <v>164950</v>
      </c>
      <c r="H116" s="24">
        <v>189543</v>
      </c>
    </row>
    <row r="117" spans="1:8" ht="14.45" customHeight="1">
      <c r="A117" s="118"/>
      <c r="B117" s="111"/>
      <c r="C117" s="28"/>
      <c r="D117" s="21"/>
      <c r="E117" s="21"/>
      <c r="F117" s="21"/>
      <c r="G117" s="21"/>
      <c r="H117" s="21"/>
    </row>
    <row r="118" spans="1:8" ht="14.45" customHeight="1">
      <c r="A118" s="9" t="s">
        <v>9</v>
      </c>
      <c r="B118" s="128">
        <v>3456</v>
      </c>
      <c r="C118" s="129" t="s">
        <v>0</v>
      </c>
      <c r="D118" s="116"/>
      <c r="E118" s="116"/>
      <c r="F118" s="116"/>
      <c r="G118" s="116"/>
      <c r="H118" s="116"/>
    </row>
    <row r="119" spans="1:8" ht="14.45" customHeight="1">
      <c r="B119" s="130">
        <v>1E-3</v>
      </c>
      <c r="C119" s="129" t="s">
        <v>10</v>
      </c>
      <c r="D119" s="116"/>
      <c r="E119" s="116"/>
      <c r="F119" s="116"/>
      <c r="G119" s="116"/>
      <c r="H119" s="116"/>
    </row>
    <row r="120" spans="1:8" ht="14.45" customHeight="1">
      <c r="B120" s="10">
        <v>60</v>
      </c>
      <c r="C120" s="126" t="s">
        <v>164</v>
      </c>
      <c r="D120" s="116"/>
      <c r="E120" s="116"/>
      <c r="F120" s="116"/>
      <c r="G120" s="116"/>
      <c r="H120" s="116"/>
    </row>
    <row r="121" spans="1:8" ht="14.45" customHeight="1">
      <c r="B121" s="10">
        <v>44</v>
      </c>
      <c r="C121" s="126" t="s">
        <v>11</v>
      </c>
      <c r="D121" s="116"/>
      <c r="E121" s="116"/>
      <c r="F121" s="116"/>
      <c r="G121" s="116"/>
      <c r="H121" s="116"/>
    </row>
    <row r="122" spans="1:8" ht="14.45" customHeight="1">
      <c r="A122" s="57"/>
      <c r="B122" s="109" t="s">
        <v>65</v>
      </c>
      <c r="C122" s="131" t="s">
        <v>13</v>
      </c>
      <c r="D122" s="42">
        <v>0</v>
      </c>
      <c r="E122" s="132">
        <v>2862</v>
      </c>
      <c r="F122" s="132">
        <v>3005</v>
      </c>
      <c r="G122" s="132">
        <v>3005</v>
      </c>
      <c r="H122" s="132">
        <v>3171</v>
      </c>
    </row>
    <row r="123" spans="1:8" ht="14.45" customHeight="1">
      <c r="A123" s="57"/>
      <c r="B123" s="109" t="s">
        <v>66</v>
      </c>
      <c r="C123" s="131" t="s">
        <v>15</v>
      </c>
      <c r="D123" s="42">
        <v>0</v>
      </c>
      <c r="E123" s="132">
        <v>40</v>
      </c>
      <c r="F123" s="132">
        <v>150</v>
      </c>
      <c r="G123" s="132">
        <v>150</v>
      </c>
      <c r="H123" s="132">
        <v>150</v>
      </c>
    </row>
    <row r="124" spans="1:8" ht="14.45" customHeight="1">
      <c r="A124" s="57"/>
      <c r="B124" s="109" t="s">
        <v>67</v>
      </c>
      <c r="C124" s="131" t="s">
        <v>17</v>
      </c>
      <c r="D124" s="12">
        <v>0</v>
      </c>
      <c r="E124" s="133">
        <v>286</v>
      </c>
      <c r="F124" s="133">
        <v>554</v>
      </c>
      <c r="G124" s="133">
        <v>1414</v>
      </c>
      <c r="H124" s="133">
        <v>554</v>
      </c>
    </row>
    <row r="125" spans="1:8" ht="14.45" customHeight="1">
      <c r="A125" s="9" t="s">
        <v>7</v>
      </c>
      <c r="B125" s="10">
        <v>44</v>
      </c>
      <c r="C125" s="126" t="s">
        <v>11</v>
      </c>
      <c r="D125" s="41">
        <f t="shared" ref="D125:G125" si="19">SUM(D122:D124)</f>
        <v>0</v>
      </c>
      <c r="E125" s="134">
        <f t="shared" si="19"/>
        <v>3188</v>
      </c>
      <c r="F125" s="134">
        <f t="shared" si="19"/>
        <v>3709</v>
      </c>
      <c r="G125" s="134">
        <f t="shared" si="19"/>
        <v>4569</v>
      </c>
      <c r="H125" s="134">
        <v>3875</v>
      </c>
    </row>
    <row r="126" spans="1:8" ht="14.45" customHeight="1">
      <c r="C126" s="126"/>
      <c r="D126" s="116"/>
      <c r="E126" s="116"/>
      <c r="F126" s="116"/>
      <c r="G126" s="116"/>
      <c r="H126" s="116"/>
    </row>
    <row r="127" spans="1:8" ht="14.45" customHeight="1">
      <c r="B127" s="10">
        <v>45</v>
      </c>
      <c r="C127" s="126" t="s">
        <v>55</v>
      </c>
      <c r="D127" s="116"/>
      <c r="E127" s="116"/>
      <c r="F127" s="116"/>
      <c r="G127" s="116"/>
      <c r="H127" s="116"/>
    </row>
    <row r="128" spans="1:8" ht="14.45" customHeight="1">
      <c r="B128" s="10" t="s">
        <v>68</v>
      </c>
      <c r="C128" s="126" t="s">
        <v>13</v>
      </c>
      <c r="D128" s="12">
        <v>0</v>
      </c>
      <c r="E128" s="133">
        <v>1342</v>
      </c>
      <c r="F128" s="133">
        <v>1621</v>
      </c>
      <c r="G128" s="133">
        <v>1621</v>
      </c>
      <c r="H128" s="133">
        <v>1813</v>
      </c>
    </row>
    <row r="129" spans="1:8" ht="14.45" customHeight="1">
      <c r="B129" s="10" t="s">
        <v>69</v>
      </c>
      <c r="C129" s="126" t="s">
        <v>15</v>
      </c>
      <c r="D129" s="12">
        <v>0</v>
      </c>
      <c r="E129" s="12">
        <v>0</v>
      </c>
      <c r="F129" s="133">
        <v>45</v>
      </c>
      <c r="G129" s="133">
        <v>45</v>
      </c>
      <c r="H129" s="133">
        <v>70</v>
      </c>
    </row>
    <row r="130" spans="1:8" ht="14.45" customHeight="1">
      <c r="B130" s="10" t="s">
        <v>70</v>
      </c>
      <c r="C130" s="126" t="s">
        <v>17</v>
      </c>
      <c r="D130" s="12">
        <v>0</v>
      </c>
      <c r="E130" s="133">
        <v>275</v>
      </c>
      <c r="F130" s="133">
        <v>160</v>
      </c>
      <c r="G130" s="133">
        <v>160</v>
      </c>
      <c r="H130" s="133">
        <v>200</v>
      </c>
    </row>
    <row r="131" spans="1:8" ht="14.45" customHeight="1">
      <c r="A131" s="57" t="s">
        <v>7</v>
      </c>
      <c r="B131" s="109">
        <v>45</v>
      </c>
      <c r="C131" s="131" t="s">
        <v>55</v>
      </c>
      <c r="D131" s="41">
        <f t="shared" ref="D131:G131" si="20">SUM(D128:D130)</f>
        <v>0</v>
      </c>
      <c r="E131" s="134">
        <f t="shared" si="20"/>
        <v>1617</v>
      </c>
      <c r="F131" s="134">
        <f t="shared" si="20"/>
        <v>1826</v>
      </c>
      <c r="G131" s="134">
        <f t="shared" si="20"/>
        <v>1826</v>
      </c>
      <c r="H131" s="134">
        <v>2083</v>
      </c>
    </row>
    <row r="132" spans="1:8" ht="14.45" customHeight="1">
      <c r="A132" s="57"/>
      <c r="B132" s="109"/>
      <c r="C132" s="131"/>
      <c r="D132" s="40"/>
      <c r="E132" s="122"/>
      <c r="F132" s="122"/>
      <c r="G132" s="122"/>
      <c r="H132" s="122"/>
    </row>
    <row r="133" spans="1:8" ht="14.45" customHeight="1">
      <c r="A133" s="57"/>
      <c r="B133" s="109">
        <v>46</v>
      </c>
      <c r="C133" s="131" t="s">
        <v>20</v>
      </c>
      <c r="D133" s="40"/>
      <c r="E133" s="122"/>
      <c r="F133" s="122"/>
      <c r="G133" s="122"/>
      <c r="H133" s="122"/>
    </row>
    <row r="134" spans="1:8" ht="14.45" customHeight="1">
      <c r="A134" s="57"/>
      <c r="B134" s="109" t="s">
        <v>71</v>
      </c>
      <c r="C134" s="131" t="s">
        <v>13</v>
      </c>
      <c r="D134" s="42">
        <v>0</v>
      </c>
      <c r="E134" s="132">
        <v>1802</v>
      </c>
      <c r="F134" s="132">
        <v>2058</v>
      </c>
      <c r="G134" s="132">
        <v>2058</v>
      </c>
      <c r="H134" s="132">
        <v>2168</v>
      </c>
    </row>
    <row r="135" spans="1:8" ht="14.45" customHeight="1">
      <c r="A135" s="57"/>
      <c r="B135" s="109" t="s">
        <v>72</v>
      </c>
      <c r="C135" s="131" t="s">
        <v>15</v>
      </c>
      <c r="D135" s="42">
        <v>0</v>
      </c>
      <c r="E135" s="132">
        <v>85</v>
      </c>
      <c r="F135" s="132">
        <v>25</v>
      </c>
      <c r="G135" s="132">
        <v>25</v>
      </c>
      <c r="H135" s="132">
        <v>50</v>
      </c>
    </row>
    <row r="136" spans="1:8" ht="14.45" customHeight="1">
      <c r="A136" s="57"/>
      <c r="B136" s="109" t="s">
        <v>73</v>
      </c>
      <c r="C136" s="131" t="s">
        <v>17</v>
      </c>
      <c r="D136" s="42">
        <v>0</v>
      </c>
      <c r="E136" s="132">
        <v>64</v>
      </c>
      <c r="F136" s="132">
        <v>130</v>
      </c>
      <c r="G136" s="132">
        <v>130</v>
      </c>
      <c r="H136" s="132">
        <v>150</v>
      </c>
    </row>
    <row r="137" spans="1:8" ht="14.45" customHeight="1">
      <c r="A137" s="57" t="s">
        <v>7</v>
      </c>
      <c r="B137" s="109">
        <v>46</v>
      </c>
      <c r="C137" s="131" t="s">
        <v>20</v>
      </c>
      <c r="D137" s="41">
        <f t="shared" ref="D137:G137" si="21">SUM(D134:D136)</f>
        <v>0</v>
      </c>
      <c r="E137" s="134">
        <f t="shared" si="21"/>
        <v>1951</v>
      </c>
      <c r="F137" s="134">
        <f t="shared" si="21"/>
        <v>2213</v>
      </c>
      <c r="G137" s="134">
        <f t="shared" si="21"/>
        <v>2213</v>
      </c>
      <c r="H137" s="134">
        <v>2368</v>
      </c>
    </row>
    <row r="138" spans="1:8" ht="14.45" customHeight="1">
      <c r="A138" s="57"/>
      <c r="B138" s="111"/>
      <c r="C138" s="131"/>
      <c r="D138" s="40"/>
      <c r="E138" s="122"/>
      <c r="F138" s="122"/>
      <c r="G138" s="122"/>
      <c r="H138" s="122"/>
    </row>
    <row r="139" spans="1:8" ht="14.45" customHeight="1">
      <c r="A139" s="57"/>
      <c r="B139" s="109">
        <v>47</v>
      </c>
      <c r="C139" s="131" t="s">
        <v>64</v>
      </c>
      <c r="D139" s="40"/>
      <c r="E139" s="122"/>
      <c r="F139" s="122"/>
      <c r="G139" s="122"/>
      <c r="H139" s="122"/>
    </row>
    <row r="140" spans="1:8" ht="14.45" customHeight="1">
      <c r="A140" s="57"/>
      <c r="B140" s="109" t="s">
        <v>74</v>
      </c>
      <c r="C140" s="131" t="s">
        <v>13</v>
      </c>
      <c r="D140" s="42">
        <v>0</v>
      </c>
      <c r="E140" s="132">
        <v>1313</v>
      </c>
      <c r="F140" s="132">
        <v>1571</v>
      </c>
      <c r="G140" s="132">
        <v>1571</v>
      </c>
      <c r="H140" s="132">
        <v>1756</v>
      </c>
    </row>
    <row r="141" spans="1:8" ht="14.45" customHeight="1">
      <c r="A141" s="57"/>
      <c r="B141" s="109" t="s">
        <v>75</v>
      </c>
      <c r="C141" s="131" t="s">
        <v>15</v>
      </c>
      <c r="D141" s="42">
        <v>0</v>
      </c>
      <c r="E141" s="132">
        <v>30</v>
      </c>
      <c r="F141" s="132">
        <v>30</v>
      </c>
      <c r="G141" s="132">
        <v>30</v>
      </c>
      <c r="H141" s="132">
        <v>50</v>
      </c>
    </row>
    <row r="142" spans="1:8" ht="14.45" customHeight="1">
      <c r="A142" s="57"/>
      <c r="B142" s="109" t="s">
        <v>76</v>
      </c>
      <c r="C142" s="131" t="s">
        <v>17</v>
      </c>
      <c r="D142" s="43">
        <v>0</v>
      </c>
      <c r="E142" s="135">
        <v>150</v>
      </c>
      <c r="F142" s="135">
        <v>150</v>
      </c>
      <c r="G142" s="135">
        <v>150</v>
      </c>
      <c r="H142" s="135">
        <v>180</v>
      </c>
    </row>
    <row r="143" spans="1:8" ht="14.45" customHeight="1">
      <c r="A143" s="64" t="s">
        <v>7</v>
      </c>
      <c r="B143" s="65">
        <v>47</v>
      </c>
      <c r="C143" s="171" t="s">
        <v>64</v>
      </c>
      <c r="D143" s="43">
        <f t="shared" ref="D143:G143" si="22">SUM(D140:D142)</f>
        <v>0</v>
      </c>
      <c r="E143" s="135">
        <f t="shared" si="22"/>
        <v>1493</v>
      </c>
      <c r="F143" s="135">
        <f t="shared" si="22"/>
        <v>1751</v>
      </c>
      <c r="G143" s="135">
        <f t="shared" si="22"/>
        <v>1751</v>
      </c>
      <c r="H143" s="135">
        <v>1986</v>
      </c>
    </row>
    <row r="144" spans="1:8" ht="8.4499999999999993" customHeight="1">
      <c r="A144" s="57"/>
      <c r="B144" s="111"/>
      <c r="C144" s="131"/>
      <c r="D144" s="39"/>
      <c r="E144" s="116"/>
      <c r="F144" s="116"/>
      <c r="G144" s="116"/>
      <c r="H144" s="116"/>
    </row>
    <row r="145" spans="1:8" ht="13.35" customHeight="1">
      <c r="B145" s="10">
        <v>48</v>
      </c>
      <c r="C145" s="126" t="s">
        <v>25</v>
      </c>
      <c r="D145" s="39"/>
      <c r="E145" s="116"/>
      <c r="F145" s="116"/>
      <c r="G145" s="116"/>
      <c r="H145" s="116"/>
    </row>
    <row r="146" spans="1:8" ht="13.35" customHeight="1">
      <c r="A146" s="57"/>
      <c r="B146" s="109" t="s">
        <v>77</v>
      </c>
      <c r="C146" s="131" t="s">
        <v>13</v>
      </c>
      <c r="D146" s="42">
        <v>0</v>
      </c>
      <c r="E146" s="132">
        <v>1252</v>
      </c>
      <c r="F146" s="132">
        <v>1535</v>
      </c>
      <c r="G146" s="132">
        <v>1535</v>
      </c>
      <c r="H146" s="132">
        <v>1375</v>
      </c>
    </row>
    <row r="147" spans="1:8" ht="13.35" customHeight="1">
      <c r="A147" s="57"/>
      <c r="B147" s="109" t="s">
        <v>78</v>
      </c>
      <c r="C147" s="131" t="s">
        <v>15</v>
      </c>
      <c r="D147" s="42">
        <v>0</v>
      </c>
      <c r="E147" s="132">
        <v>39</v>
      </c>
      <c r="F147" s="132">
        <v>25</v>
      </c>
      <c r="G147" s="132">
        <v>25</v>
      </c>
      <c r="H147" s="132">
        <v>50</v>
      </c>
    </row>
    <row r="148" spans="1:8" ht="13.35" customHeight="1">
      <c r="A148" s="57"/>
      <c r="B148" s="109" t="s">
        <v>79</v>
      </c>
      <c r="C148" s="131" t="s">
        <v>17</v>
      </c>
      <c r="D148" s="42">
        <v>0</v>
      </c>
      <c r="E148" s="132">
        <v>93</v>
      </c>
      <c r="F148" s="132">
        <v>170</v>
      </c>
      <c r="G148" s="132">
        <v>170</v>
      </c>
      <c r="H148" s="132">
        <v>200</v>
      </c>
    </row>
    <row r="149" spans="1:8" ht="13.35" customHeight="1">
      <c r="A149" s="57" t="s">
        <v>7</v>
      </c>
      <c r="B149" s="109">
        <v>48</v>
      </c>
      <c r="C149" s="131" t="s">
        <v>25</v>
      </c>
      <c r="D149" s="41">
        <f t="shared" ref="D149:G149" si="23">SUM(D146:D148)</f>
        <v>0</v>
      </c>
      <c r="E149" s="134">
        <f t="shared" si="23"/>
        <v>1384</v>
      </c>
      <c r="F149" s="134">
        <f t="shared" si="23"/>
        <v>1730</v>
      </c>
      <c r="G149" s="134">
        <f t="shared" si="23"/>
        <v>1730</v>
      </c>
      <c r="H149" s="134">
        <v>1625</v>
      </c>
    </row>
    <row r="150" spans="1:8">
      <c r="A150" s="57" t="s">
        <v>7</v>
      </c>
      <c r="B150" s="109">
        <v>60</v>
      </c>
      <c r="C150" s="131" t="s">
        <v>164</v>
      </c>
      <c r="D150" s="41">
        <f t="shared" ref="D150:G150" si="24">D149+D143+D137+D131+D125</f>
        <v>0</v>
      </c>
      <c r="E150" s="134">
        <f t="shared" si="24"/>
        <v>9633</v>
      </c>
      <c r="F150" s="134">
        <f t="shared" si="24"/>
        <v>11229</v>
      </c>
      <c r="G150" s="134">
        <f t="shared" si="24"/>
        <v>12089</v>
      </c>
      <c r="H150" s="134">
        <v>11937</v>
      </c>
    </row>
    <row r="151" spans="1:8" ht="12" customHeight="1">
      <c r="A151" s="57"/>
      <c r="B151" s="109"/>
      <c r="C151" s="131"/>
      <c r="D151" s="136"/>
      <c r="E151" s="137"/>
      <c r="F151" s="137"/>
      <c r="G151" s="137"/>
      <c r="H151" s="137"/>
    </row>
    <row r="152" spans="1:8" s="67" customFormat="1">
      <c r="A152" s="57"/>
      <c r="B152" s="109">
        <v>61</v>
      </c>
      <c r="C152" s="131" t="s">
        <v>151</v>
      </c>
      <c r="D152" s="42"/>
      <c r="E152" s="132"/>
      <c r="F152" s="42"/>
      <c r="G152" s="42"/>
      <c r="H152" s="132"/>
    </row>
    <row r="153" spans="1:8" s="67" customFormat="1">
      <c r="A153" s="57"/>
      <c r="B153" s="109" t="s">
        <v>152</v>
      </c>
      <c r="C153" s="131" t="s">
        <v>13</v>
      </c>
      <c r="D153" s="42">
        <v>0</v>
      </c>
      <c r="E153" s="42">
        <v>0</v>
      </c>
      <c r="F153" s="42">
        <v>0</v>
      </c>
      <c r="G153" s="42">
        <v>0</v>
      </c>
      <c r="H153" s="132">
        <v>5200</v>
      </c>
    </row>
    <row r="154" spans="1:8" s="67" customFormat="1">
      <c r="A154" s="57"/>
      <c r="B154" s="109" t="s">
        <v>154</v>
      </c>
      <c r="C154" s="131" t="s">
        <v>15</v>
      </c>
      <c r="D154" s="42">
        <v>0</v>
      </c>
      <c r="E154" s="42">
        <v>0</v>
      </c>
      <c r="F154" s="42">
        <v>0</v>
      </c>
      <c r="G154" s="42">
        <v>0</v>
      </c>
      <c r="H154" s="132">
        <v>300</v>
      </c>
    </row>
    <row r="155" spans="1:8" s="67" customFormat="1">
      <c r="A155" s="57"/>
      <c r="B155" s="109" t="s">
        <v>153</v>
      </c>
      <c r="C155" s="131" t="s">
        <v>17</v>
      </c>
      <c r="D155" s="42">
        <v>0</v>
      </c>
      <c r="E155" s="42">
        <v>0</v>
      </c>
      <c r="F155" s="42">
        <v>0</v>
      </c>
      <c r="G155" s="42">
        <v>0</v>
      </c>
      <c r="H155" s="132">
        <v>3000</v>
      </c>
    </row>
    <row r="156" spans="1:8" s="67" customFormat="1">
      <c r="A156" s="57" t="s">
        <v>7</v>
      </c>
      <c r="B156" s="109">
        <v>61</v>
      </c>
      <c r="C156" s="131" t="s">
        <v>151</v>
      </c>
      <c r="D156" s="41">
        <f>SUM(D153:D155)</f>
        <v>0</v>
      </c>
      <c r="E156" s="41">
        <f t="shared" ref="E156:G156" si="25">SUM(E153:E155)</f>
        <v>0</v>
      </c>
      <c r="F156" s="41">
        <f t="shared" si="25"/>
        <v>0</v>
      </c>
      <c r="G156" s="41">
        <f t="shared" si="25"/>
        <v>0</v>
      </c>
      <c r="H156" s="134">
        <v>8500</v>
      </c>
    </row>
    <row r="157" spans="1:8">
      <c r="A157" s="9" t="s">
        <v>7</v>
      </c>
      <c r="B157" s="130">
        <v>1E-3</v>
      </c>
      <c r="C157" s="129" t="s">
        <v>10</v>
      </c>
      <c r="D157" s="41">
        <f>D150+D156</f>
        <v>0</v>
      </c>
      <c r="E157" s="134">
        <f t="shared" ref="E157:G157" si="26">E150+E156</f>
        <v>9633</v>
      </c>
      <c r="F157" s="134">
        <f t="shared" si="26"/>
        <v>11229</v>
      </c>
      <c r="G157" s="134">
        <f t="shared" si="26"/>
        <v>12089</v>
      </c>
      <c r="H157" s="134">
        <v>20437</v>
      </c>
    </row>
    <row r="158" spans="1:8">
      <c r="A158" s="118" t="s">
        <v>7</v>
      </c>
      <c r="B158" s="111">
        <v>3456</v>
      </c>
      <c r="C158" s="138" t="s">
        <v>0</v>
      </c>
      <c r="D158" s="23">
        <f t="shared" ref="D158:G158" si="27">D157</f>
        <v>0</v>
      </c>
      <c r="E158" s="24">
        <f t="shared" si="27"/>
        <v>9633</v>
      </c>
      <c r="F158" s="24">
        <f t="shared" si="27"/>
        <v>11229</v>
      </c>
      <c r="G158" s="24">
        <f t="shared" si="27"/>
        <v>12089</v>
      </c>
      <c r="H158" s="24">
        <v>20437</v>
      </c>
    </row>
    <row r="159" spans="1:8" ht="8.4499999999999993" customHeight="1">
      <c r="A159" s="118"/>
      <c r="B159" s="111"/>
      <c r="C159" s="138"/>
      <c r="D159" s="139"/>
      <c r="E159" s="139"/>
      <c r="F159" s="101"/>
      <c r="G159" s="101"/>
      <c r="H159" s="101"/>
    </row>
    <row r="160" spans="1:8" ht="13.35" customHeight="1">
      <c r="A160" s="9" t="s">
        <v>9</v>
      </c>
      <c r="B160" s="140">
        <v>3475</v>
      </c>
      <c r="C160" s="141" t="s">
        <v>1</v>
      </c>
      <c r="D160" s="142"/>
      <c r="E160" s="142"/>
      <c r="F160" s="142"/>
      <c r="G160" s="142"/>
      <c r="H160" s="142"/>
    </row>
    <row r="161" spans="1:8" ht="13.35" customHeight="1">
      <c r="A161" s="57"/>
      <c r="B161" s="143">
        <v>0.106</v>
      </c>
      <c r="C161" s="144" t="s">
        <v>50</v>
      </c>
      <c r="D161" s="145"/>
      <c r="E161" s="145"/>
      <c r="F161" s="145"/>
      <c r="G161" s="145"/>
      <c r="H161" s="145"/>
    </row>
    <row r="162" spans="1:8" ht="13.35" customHeight="1">
      <c r="A162" s="57"/>
      <c r="B162" s="36">
        <v>1</v>
      </c>
      <c r="C162" s="146" t="s">
        <v>125</v>
      </c>
      <c r="D162" s="21"/>
      <c r="E162" s="21"/>
      <c r="F162" s="20"/>
      <c r="G162" s="20"/>
      <c r="H162" s="21"/>
    </row>
    <row r="163" spans="1:8">
      <c r="A163" s="57"/>
      <c r="B163" s="147">
        <v>62</v>
      </c>
      <c r="C163" s="59" t="s">
        <v>97</v>
      </c>
      <c r="D163" s="21"/>
      <c r="E163" s="21"/>
      <c r="F163" s="20"/>
      <c r="G163" s="20"/>
      <c r="H163" s="21"/>
    </row>
    <row r="164" spans="1:8" s="5" customFormat="1" ht="25.5">
      <c r="A164" s="57"/>
      <c r="B164" s="58" t="s">
        <v>127</v>
      </c>
      <c r="C164" s="59" t="s">
        <v>159</v>
      </c>
      <c r="D164" s="3">
        <v>0</v>
      </c>
      <c r="E164" s="3">
        <v>0</v>
      </c>
      <c r="F164" s="4">
        <v>5</v>
      </c>
      <c r="G164" s="4">
        <v>5</v>
      </c>
      <c r="H164" s="4">
        <v>5</v>
      </c>
    </row>
    <row r="165" spans="1:8" ht="13.35" customHeight="1">
      <c r="A165" s="57" t="s">
        <v>7</v>
      </c>
      <c r="B165" s="36">
        <v>1</v>
      </c>
      <c r="C165" s="146" t="s">
        <v>125</v>
      </c>
      <c r="D165" s="3">
        <f t="shared" ref="D165:G165" si="28">D164</f>
        <v>0</v>
      </c>
      <c r="E165" s="3">
        <f t="shared" si="28"/>
        <v>0</v>
      </c>
      <c r="F165" s="4">
        <f t="shared" si="28"/>
        <v>5</v>
      </c>
      <c r="G165" s="4">
        <f t="shared" si="28"/>
        <v>5</v>
      </c>
      <c r="H165" s="4">
        <v>5</v>
      </c>
    </row>
    <row r="166" spans="1:8" ht="9.6" customHeight="1">
      <c r="A166" s="57"/>
      <c r="B166" s="143"/>
      <c r="C166" s="144"/>
      <c r="D166" s="145"/>
      <c r="E166" s="145"/>
      <c r="F166" s="145"/>
      <c r="G166" s="145"/>
      <c r="H166" s="145"/>
    </row>
    <row r="167" spans="1:8" ht="13.35" customHeight="1">
      <c r="A167" s="57"/>
      <c r="B167" s="147">
        <v>60</v>
      </c>
      <c r="C167" s="59" t="s">
        <v>51</v>
      </c>
      <c r="D167" s="145"/>
      <c r="E167" s="145"/>
      <c r="F167" s="145"/>
      <c r="G167" s="145"/>
      <c r="H167" s="145"/>
    </row>
    <row r="168" spans="1:8" ht="13.35" customHeight="1">
      <c r="A168" s="57"/>
      <c r="B168" s="58" t="s">
        <v>37</v>
      </c>
      <c r="C168" s="59" t="s">
        <v>13</v>
      </c>
      <c r="D168" s="20">
        <v>0</v>
      </c>
      <c r="E168" s="20">
        <v>0</v>
      </c>
      <c r="F168" s="21">
        <v>1</v>
      </c>
      <c r="G168" s="21">
        <v>1</v>
      </c>
      <c r="H168" s="21">
        <v>1</v>
      </c>
    </row>
    <row r="169" spans="1:8" ht="13.5" customHeight="1">
      <c r="A169" s="57"/>
      <c r="B169" s="58" t="s">
        <v>39</v>
      </c>
      <c r="C169" s="59" t="s">
        <v>17</v>
      </c>
      <c r="D169" s="4">
        <v>698</v>
      </c>
      <c r="E169" s="3">
        <v>0</v>
      </c>
      <c r="F169" s="4">
        <v>400</v>
      </c>
      <c r="G169" s="4">
        <v>400</v>
      </c>
      <c r="H169" s="4">
        <v>400</v>
      </c>
    </row>
    <row r="170" spans="1:8" ht="13.5" customHeight="1">
      <c r="A170" s="57" t="s">
        <v>7</v>
      </c>
      <c r="B170" s="147">
        <v>60</v>
      </c>
      <c r="C170" s="59" t="s">
        <v>51</v>
      </c>
      <c r="D170" s="4">
        <f t="shared" ref="D170:G170" si="29">SUM(D168:D169)</f>
        <v>698</v>
      </c>
      <c r="E170" s="3">
        <f t="shared" si="29"/>
        <v>0</v>
      </c>
      <c r="F170" s="4">
        <f t="shared" si="29"/>
        <v>401</v>
      </c>
      <c r="G170" s="4">
        <f t="shared" si="29"/>
        <v>401</v>
      </c>
      <c r="H170" s="4">
        <v>401</v>
      </c>
    </row>
    <row r="171" spans="1:8" ht="12" customHeight="1">
      <c r="A171" s="57"/>
      <c r="B171" s="147"/>
      <c r="C171" s="59"/>
      <c r="D171" s="148"/>
      <c r="E171" s="148"/>
      <c r="F171" s="148"/>
      <c r="G171" s="148"/>
      <c r="H171" s="148"/>
    </row>
    <row r="172" spans="1:8" ht="13.5" customHeight="1">
      <c r="A172" s="57"/>
      <c r="B172" s="147">
        <v>62</v>
      </c>
      <c r="C172" s="59" t="s">
        <v>97</v>
      </c>
      <c r="D172" s="139"/>
      <c r="E172" s="139"/>
      <c r="F172" s="139"/>
      <c r="G172" s="139"/>
      <c r="H172" s="139"/>
    </row>
    <row r="173" spans="1:8" ht="13.5" customHeight="1">
      <c r="A173" s="57"/>
      <c r="B173" s="58" t="s">
        <v>99</v>
      </c>
      <c r="C173" s="59" t="s">
        <v>13</v>
      </c>
      <c r="D173" s="20">
        <v>0</v>
      </c>
      <c r="E173" s="21">
        <v>7203</v>
      </c>
      <c r="F173" s="21">
        <v>9180</v>
      </c>
      <c r="G173" s="21">
        <v>9180</v>
      </c>
      <c r="H173" s="21">
        <v>11823</v>
      </c>
    </row>
    <row r="174" spans="1:8" ht="13.5" customHeight="1">
      <c r="A174" s="57"/>
      <c r="B174" s="58" t="s">
        <v>100</v>
      </c>
      <c r="C174" s="59" t="s">
        <v>15</v>
      </c>
      <c r="D174" s="20">
        <v>0</v>
      </c>
      <c r="E174" s="21">
        <v>120</v>
      </c>
      <c r="F174" s="21">
        <v>70</v>
      </c>
      <c r="G174" s="21">
        <v>70</v>
      </c>
      <c r="H174" s="21">
        <v>70</v>
      </c>
    </row>
    <row r="175" spans="1:8" ht="13.5" customHeight="1">
      <c r="A175" s="57"/>
      <c r="B175" s="58" t="s">
        <v>101</v>
      </c>
      <c r="C175" s="59" t="s">
        <v>17</v>
      </c>
      <c r="D175" s="20">
        <v>0</v>
      </c>
      <c r="E175" s="21">
        <v>963</v>
      </c>
      <c r="F175" s="21">
        <v>700</v>
      </c>
      <c r="G175" s="21">
        <v>700</v>
      </c>
      <c r="H175" s="21">
        <v>958</v>
      </c>
    </row>
    <row r="176" spans="1:8" ht="13.5" customHeight="1">
      <c r="A176" s="57"/>
      <c r="B176" s="58" t="s">
        <v>102</v>
      </c>
      <c r="C176" s="59" t="s">
        <v>121</v>
      </c>
      <c r="D176" s="3">
        <v>0</v>
      </c>
      <c r="E176" s="4">
        <v>50</v>
      </c>
      <c r="F176" s="4">
        <v>95</v>
      </c>
      <c r="G176" s="4">
        <v>95</v>
      </c>
      <c r="H176" s="4">
        <v>95</v>
      </c>
    </row>
    <row r="177" spans="1:8" ht="15" customHeight="1">
      <c r="A177" s="57" t="s">
        <v>7</v>
      </c>
      <c r="B177" s="147">
        <v>62</v>
      </c>
      <c r="C177" s="59" t="s">
        <v>97</v>
      </c>
      <c r="D177" s="3">
        <f t="shared" ref="D177:G177" si="30">SUM(D173:D176)</f>
        <v>0</v>
      </c>
      <c r="E177" s="4">
        <f t="shared" si="30"/>
        <v>8336</v>
      </c>
      <c r="F177" s="4">
        <f t="shared" si="30"/>
        <v>10045</v>
      </c>
      <c r="G177" s="4">
        <f t="shared" si="30"/>
        <v>10045</v>
      </c>
      <c r="H177" s="4">
        <v>12946</v>
      </c>
    </row>
    <row r="178" spans="1:8" ht="12" customHeight="1">
      <c r="A178" s="57"/>
      <c r="B178" s="147"/>
      <c r="C178" s="59"/>
      <c r="D178" s="21"/>
      <c r="E178" s="21"/>
      <c r="F178" s="21"/>
      <c r="G178" s="21"/>
      <c r="H178" s="21"/>
    </row>
    <row r="179" spans="1:8">
      <c r="A179" s="57"/>
      <c r="B179" s="147">
        <v>63</v>
      </c>
      <c r="C179" s="59" t="s">
        <v>98</v>
      </c>
      <c r="D179" s="139"/>
      <c r="E179" s="139"/>
      <c r="F179" s="139"/>
      <c r="G179" s="139"/>
      <c r="H179" s="139"/>
    </row>
    <row r="180" spans="1:8">
      <c r="A180" s="64"/>
      <c r="B180" s="174" t="s">
        <v>103</v>
      </c>
      <c r="C180" s="175" t="s">
        <v>13</v>
      </c>
      <c r="D180" s="3">
        <v>0</v>
      </c>
      <c r="E180" s="4">
        <v>3328</v>
      </c>
      <c r="F180" s="4">
        <v>3780</v>
      </c>
      <c r="G180" s="4">
        <v>3780</v>
      </c>
      <c r="H180" s="4">
        <v>3046</v>
      </c>
    </row>
    <row r="181" spans="1:8">
      <c r="A181" s="57"/>
      <c r="B181" s="58" t="s">
        <v>104</v>
      </c>
      <c r="C181" s="59" t="s">
        <v>15</v>
      </c>
      <c r="D181" s="20">
        <v>0</v>
      </c>
      <c r="E181" s="21">
        <v>52</v>
      </c>
      <c r="F181" s="21">
        <v>40</v>
      </c>
      <c r="G181" s="21">
        <v>40</v>
      </c>
      <c r="H181" s="21">
        <v>60</v>
      </c>
    </row>
    <row r="182" spans="1:8">
      <c r="A182" s="57"/>
      <c r="B182" s="58" t="s">
        <v>105</v>
      </c>
      <c r="C182" s="59" t="s">
        <v>17</v>
      </c>
      <c r="D182" s="20">
        <v>0</v>
      </c>
      <c r="E182" s="21">
        <v>277</v>
      </c>
      <c r="F182" s="21">
        <v>197</v>
      </c>
      <c r="G182" s="21">
        <v>197</v>
      </c>
      <c r="H182" s="21">
        <v>200</v>
      </c>
    </row>
    <row r="183" spans="1:8">
      <c r="B183" s="149" t="s">
        <v>113</v>
      </c>
      <c r="C183" s="150" t="s">
        <v>114</v>
      </c>
      <c r="D183" s="20">
        <v>0</v>
      </c>
      <c r="E183" s="21">
        <v>307</v>
      </c>
      <c r="F183" s="21">
        <v>350</v>
      </c>
      <c r="G183" s="21">
        <v>350</v>
      </c>
      <c r="H183" s="21">
        <v>350</v>
      </c>
    </row>
    <row r="184" spans="1:8">
      <c r="B184" s="149" t="s">
        <v>106</v>
      </c>
      <c r="C184" s="150" t="s">
        <v>121</v>
      </c>
      <c r="D184" s="20">
        <v>0</v>
      </c>
      <c r="E184" s="20">
        <v>0</v>
      </c>
      <c r="F184" s="21">
        <v>100</v>
      </c>
      <c r="G184" s="21">
        <v>100</v>
      </c>
      <c r="H184" s="21">
        <v>100</v>
      </c>
    </row>
    <row r="185" spans="1:8">
      <c r="A185" s="9" t="s">
        <v>7</v>
      </c>
      <c r="B185" s="151">
        <v>63</v>
      </c>
      <c r="C185" s="59" t="s">
        <v>98</v>
      </c>
      <c r="D185" s="23">
        <f t="shared" ref="D185:G185" si="31">SUM(D180:D184)</f>
        <v>0</v>
      </c>
      <c r="E185" s="24">
        <f t="shared" si="31"/>
        <v>3964</v>
      </c>
      <c r="F185" s="24">
        <f t="shared" si="31"/>
        <v>4467</v>
      </c>
      <c r="G185" s="24">
        <f t="shared" si="31"/>
        <v>4467</v>
      </c>
      <c r="H185" s="24">
        <v>3756</v>
      </c>
    </row>
    <row r="186" spans="1:8">
      <c r="A186" s="9" t="s">
        <v>7</v>
      </c>
      <c r="B186" s="130">
        <v>0.106</v>
      </c>
      <c r="C186" s="141" t="s">
        <v>50</v>
      </c>
      <c r="D186" s="24">
        <f t="shared" ref="D186:G186" si="32">D170+D177+D185+D165</f>
        <v>698</v>
      </c>
      <c r="E186" s="24">
        <f t="shared" si="32"/>
        <v>12300</v>
      </c>
      <c r="F186" s="24">
        <f t="shared" si="32"/>
        <v>14918</v>
      </c>
      <c r="G186" s="24">
        <f t="shared" si="32"/>
        <v>14918</v>
      </c>
      <c r="H186" s="24">
        <v>17108</v>
      </c>
    </row>
    <row r="187" spans="1:8">
      <c r="A187" s="9" t="s">
        <v>7</v>
      </c>
      <c r="B187" s="140">
        <v>3475</v>
      </c>
      <c r="C187" s="141" t="s">
        <v>1</v>
      </c>
      <c r="D187" s="24">
        <f t="shared" ref="D187:G187" si="33">D186</f>
        <v>698</v>
      </c>
      <c r="E187" s="24">
        <f t="shared" si="33"/>
        <v>12300</v>
      </c>
      <c r="F187" s="24">
        <f t="shared" si="33"/>
        <v>14918</v>
      </c>
      <c r="G187" s="24">
        <f t="shared" si="33"/>
        <v>14918</v>
      </c>
      <c r="H187" s="24">
        <v>17108</v>
      </c>
    </row>
    <row r="188" spans="1:8" s="60" customFormat="1">
      <c r="A188" s="152" t="s">
        <v>7</v>
      </c>
      <c r="B188" s="153"/>
      <c r="C188" s="154" t="s">
        <v>8</v>
      </c>
      <c r="D188" s="76">
        <f t="shared" ref="D188:G188" si="34">D158+D116+D187+D34</f>
        <v>17721</v>
      </c>
      <c r="E188" s="76">
        <f t="shared" si="34"/>
        <v>122789</v>
      </c>
      <c r="F188" s="76">
        <f t="shared" si="34"/>
        <v>191099</v>
      </c>
      <c r="G188" s="76">
        <f t="shared" si="34"/>
        <v>191959</v>
      </c>
      <c r="H188" s="76">
        <v>227090</v>
      </c>
    </row>
    <row r="189" spans="1:8">
      <c r="A189" s="57"/>
      <c r="B189" s="109"/>
      <c r="C189" s="155"/>
      <c r="D189" s="101"/>
      <c r="E189" s="101"/>
      <c r="F189" s="101"/>
      <c r="G189" s="101"/>
      <c r="H189" s="101"/>
    </row>
    <row r="190" spans="1:8">
      <c r="C190" s="28" t="s">
        <v>52</v>
      </c>
      <c r="D190" s="156"/>
      <c r="E190" s="156"/>
      <c r="F190" s="101"/>
      <c r="G190" s="101"/>
      <c r="H190" s="101"/>
    </row>
    <row r="191" spans="1:8" s="2" customFormat="1">
      <c r="A191" s="9" t="s">
        <v>9</v>
      </c>
      <c r="B191" s="34">
        <v>4408</v>
      </c>
      <c r="C191" s="31" t="s">
        <v>90</v>
      </c>
      <c r="D191" s="156"/>
      <c r="E191" s="156"/>
      <c r="F191" s="156"/>
      <c r="G191" s="156"/>
      <c r="H191" s="156"/>
    </row>
    <row r="192" spans="1:8" s="2" customFormat="1">
      <c r="A192" s="26"/>
      <c r="B192" s="30">
        <v>1</v>
      </c>
      <c r="C192" s="19" t="s">
        <v>53</v>
      </c>
      <c r="D192" s="157"/>
      <c r="E192" s="157"/>
      <c r="F192" s="157"/>
      <c r="G192" s="157"/>
      <c r="H192" s="157"/>
    </row>
    <row r="193" spans="1:8" s="2" customFormat="1">
      <c r="A193" s="26"/>
      <c r="B193" s="27">
        <v>1.101</v>
      </c>
      <c r="C193" s="28" t="s">
        <v>45</v>
      </c>
      <c r="D193" s="158"/>
      <c r="E193" s="158"/>
      <c r="F193" s="157"/>
      <c r="G193" s="157"/>
      <c r="H193" s="157"/>
    </row>
    <row r="194" spans="1:8" s="2" customFormat="1">
      <c r="A194" s="17"/>
      <c r="B194" s="25">
        <v>1</v>
      </c>
      <c r="C194" s="7" t="s">
        <v>125</v>
      </c>
      <c r="D194" s="21"/>
      <c r="E194" s="21"/>
      <c r="F194" s="21"/>
      <c r="G194" s="21"/>
      <c r="H194" s="21"/>
    </row>
    <row r="195" spans="1:8" s="2" customFormat="1" ht="25.5">
      <c r="A195" s="17"/>
      <c r="B195" s="18">
        <v>71</v>
      </c>
      <c r="C195" s="19" t="s">
        <v>160</v>
      </c>
      <c r="D195" s="21"/>
      <c r="E195" s="21"/>
      <c r="F195" s="21"/>
      <c r="G195" s="21"/>
      <c r="H195" s="21"/>
    </row>
    <row r="196" spans="1:8" s="2" customFormat="1">
      <c r="A196" s="17"/>
      <c r="B196" s="22" t="s">
        <v>128</v>
      </c>
      <c r="C196" s="19" t="s">
        <v>115</v>
      </c>
      <c r="D196" s="3">
        <v>0</v>
      </c>
      <c r="E196" s="3">
        <v>0</v>
      </c>
      <c r="F196" s="3">
        <v>0</v>
      </c>
      <c r="G196" s="4">
        <v>191</v>
      </c>
      <c r="H196" s="3">
        <v>0</v>
      </c>
    </row>
    <row r="197" spans="1:8" s="2" customFormat="1" ht="25.5">
      <c r="A197" s="17" t="s">
        <v>7</v>
      </c>
      <c r="B197" s="18">
        <v>71</v>
      </c>
      <c r="C197" s="19" t="s">
        <v>160</v>
      </c>
      <c r="D197" s="23">
        <f t="shared" ref="D197:G197" si="35">SUM(D196)</f>
        <v>0</v>
      </c>
      <c r="E197" s="23">
        <f t="shared" si="35"/>
        <v>0</v>
      </c>
      <c r="F197" s="23">
        <f t="shared" si="35"/>
        <v>0</v>
      </c>
      <c r="G197" s="24">
        <f t="shared" si="35"/>
        <v>191</v>
      </c>
      <c r="H197" s="23">
        <v>0</v>
      </c>
    </row>
    <row r="198" spans="1:8" s="2" customFormat="1">
      <c r="A198" s="17"/>
      <c r="B198" s="22"/>
      <c r="C198" s="19"/>
      <c r="D198" s="21"/>
      <c r="E198" s="21"/>
      <c r="F198" s="21"/>
      <c r="G198" s="21"/>
      <c r="H198" s="20"/>
    </row>
    <row r="199" spans="1:8" s="6" customFormat="1">
      <c r="A199" s="17"/>
      <c r="B199" s="18">
        <v>72</v>
      </c>
      <c r="C199" s="19" t="s">
        <v>133</v>
      </c>
      <c r="D199" s="20"/>
      <c r="E199" s="20"/>
      <c r="F199" s="20"/>
      <c r="G199" s="20"/>
      <c r="H199" s="21"/>
    </row>
    <row r="200" spans="1:8" s="6" customFormat="1">
      <c r="A200" s="17"/>
      <c r="B200" s="22" t="s">
        <v>129</v>
      </c>
      <c r="C200" s="19" t="s">
        <v>115</v>
      </c>
      <c r="D200" s="3">
        <v>0</v>
      </c>
      <c r="E200" s="3">
        <v>0</v>
      </c>
      <c r="F200" s="4">
        <v>35000</v>
      </c>
      <c r="G200" s="4">
        <v>35000</v>
      </c>
      <c r="H200" s="4">
        <v>117100</v>
      </c>
    </row>
    <row r="201" spans="1:8" s="6" customFormat="1">
      <c r="A201" s="17" t="s">
        <v>7</v>
      </c>
      <c r="B201" s="18">
        <v>72</v>
      </c>
      <c r="C201" s="19" t="s">
        <v>133</v>
      </c>
      <c r="D201" s="23">
        <f t="shared" ref="D201:G201" si="36">SUM(D200)</f>
        <v>0</v>
      </c>
      <c r="E201" s="23">
        <f t="shared" si="36"/>
        <v>0</v>
      </c>
      <c r="F201" s="24">
        <f t="shared" si="36"/>
        <v>35000</v>
      </c>
      <c r="G201" s="24">
        <f t="shared" si="36"/>
        <v>35000</v>
      </c>
      <c r="H201" s="24">
        <v>117100</v>
      </c>
    </row>
    <row r="202" spans="1:8" s="6" customFormat="1">
      <c r="A202" s="17" t="s">
        <v>7</v>
      </c>
      <c r="B202" s="25">
        <v>1</v>
      </c>
      <c r="C202" s="7" t="s">
        <v>125</v>
      </c>
      <c r="D202" s="23">
        <f t="shared" ref="D202:G202" si="37">D196+D201</f>
        <v>0</v>
      </c>
      <c r="E202" s="23">
        <f t="shared" si="37"/>
        <v>0</v>
      </c>
      <c r="F202" s="24">
        <f t="shared" si="37"/>
        <v>35000</v>
      </c>
      <c r="G202" s="24">
        <f t="shared" si="37"/>
        <v>35191</v>
      </c>
      <c r="H202" s="24">
        <v>117100</v>
      </c>
    </row>
    <row r="203" spans="1:8" s="6" customFormat="1">
      <c r="A203" s="26" t="s">
        <v>7</v>
      </c>
      <c r="B203" s="27">
        <v>1.101</v>
      </c>
      <c r="C203" s="28" t="s">
        <v>45</v>
      </c>
      <c r="D203" s="3">
        <f t="shared" ref="D203:G203" si="38">D202</f>
        <v>0</v>
      </c>
      <c r="E203" s="3">
        <f t="shared" si="38"/>
        <v>0</v>
      </c>
      <c r="F203" s="4">
        <f t="shared" si="38"/>
        <v>35000</v>
      </c>
      <c r="G203" s="4">
        <f t="shared" si="38"/>
        <v>35191</v>
      </c>
      <c r="H203" s="4">
        <v>117100</v>
      </c>
    </row>
    <row r="204" spans="1:8" s="6" customFormat="1">
      <c r="A204" s="26" t="s">
        <v>7</v>
      </c>
      <c r="B204" s="30">
        <v>1</v>
      </c>
      <c r="C204" s="19" t="s">
        <v>53</v>
      </c>
      <c r="D204" s="23">
        <f t="shared" ref="D204:G204" si="39">D203</f>
        <v>0</v>
      </c>
      <c r="E204" s="23">
        <f t="shared" si="39"/>
        <v>0</v>
      </c>
      <c r="F204" s="24">
        <f t="shared" si="39"/>
        <v>35000</v>
      </c>
      <c r="G204" s="24">
        <f t="shared" si="39"/>
        <v>35191</v>
      </c>
      <c r="H204" s="24">
        <v>117100</v>
      </c>
    </row>
    <row r="205" spans="1:8" s="6" customFormat="1">
      <c r="A205" s="26"/>
      <c r="B205" s="30"/>
      <c r="C205" s="19"/>
      <c r="D205" s="21"/>
      <c r="E205" s="21"/>
      <c r="F205" s="21"/>
      <c r="G205" s="21"/>
      <c r="H205" s="21"/>
    </row>
    <row r="206" spans="1:8" s="6" customFormat="1" ht="15" customHeight="1">
      <c r="A206" s="26"/>
      <c r="B206" s="30">
        <v>2</v>
      </c>
      <c r="C206" s="19" t="s">
        <v>116</v>
      </c>
      <c r="D206" s="21"/>
      <c r="E206" s="21"/>
      <c r="F206" s="21"/>
      <c r="G206" s="21"/>
      <c r="H206" s="21"/>
    </row>
    <row r="207" spans="1:8" s="6" customFormat="1" ht="15" customHeight="1">
      <c r="A207" s="26"/>
      <c r="B207" s="27">
        <v>2.101</v>
      </c>
      <c r="C207" s="32" t="s">
        <v>86</v>
      </c>
      <c r="D207" s="21"/>
      <c r="E207" s="21"/>
      <c r="F207" s="21"/>
      <c r="G207" s="21"/>
      <c r="H207" s="21"/>
    </row>
    <row r="208" spans="1:8" s="6" customFormat="1" ht="15" customHeight="1">
      <c r="A208" s="26"/>
      <c r="B208" s="18">
        <v>60</v>
      </c>
      <c r="C208" s="19" t="s">
        <v>54</v>
      </c>
      <c r="D208" s="21"/>
      <c r="E208" s="21"/>
      <c r="F208" s="21"/>
      <c r="G208" s="21"/>
      <c r="H208" s="21"/>
    </row>
    <row r="209" spans="1:8" s="6" customFormat="1" ht="15" customHeight="1">
      <c r="A209" s="26"/>
      <c r="B209" s="18">
        <v>71</v>
      </c>
      <c r="C209" s="19" t="s">
        <v>138</v>
      </c>
      <c r="D209" s="21"/>
      <c r="E209" s="21"/>
      <c r="F209" s="21"/>
      <c r="G209" s="21"/>
      <c r="H209" s="21"/>
    </row>
    <row r="210" spans="1:8" s="6" customFormat="1" ht="15" customHeight="1">
      <c r="A210" s="26"/>
      <c r="B210" s="18" t="s">
        <v>139</v>
      </c>
      <c r="C210" s="19" t="s">
        <v>138</v>
      </c>
      <c r="D210" s="20">
        <v>0</v>
      </c>
      <c r="E210" s="20">
        <v>0</v>
      </c>
      <c r="F210" s="21">
        <v>5000</v>
      </c>
      <c r="G210" s="21">
        <v>5000</v>
      </c>
      <c r="H210" s="4">
        <v>7000</v>
      </c>
    </row>
    <row r="211" spans="1:8" s="6" customFormat="1" ht="15" customHeight="1">
      <c r="A211" s="26" t="s">
        <v>7</v>
      </c>
      <c r="B211" s="18">
        <v>60</v>
      </c>
      <c r="C211" s="19" t="s">
        <v>54</v>
      </c>
      <c r="D211" s="3">
        <f>D210</f>
        <v>0</v>
      </c>
      <c r="E211" s="3">
        <f t="shared" ref="E211:G211" si="40">E210</f>
        <v>0</v>
      </c>
      <c r="F211" s="4">
        <f t="shared" si="40"/>
        <v>5000</v>
      </c>
      <c r="G211" s="4">
        <f t="shared" si="40"/>
        <v>5000</v>
      </c>
      <c r="H211" s="4">
        <v>7000</v>
      </c>
    </row>
    <row r="212" spans="1:8" s="6" customFormat="1" ht="15" customHeight="1">
      <c r="A212" s="26" t="s">
        <v>7</v>
      </c>
      <c r="B212" s="27">
        <v>2.101</v>
      </c>
      <c r="C212" s="32" t="s">
        <v>86</v>
      </c>
      <c r="D212" s="23">
        <f t="shared" ref="D212:G213" si="41">D211</f>
        <v>0</v>
      </c>
      <c r="E212" s="23">
        <f t="shared" si="41"/>
        <v>0</v>
      </c>
      <c r="F212" s="24">
        <f t="shared" si="41"/>
        <v>5000</v>
      </c>
      <c r="G212" s="24">
        <f t="shared" si="41"/>
        <v>5000</v>
      </c>
      <c r="H212" s="24">
        <v>7000</v>
      </c>
    </row>
    <row r="213" spans="1:8" s="6" customFormat="1" ht="15" customHeight="1">
      <c r="A213" s="26" t="s">
        <v>7</v>
      </c>
      <c r="B213" s="30">
        <v>2</v>
      </c>
      <c r="C213" s="19" t="s">
        <v>116</v>
      </c>
      <c r="D213" s="3">
        <f t="shared" si="41"/>
        <v>0</v>
      </c>
      <c r="E213" s="3">
        <f t="shared" si="41"/>
        <v>0</v>
      </c>
      <c r="F213" s="4">
        <f t="shared" si="41"/>
        <v>5000</v>
      </c>
      <c r="G213" s="4">
        <f t="shared" si="41"/>
        <v>5000</v>
      </c>
      <c r="H213" s="4">
        <v>7000</v>
      </c>
    </row>
    <row r="214" spans="1:8" s="6" customFormat="1" ht="15" customHeight="1">
      <c r="A214" s="29" t="s">
        <v>7</v>
      </c>
      <c r="B214" s="172">
        <v>4408</v>
      </c>
      <c r="C214" s="173" t="s">
        <v>90</v>
      </c>
      <c r="D214" s="3">
        <f t="shared" ref="D214:G214" si="42">D204+D213</f>
        <v>0</v>
      </c>
      <c r="E214" s="3">
        <f t="shared" si="42"/>
        <v>0</v>
      </c>
      <c r="F214" s="4">
        <f t="shared" si="42"/>
        <v>40000</v>
      </c>
      <c r="G214" s="4">
        <f t="shared" si="42"/>
        <v>40191</v>
      </c>
      <c r="H214" s="4">
        <v>124100</v>
      </c>
    </row>
    <row r="215" spans="1:8" s="6" customFormat="1" ht="6" customHeight="1">
      <c r="A215" s="26"/>
      <c r="B215" s="33"/>
      <c r="C215" s="32"/>
      <c r="D215" s="21"/>
      <c r="E215" s="21"/>
      <c r="F215" s="21"/>
      <c r="G215" s="21"/>
      <c r="H215" s="21"/>
    </row>
    <row r="216" spans="1:8" s="6" customFormat="1">
      <c r="A216" s="17"/>
      <c r="B216" s="34">
        <v>5475</v>
      </c>
      <c r="C216" s="31" t="s">
        <v>117</v>
      </c>
      <c r="D216" s="21"/>
      <c r="E216" s="21"/>
      <c r="F216" s="21"/>
      <c r="G216" s="21"/>
      <c r="H216" s="21"/>
    </row>
    <row r="217" spans="1:8" s="6" customFormat="1" ht="14.45" customHeight="1">
      <c r="A217" s="17"/>
      <c r="B217" s="35">
        <v>0.10199999999999999</v>
      </c>
      <c r="C217" s="31" t="s">
        <v>0</v>
      </c>
      <c r="D217" s="21"/>
      <c r="E217" s="21"/>
      <c r="F217" s="21"/>
      <c r="G217" s="21"/>
      <c r="H217" s="21"/>
    </row>
    <row r="218" spans="1:8" s="72" customFormat="1" ht="14.45" customHeight="1">
      <c r="A218" s="68"/>
      <c r="B218" s="36">
        <v>1</v>
      </c>
      <c r="C218" s="69" t="s">
        <v>125</v>
      </c>
      <c r="D218" s="70"/>
      <c r="E218" s="70"/>
      <c r="F218" s="71"/>
      <c r="G218" s="71"/>
      <c r="H218" s="70"/>
    </row>
    <row r="219" spans="1:8" s="72" customFormat="1" ht="14.45" customHeight="1">
      <c r="A219" s="73"/>
      <c r="B219" s="37">
        <v>71</v>
      </c>
      <c r="C219" s="74" t="s">
        <v>136</v>
      </c>
      <c r="D219" s="70"/>
      <c r="E219" s="70"/>
      <c r="F219" s="70"/>
      <c r="G219" s="71"/>
      <c r="H219" s="70"/>
    </row>
    <row r="220" spans="1:8" s="72" customFormat="1" ht="14.45" customHeight="1">
      <c r="A220" s="73"/>
      <c r="B220" s="37" t="s">
        <v>128</v>
      </c>
      <c r="C220" s="74" t="s">
        <v>115</v>
      </c>
      <c r="D220" s="3">
        <v>0</v>
      </c>
      <c r="E220" s="3">
        <v>0</v>
      </c>
      <c r="F220" s="75">
        <v>19500</v>
      </c>
      <c r="G220" s="75">
        <v>19500</v>
      </c>
      <c r="H220" s="75">
        <v>19500</v>
      </c>
    </row>
    <row r="221" spans="1:8" s="72" customFormat="1" ht="14.45" customHeight="1">
      <c r="A221" s="73" t="s">
        <v>7</v>
      </c>
      <c r="B221" s="37">
        <v>71</v>
      </c>
      <c r="C221" s="74" t="s">
        <v>136</v>
      </c>
      <c r="D221" s="23">
        <f t="shared" ref="D221:G221" si="43">D220</f>
        <v>0</v>
      </c>
      <c r="E221" s="23">
        <f t="shared" si="43"/>
        <v>0</v>
      </c>
      <c r="F221" s="76">
        <f t="shared" si="43"/>
        <v>19500</v>
      </c>
      <c r="G221" s="76">
        <f t="shared" si="43"/>
        <v>19500</v>
      </c>
      <c r="H221" s="76">
        <v>19500</v>
      </c>
    </row>
    <row r="222" spans="1:8" s="6" customFormat="1">
      <c r="A222" s="17"/>
      <c r="D222" s="21"/>
      <c r="E222" s="21"/>
      <c r="F222" s="21"/>
      <c r="G222" s="21"/>
      <c r="H222" s="21"/>
    </row>
    <row r="223" spans="1:8" s="6" customFormat="1" ht="28.15" customHeight="1">
      <c r="A223" s="17"/>
      <c r="B223" s="37">
        <v>72</v>
      </c>
      <c r="C223" s="19" t="s">
        <v>161</v>
      </c>
      <c r="D223" s="21"/>
      <c r="E223" s="21"/>
      <c r="F223" s="21"/>
      <c r="G223" s="21"/>
      <c r="H223" s="21"/>
    </row>
    <row r="224" spans="1:8" s="6" customFormat="1" ht="14.45" customHeight="1">
      <c r="A224" s="17"/>
      <c r="B224" s="37" t="s">
        <v>129</v>
      </c>
      <c r="C224" s="19" t="s">
        <v>115</v>
      </c>
      <c r="D224" s="3">
        <v>0</v>
      </c>
      <c r="E224" s="3">
        <v>0</v>
      </c>
      <c r="F224" s="4">
        <v>5000</v>
      </c>
      <c r="G224" s="4">
        <v>5000</v>
      </c>
      <c r="H224" s="4">
        <v>5000</v>
      </c>
    </row>
    <row r="225" spans="1:8" s="6" customFormat="1" ht="28.5" customHeight="1">
      <c r="A225" s="17" t="s">
        <v>7</v>
      </c>
      <c r="B225" s="37">
        <v>72</v>
      </c>
      <c r="C225" s="19" t="s">
        <v>161</v>
      </c>
      <c r="D225" s="23">
        <f t="shared" ref="D225:G225" si="44">D224</f>
        <v>0</v>
      </c>
      <c r="E225" s="23">
        <f t="shared" si="44"/>
        <v>0</v>
      </c>
      <c r="F225" s="24">
        <f t="shared" si="44"/>
        <v>5000</v>
      </c>
      <c r="G225" s="24">
        <f t="shared" si="44"/>
        <v>5000</v>
      </c>
      <c r="H225" s="24">
        <v>5000</v>
      </c>
    </row>
    <row r="226" spans="1:8" s="6" customFormat="1">
      <c r="A226" s="17"/>
      <c r="B226" s="37"/>
      <c r="C226" s="19"/>
      <c r="D226" s="61"/>
      <c r="E226" s="61"/>
      <c r="F226" s="62"/>
      <c r="G226" s="62"/>
      <c r="H226" s="62"/>
    </row>
    <row r="227" spans="1:8" s="6" customFormat="1" ht="14.45" customHeight="1">
      <c r="A227" s="17"/>
      <c r="B227" s="37">
        <v>73</v>
      </c>
      <c r="C227" s="19" t="s">
        <v>147</v>
      </c>
      <c r="D227" s="63"/>
      <c r="E227" s="63"/>
      <c r="F227" s="21"/>
      <c r="G227" s="21"/>
      <c r="H227" s="21"/>
    </row>
    <row r="228" spans="1:8" s="6" customFormat="1">
      <c r="A228" s="17"/>
      <c r="B228" s="37" t="s">
        <v>148</v>
      </c>
      <c r="C228" s="19" t="s">
        <v>115</v>
      </c>
      <c r="D228" s="3">
        <v>0</v>
      </c>
      <c r="E228" s="3">
        <v>0</v>
      </c>
      <c r="F228" s="3">
        <v>0</v>
      </c>
      <c r="G228" s="4">
        <v>1500</v>
      </c>
      <c r="H228" s="3">
        <v>0</v>
      </c>
    </row>
    <row r="229" spans="1:8" s="6" customFormat="1" ht="14.45" customHeight="1">
      <c r="A229" s="17" t="s">
        <v>7</v>
      </c>
      <c r="B229" s="37">
        <v>73</v>
      </c>
      <c r="C229" s="19" t="s">
        <v>147</v>
      </c>
      <c r="D229" s="23">
        <f>SUM(D228)</f>
        <v>0</v>
      </c>
      <c r="E229" s="23">
        <f t="shared" ref="E229:G229" si="45">SUM(E228)</f>
        <v>0</v>
      </c>
      <c r="F229" s="23">
        <f t="shared" si="45"/>
        <v>0</v>
      </c>
      <c r="G229" s="24">
        <f t="shared" si="45"/>
        <v>1500</v>
      </c>
      <c r="H229" s="23">
        <v>0</v>
      </c>
    </row>
    <row r="230" spans="1:8" s="6" customFormat="1" ht="14.45" customHeight="1">
      <c r="A230" s="26" t="s">
        <v>7</v>
      </c>
      <c r="B230" s="25">
        <v>1</v>
      </c>
      <c r="C230" s="7" t="s">
        <v>125</v>
      </c>
      <c r="D230" s="23">
        <f>D220+D224+D229</f>
        <v>0</v>
      </c>
      <c r="E230" s="23">
        <f t="shared" ref="E230:G230" si="46">E220+E224+E229</f>
        <v>0</v>
      </c>
      <c r="F230" s="24">
        <f t="shared" si="46"/>
        <v>24500</v>
      </c>
      <c r="G230" s="24">
        <f t="shared" si="46"/>
        <v>26000</v>
      </c>
      <c r="H230" s="24">
        <v>24500</v>
      </c>
    </row>
    <row r="231" spans="1:8" s="2" customFormat="1" ht="14.45" customHeight="1">
      <c r="A231" s="26" t="s">
        <v>7</v>
      </c>
      <c r="B231" s="159">
        <v>0.10199999999999999</v>
      </c>
      <c r="C231" s="32" t="s">
        <v>0</v>
      </c>
      <c r="D231" s="3">
        <f>D230</f>
        <v>0</v>
      </c>
      <c r="E231" s="3">
        <f t="shared" ref="E231:G231" si="47">E230</f>
        <v>0</v>
      </c>
      <c r="F231" s="4">
        <f t="shared" si="47"/>
        <v>24500</v>
      </c>
      <c r="G231" s="4">
        <f t="shared" si="47"/>
        <v>26000</v>
      </c>
      <c r="H231" s="4">
        <v>24500</v>
      </c>
    </row>
    <row r="232" spans="1:8" s="2" customFormat="1">
      <c r="A232" s="26" t="s">
        <v>7</v>
      </c>
      <c r="B232" s="33">
        <v>5475</v>
      </c>
      <c r="C232" s="32" t="s">
        <v>117</v>
      </c>
      <c r="D232" s="3">
        <f>D231</f>
        <v>0</v>
      </c>
      <c r="E232" s="3">
        <f t="shared" ref="E232:G232" si="48">E231</f>
        <v>0</v>
      </c>
      <c r="F232" s="4">
        <f t="shared" si="48"/>
        <v>24500</v>
      </c>
      <c r="G232" s="4">
        <f t="shared" si="48"/>
        <v>26000</v>
      </c>
      <c r="H232" s="4">
        <v>24500</v>
      </c>
    </row>
    <row r="233" spans="1:8" s="5" customFormat="1" ht="14.45" customHeight="1">
      <c r="A233" s="64" t="s">
        <v>7</v>
      </c>
      <c r="B233" s="65"/>
      <c r="C233" s="66" t="s">
        <v>52</v>
      </c>
      <c r="D233" s="13">
        <f t="shared" ref="D233:G233" si="49">D214+D232</f>
        <v>0</v>
      </c>
      <c r="E233" s="13">
        <f t="shared" si="49"/>
        <v>0</v>
      </c>
      <c r="F233" s="14">
        <f t="shared" si="49"/>
        <v>64500</v>
      </c>
      <c r="G233" s="14">
        <f t="shared" si="49"/>
        <v>66191</v>
      </c>
      <c r="H233" s="14">
        <v>148600</v>
      </c>
    </row>
    <row r="234" spans="1:8" ht="14.45" customHeight="1">
      <c r="A234" s="160" t="s">
        <v>7</v>
      </c>
      <c r="B234" s="161"/>
      <c r="C234" s="162" t="s">
        <v>3</v>
      </c>
      <c r="D234" s="163">
        <f t="shared" ref="D234:G234" si="50">D233+D188</f>
        <v>17721</v>
      </c>
      <c r="E234" s="163">
        <f t="shared" si="50"/>
        <v>122789</v>
      </c>
      <c r="F234" s="163">
        <f t="shared" si="50"/>
        <v>255599</v>
      </c>
      <c r="G234" s="163">
        <f t="shared" si="50"/>
        <v>258150</v>
      </c>
      <c r="H234" s="163">
        <v>375690</v>
      </c>
    </row>
    <row r="235" spans="1:8">
      <c r="A235" s="57"/>
      <c r="B235" s="109"/>
      <c r="C235" s="28"/>
      <c r="D235" s="101"/>
      <c r="E235" s="101"/>
      <c r="G235" s="101"/>
      <c r="H235" s="101"/>
    </row>
    <row r="236" spans="1:8" ht="26.1" customHeight="1">
      <c r="A236" s="164" t="s">
        <v>124</v>
      </c>
      <c r="B236" s="165">
        <v>2408</v>
      </c>
      <c r="C236" s="166" t="s">
        <v>132</v>
      </c>
      <c r="D236" s="42">
        <v>0</v>
      </c>
      <c r="E236" s="42">
        <v>0</v>
      </c>
      <c r="F236" s="42">
        <v>0</v>
      </c>
      <c r="G236" s="20">
        <v>0</v>
      </c>
      <c r="H236" s="20">
        <v>0</v>
      </c>
    </row>
  </sheetData>
  <mergeCells count="4">
    <mergeCell ref="A1:H1"/>
    <mergeCell ref="A2:H2"/>
    <mergeCell ref="D20:E20"/>
    <mergeCell ref="D21:E21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82" orientation="landscape" blackAndWhite="1" useFirstPageNumber="1" r:id="rId1"/>
  <headerFooter alignWithMargins="0">
    <oddHeader xml:space="preserve">&amp;C   </oddHeader>
    <oddFooter>&amp;C&amp;"Times New Roman,Bold"&amp;P</oddFooter>
  </headerFooter>
  <rowBreaks count="1" manualBreakCount="1">
    <brk id="17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dem11</vt:lpstr>
      <vt:lpstr>'dem11'!cs</vt:lpstr>
      <vt:lpstr>foodrevenue</vt:lpstr>
      <vt:lpstr>'dem11'!fsw</vt:lpstr>
      <vt:lpstr>'dem11'!fswcap</vt:lpstr>
      <vt:lpstr>'dem11'!ges</vt:lpstr>
      <vt:lpstr>'dem11'!oges</vt:lpstr>
      <vt:lpstr>'dem11'!Print_Area</vt:lpstr>
      <vt:lpstr>'dem11'!Print_Titles</vt:lpstr>
      <vt:lpstr>'dem11'!scst</vt:lpstr>
      <vt:lpstr>'dem11'!voted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2018-02-27T05:01:00Z</cp:lastPrinted>
  <dcterms:created xsi:type="dcterms:W3CDTF">2004-06-02T16:14:39Z</dcterms:created>
  <dcterms:modified xsi:type="dcterms:W3CDTF">2018-04-07T07:45:18Z</dcterms:modified>
</cp:coreProperties>
</file>