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14" sheetId="4" r:id="rId1"/>
  </sheets>
  <definedNames>
    <definedName name="__123Graph_D" hidden="1">#REF!</definedName>
    <definedName name="_xlnm._FilterDatabase" localSheetId="0" hidden="1">'dem14'!$A$21:$H$191</definedName>
    <definedName name="_Regression_Int" localSheetId="0" hidden="1">1</definedName>
    <definedName name="admJ" localSheetId="0">'dem14'!$D$79:$H$79</definedName>
    <definedName name="homerevenue">'dem14'!$E$15:$F$15</definedName>
    <definedName name="housing">#REF!</definedName>
    <definedName name="housingcap">#REF!</definedName>
    <definedName name="jail" localSheetId="0">'dem14'!$D$120:$H$120</definedName>
    <definedName name="jailrec" localSheetId="0">'dem14'!#REF!</definedName>
    <definedName name="mgs" localSheetId="0">'dem14'!$D$157:$H$157</definedName>
    <definedName name="minister" localSheetId="0">'dem14'!$D$71:$H$71</definedName>
    <definedName name="minrec" localSheetId="0">'dem14'!$D$189:$H$189</definedName>
    <definedName name="np" localSheetId="0">'dem14'!#REF!</definedName>
    <definedName name="_xlnm.Print_Area" localSheetId="0">'dem14'!$A$1:$H$191</definedName>
    <definedName name="_xlnm.Print_Titles" localSheetId="0">'dem14'!$18:$21</definedName>
    <definedName name="revise" localSheetId="0">'dem14'!$D$204:$G$204</definedName>
    <definedName name="sgs" localSheetId="0">'dem14'!$D$97:$H$97</definedName>
    <definedName name="sgsrec" localSheetId="0">'dem14'!#REF!</definedName>
    <definedName name="SocialSecurity" localSheetId="0">'dem14'!$D$169:$H$169</definedName>
    <definedName name="summary" localSheetId="0">'dem14'!$D$196:$G$196</definedName>
    <definedName name="voted" localSheetId="0">'dem14'!$E$15:$F$15</definedName>
    <definedName name="Z_239EE218_578E_4317_BEED_14D5D7089E27_.wvu.FilterData" localSheetId="0" hidden="1">'dem14'!$A$1:$H$194</definedName>
    <definedName name="Z_239EE218_578E_4317_BEED_14D5D7089E27_.wvu.PrintArea" localSheetId="0" hidden="1">'dem14'!$A$1:$H$186</definedName>
    <definedName name="Z_239EE218_578E_4317_BEED_14D5D7089E27_.wvu.PrintTitles" localSheetId="0" hidden="1">'dem14'!$18:$21</definedName>
    <definedName name="Z_302A3EA3_AE96_11D5_A646_0050BA3D7AFD_.wvu.FilterData" localSheetId="0" hidden="1">'dem14'!$A$1:$H$194</definedName>
    <definedName name="Z_302A3EA3_AE96_11D5_A646_0050BA3D7AFD_.wvu.PrintArea" localSheetId="0" hidden="1">'dem14'!$A$1:$H$186</definedName>
    <definedName name="Z_302A3EA3_AE96_11D5_A646_0050BA3D7AFD_.wvu.PrintTitles" localSheetId="0" hidden="1">'dem14'!$18:$21</definedName>
    <definedName name="Z_36DBA021_0ECB_11D4_8064_004005726899_.wvu.PrintArea" localSheetId="0" hidden="1">'dem14'!$A$1:$H$186</definedName>
    <definedName name="Z_36DBA021_0ECB_11D4_8064_004005726899_.wvu.PrintTitles" localSheetId="0" hidden="1">'dem14'!$18:$21</definedName>
    <definedName name="Z_93EBE921_AE91_11D5_8685_004005726899_.wvu.PrintArea" localSheetId="0" hidden="1">'dem14'!$A$1:$H$186</definedName>
    <definedName name="Z_93EBE921_AE91_11D5_8685_004005726899_.wvu.PrintTitles" localSheetId="0" hidden="1">'dem14'!$18:$21</definedName>
    <definedName name="Z_94DA79C1_0FDE_11D5_9579_000021DAEEA2_.wvu.PrintArea" localSheetId="0" hidden="1">'dem14'!$A$1:$H$186</definedName>
    <definedName name="Z_94DA79C1_0FDE_11D5_9579_000021DAEEA2_.wvu.PrintTitles" localSheetId="0" hidden="1">'dem14'!$18:$21</definedName>
    <definedName name="Z_C868F8C3_16D7_11D5_A68D_81D6213F5331_.wvu.PrintArea" localSheetId="0" hidden="1">'dem14'!$A$1:$H$186</definedName>
    <definedName name="Z_C868F8C3_16D7_11D5_A68D_81D6213F5331_.wvu.PrintTitles" localSheetId="0" hidden="1">'dem14'!$18:$21</definedName>
    <definedName name="Z_E5DF37BD_125C_11D5_8DC4_D0F5D88B3549_.wvu.PrintArea" localSheetId="0" hidden="1">'dem14'!$A$1:$H$186</definedName>
    <definedName name="Z_E5DF37BD_125C_11D5_8DC4_D0F5D88B3549_.wvu.PrintTitles" localSheetId="0" hidden="1">'dem14'!$18:$21</definedName>
    <definedName name="Z_F8ADACC1_164E_11D6_B603_000021DAEEA2_.wvu.PrintArea" localSheetId="0" hidden="1">'dem14'!$A$1:$H$186</definedName>
    <definedName name="Z_F8ADACC1_164E_11D6_B603_000021DAEEA2_.wvu.PrintTitles" localSheetId="0" hidden="1">'dem14'!$18:$21</definedName>
  </definedNames>
  <calcPr calcId="125725"/>
</workbook>
</file>

<file path=xl/calcChain.xml><?xml version="1.0" encoding="utf-8"?>
<calcChain xmlns="http://schemas.openxmlformats.org/spreadsheetml/2006/main">
  <c r="H30" i="4"/>
  <c r="H38"/>
  <c r="H42"/>
  <c r="H50"/>
  <c r="H57"/>
  <c r="H58" s="1"/>
  <c r="H66"/>
  <c r="H70"/>
  <c r="H77"/>
  <c r="H78" s="1"/>
  <c r="H79" s="1"/>
  <c r="H89"/>
  <c r="H95"/>
  <c r="H106"/>
  <c r="H113"/>
  <c r="H119"/>
  <c r="H128"/>
  <c r="H129" s="1"/>
  <c r="H130" s="1"/>
  <c r="H142"/>
  <c r="H149"/>
  <c r="H156"/>
  <c r="H157"/>
  <c r="H166"/>
  <c r="H167" s="1"/>
  <c r="H168" s="1"/>
  <c r="H169" s="1"/>
  <c r="H183"/>
  <c r="H184" s="1"/>
  <c r="H185" s="1"/>
  <c r="F15" s="1"/>
  <c r="H150" l="1"/>
  <c r="H151" s="1"/>
  <c r="H114"/>
  <c r="H120" s="1"/>
  <c r="H96"/>
  <c r="H97" s="1"/>
  <c r="H71"/>
  <c r="E89"/>
  <c r="H170" l="1"/>
  <c r="E183"/>
  <c r="E184" s="1"/>
  <c r="E185" s="1"/>
  <c r="F183"/>
  <c r="F184" s="1"/>
  <c r="F185" s="1"/>
  <c r="G183"/>
  <c r="G184" s="1"/>
  <c r="G185" s="1"/>
  <c r="D183"/>
  <c r="D184" s="1"/>
  <c r="D185" s="1"/>
  <c r="E128"/>
  <c r="E129" s="1"/>
  <c r="E130" s="1"/>
  <c r="F128"/>
  <c r="F129" s="1"/>
  <c r="F130" s="1"/>
  <c r="G128"/>
  <c r="G129" s="1"/>
  <c r="G130" s="1"/>
  <c r="D128"/>
  <c r="D129" s="1"/>
  <c r="D130" s="1"/>
  <c r="H186" l="1"/>
  <c r="E15"/>
  <c r="G204"/>
  <c r="F204"/>
  <c r="G166" l="1"/>
  <c r="G167" s="1"/>
  <c r="G168" s="1"/>
  <c r="G169" s="1"/>
  <c r="F166"/>
  <c r="F167" s="1"/>
  <c r="F168" s="1"/>
  <c r="F169" s="1"/>
  <c r="E166"/>
  <c r="E167" s="1"/>
  <c r="E168" s="1"/>
  <c r="E169" s="1"/>
  <c r="D166"/>
  <c r="D167" s="1"/>
  <c r="D168" s="1"/>
  <c r="D169" s="1"/>
  <c r="G156"/>
  <c r="G157" s="1"/>
  <c r="F156"/>
  <c r="F157" s="1"/>
  <c r="E156"/>
  <c r="E157" s="1"/>
  <c r="D156"/>
  <c r="D157" s="1"/>
  <c r="G149"/>
  <c r="F149"/>
  <c r="E149"/>
  <c r="D149"/>
  <c r="G142"/>
  <c r="F142"/>
  <c r="E142"/>
  <c r="D142"/>
  <c r="G119"/>
  <c r="F119"/>
  <c r="E119"/>
  <c r="D119"/>
  <c r="G113"/>
  <c r="F113"/>
  <c r="E113"/>
  <c r="D113"/>
  <c r="G106"/>
  <c r="F106"/>
  <c r="E106"/>
  <c r="D106"/>
  <c r="G95"/>
  <c r="F95"/>
  <c r="E95"/>
  <c r="D95"/>
  <c r="G89"/>
  <c r="F89"/>
  <c r="D89"/>
  <c r="G77"/>
  <c r="G78" s="1"/>
  <c r="G79" s="1"/>
  <c r="F77"/>
  <c r="F78" s="1"/>
  <c r="F79" s="1"/>
  <c r="E77"/>
  <c r="E78" s="1"/>
  <c r="E79" s="1"/>
  <c r="D77"/>
  <c r="D78" s="1"/>
  <c r="G70"/>
  <c r="F70"/>
  <c r="E70"/>
  <c r="D70"/>
  <c r="G66"/>
  <c r="F66"/>
  <c r="E66"/>
  <c r="D66"/>
  <c r="G57"/>
  <c r="G58" s="1"/>
  <c r="F57"/>
  <c r="F58" s="1"/>
  <c r="E57"/>
  <c r="E58" s="1"/>
  <c r="D57"/>
  <c r="D58" s="1"/>
  <c r="G50"/>
  <c r="F50"/>
  <c r="E50"/>
  <c r="D50"/>
  <c r="G42"/>
  <c r="F42"/>
  <c r="E42"/>
  <c r="D42"/>
  <c r="G38"/>
  <c r="F38"/>
  <c r="E38"/>
  <c r="D38"/>
  <c r="G30"/>
  <c r="F30"/>
  <c r="E30"/>
  <c r="D30"/>
  <c r="D204"/>
  <c r="E204"/>
  <c r="D96" l="1"/>
  <c r="D97" s="1"/>
  <c r="D79"/>
  <c r="D114"/>
  <c r="D120" s="1"/>
  <c r="F150"/>
  <c r="F151" s="1"/>
  <c r="F96"/>
  <c r="F97" s="1"/>
  <c r="E150"/>
  <c r="E151" s="1"/>
  <c r="F114"/>
  <c r="F120" s="1"/>
  <c r="G150"/>
  <c r="G151" s="1"/>
  <c r="E96"/>
  <c r="E97" s="1"/>
  <c r="G96"/>
  <c r="G97" s="1"/>
  <c r="E114"/>
  <c r="E120" s="1"/>
  <c r="G114"/>
  <c r="G120" s="1"/>
  <c r="D150"/>
  <c r="D151" s="1"/>
  <c r="D71"/>
  <c r="G71"/>
  <c r="F71"/>
  <c r="E71"/>
  <c r="F170" l="1"/>
  <c r="F186" s="1"/>
  <c r="G170"/>
  <c r="G186" s="1"/>
  <c r="D170"/>
  <c r="D186" s="1"/>
  <c r="E170"/>
  <c r="E186" s="1"/>
  <c r="G196" l="1"/>
  <c r="F196"/>
</calcChain>
</file>

<file path=xl/comments1.xml><?xml version="1.0" encoding="utf-8"?>
<comments xmlns="http://schemas.openxmlformats.org/spreadsheetml/2006/main">
  <authors>
    <author>Aruni</author>
    <author>lenovo</author>
  </authors>
  <commentList>
    <comment ref="H69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 deducted one time cost of vehicle 2.15 cr</t>
        </r>
      </text>
    </comment>
    <comment ref="H76" authorId="1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To discuss this figure</t>
        </r>
      </text>
    </comment>
    <comment ref="H94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Includes Rs. 35 lakhs for vehicle CMO one Time</t>
        </r>
      </text>
    </comment>
    <comment ref="H111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one Bolero plus for Dist. Rs. 8.50 lakh one time.</t>
        </r>
      </text>
    </comment>
    <comment ref="H112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includes 2 lakh for maintenance of sub jail namchi
]includes 9 lakh for one time renovation of dining hall at namchi sub jail</t>
        </r>
      </text>
    </comment>
    <comment ref="H127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Sewerage system at Rongyek jail 25 lakh one time and 5 lakh for maintenance fund also includes Rs. 18 lakh for VIP Lounge at Bagdogra Airport
</t>
        </r>
      </text>
    </comment>
    <comment ref="H137" authorId="1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 Rs. 341.73 lakh for payment of MR only. </t>
        </r>
      </text>
    </comment>
    <comment ref="H138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discussed  to enhance the provision to 2 crore 19.02.2018 1pm
</t>
        </r>
      </text>
    </comment>
    <comment ref="H140" authorId="0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increased for payment of property tax of all bhawans.</t>
        </r>
      </text>
    </comment>
  </commentList>
</comments>
</file>

<file path=xl/sharedStrings.xml><?xml version="1.0" encoding="utf-8"?>
<sst xmlns="http://schemas.openxmlformats.org/spreadsheetml/2006/main" count="295" uniqueCount="146">
  <si>
    <t>2013</t>
  </si>
  <si>
    <t>Council of Ministers</t>
  </si>
  <si>
    <t>(d) Administrative Services</t>
  </si>
  <si>
    <t>Secretariat - General Services</t>
  </si>
  <si>
    <t>Jails</t>
  </si>
  <si>
    <t>Other Administrative Services</t>
  </si>
  <si>
    <t>Social Security &amp; Welfare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</si>
  <si>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</si>
  <si>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</si>
  <si>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</si>
  <si>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</si>
  <si>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</si>
  <si>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</si>
  <si>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</si>
  <si>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Salaries</t>
  </si>
  <si>
    <t>00.00.71</t>
  </si>
  <si>
    <t>00.00.50</t>
  </si>
  <si>
    <t>Other Charges</t>
  </si>
  <si>
    <t>Discretionary grant by Ministers</t>
  </si>
  <si>
    <t>Discretionary grant</t>
  </si>
  <si>
    <t>Cabinet Secretariat</t>
  </si>
  <si>
    <t>Establishment</t>
  </si>
  <si>
    <t>60.00.01</t>
  </si>
  <si>
    <t>60.00.11</t>
  </si>
  <si>
    <t>Travel Expenses</t>
  </si>
  <si>
    <t>60.00.13</t>
  </si>
  <si>
    <t>Office Expenses</t>
  </si>
  <si>
    <t>Tour Expenses</t>
  </si>
  <si>
    <t>Other Expenditure</t>
  </si>
  <si>
    <t>00.00.13</t>
  </si>
  <si>
    <t>Home Department</t>
  </si>
  <si>
    <t>15.00.01</t>
  </si>
  <si>
    <t>15.00.11</t>
  </si>
  <si>
    <t>15.00.13</t>
  </si>
  <si>
    <t>15.00.50</t>
  </si>
  <si>
    <t>Chief Minister's Secretariat</t>
  </si>
  <si>
    <t>44.00.01</t>
  </si>
  <si>
    <t>44.00.11</t>
  </si>
  <si>
    <t>Direction &amp; Administration</t>
  </si>
  <si>
    <t>State Jail, Rongnek</t>
  </si>
  <si>
    <t>61.00.01</t>
  </si>
  <si>
    <t>61.00.11</t>
  </si>
  <si>
    <t>61.00.13</t>
  </si>
  <si>
    <t>61.00.50</t>
  </si>
  <si>
    <t>Sikkim House, New Delhi</t>
  </si>
  <si>
    <t>60.00.27</t>
  </si>
  <si>
    <t>Minor Works</t>
  </si>
  <si>
    <t>60.00.50</t>
  </si>
  <si>
    <t>60.00.51</t>
  </si>
  <si>
    <t>Motor Vehicles</t>
  </si>
  <si>
    <t>Other Programmes</t>
  </si>
  <si>
    <t>15.00.31</t>
  </si>
  <si>
    <t>NEC</t>
  </si>
  <si>
    <t>NL</t>
  </si>
  <si>
    <t>SP</t>
  </si>
  <si>
    <t>NP</t>
  </si>
  <si>
    <t>Miscellaneous General Services</t>
  </si>
  <si>
    <t>Pensions and Awards in Consideration of Distinguished Services</t>
  </si>
  <si>
    <t>Sub-Jail, Namchi</t>
  </si>
  <si>
    <t>63.00.01</t>
  </si>
  <si>
    <t>63.00.11</t>
  </si>
  <si>
    <t>63.00.13</t>
  </si>
  <si>
    <t>63.00.50</t>
  </si>
  <si>
    <t>61.00.71</t>
  </si>
  <si>
    <t>II. Details of the estimates and the heads under which this grant will be accounted for:</t>
  </si>
  <si>
    <t>61.00.21</t>
  </si>
  <si>
    <t>total</t>
  </si>
  <si>
    <t>A - General Services (a) Organs of State</t>
  </si>
  <si>
    <t>B - Social Services (g) Social Welfare and Nutrition</t>
  </si>
  <si>
    <t>Secretariat</t>
  </si>
  <si>
    <t>2nd supple</t>
  </si>
  <si>
    <t>Revenue</t>
  </si>
  <si>
    <t>Capital</t>
  </si>
  <si>
    <t>Supplies and Materials</t>
  </si>
  <si>
    <t>Other Social Security &amp; Welfare 
Programmes</t>
  </si>
  <si>
    <t>Administration of Justice</t>
  </si>
  <si>
    <t>Sumptuary &amp; Other Allowances</t>
  </si>
  <si>
    <t>Jail Manufactures</t>
  </si>
  <si>
    <t>Sikkim Guest House, Guwahati</t>
  </si>
  <si>
    <t>Salaries of Chief Minister</t>
  </si>
  <si>
    <t>Salaries of  Ministers</t>
  </si>
  <si>
    <t>60.00.71</t>
  </si>
  <si>
    <t>Sumptuary &amp; Other Allowances of Chief Minister</t>
  </si>
  <si>
    <t>60.00.72</t>
  </si>
  <si>
    <t>61.00.72</t>
  </si>
  <si>
    <t>44.00.13</t>
  </si>
  <si>
    <t>Rec</t>
  </si>
  <si>
    <t>Advertising and Publicity</t>
  </si>
  <si>
    <t>60.00.26</t>
  </si>
  <si>
    <t>Guest Houses, Government Hostels etc.</t>
  </si>
  <si>
    <t>Salaries of Ministers &amp; Deputy Ministers</t>
  </si>
  <si>
    <t>Entertainment &amp; Hospitality Expenses</t>
  </si>
  <si>
    <t>42.00.50</t>
  </si>
  <si>
    <t>15.00.32</t>
  </si>
  <si>
    <t>Strengthening of Judicial System</t>
  </si>
  <si>
    <t>Other Charges (Recommended by 14th Finance Commission)</t>
  </si>
  <si>
    <t>surrender</t>
  </si>
  <si>
    <t>2017-18</t>
  </si>
  <si>
    <t>15.00.33</t>
  </si>
  <si>
    <t>Discretionary grant by Chief Minister</t>
  </si>
  <si>
    <t>Tour Expenses of Chief Minister</t>
  </si>
  <si>
    <t>Tour Expenses of Ministers</t>
  </si>
  <si>
    <t>Sumptuary &amp; Other Allowances of Ministers</t>
  </si>
  <si>
    <t>Grants-in-Aid to Sikkim Rajya Sainik Board</t>
  </si>
  <si>
    <t>State Appreciation Grant for National Awardees</t>
  </si>
  <si>
    <t>Budget Estimate</t>
  </si>
  <si>
    <t>Financial assistance to civilians victims/ families of victims of terrorists/ communal/ LWE violence and cross border firing and mine/ IED blasts on Indian Territory</t>
  </si>
  <si>
    <t>I. Estimate of the amount required in the year ending 31st March, 2019 to defray the charges in respect of Home</t>
  </si>
  <si>
    <t>Revised Estimate</t>
  </si>
  <si>
    <t xml:space="preserve"> 2017-18</t>
  </si>
  <si>
    <t>2018-19</t>
  </si>
  <si>
    <t>1st supple</t>
  </si>
  <si>
    <t>CAPITAL SECTION</t>
  </si>
  <si>
    <t>Capital Outlay on Public Works</t>
  </si>
  <si>
    <t>Office Buildings</t>
  </si>
  <si>
    <t>Construction</t>
  </si>
  <si>
    <t>Construction of Barracks and infrastructural Development in Central Prison /Sub Jail</t>
  </si>
  <si>
    <t>Ex-Gratia Grant to the Battle casualty Army Personnel from Sikkim / Gallantry Awards</t>
  </si>
  <si>
    <t>A-Capital Acccount on General Services</t>
  </si>
  <si>
    <t>15.00.42</t>
  </si>
  <si>
    <t>Public Works</t>
  </si>
  <si>
    <t>Maintenance and Repairs</t>
  </si>
  <si>
    <t>Replacement of Roof at District &amp; Session Court at Sichey</t>
  </si>
  <si>
    <t>00.00.72</t>
  </si>
  <si>
    <t>Addition /Alteration and renovation works of existing residential quarter for providing temporary Civil Court at Rangpo</t>
  </si>
  <si>
    <t>00.00.73</t>
  </si>
  <si>
    <t>Maintenance &amp; Repairs  under Home Department</t>
  </si>
  <si>
    <t>Construction of Sainik Rest House at DPH Road, Gangtok</t>
  </si>
  <si>
    <t>Facelift of Old &amp; New Sikkim House , New Delhi</t>
  </si>
  <si>
    <t>00.00.74</t>
  </si>
  <si>
    <t>Construction of Sub Divisional Court at Chungthang, North Sikkim</t>
  </si>
  <si>
    <t>00.00.75</t>
  </si>
  <si>
    <t>Extension of High Court Phase II</t>
  </si>
  <si>
    <t>00.00.76</t>
  </si>
  <si>
    <t>High Court Phase IV</t>
  </si>
  <si>
    <t>00.00.77</t>
  </si>
  <si>
    <t>Construction of Judiciary Academy at Sokeythang</t>
  </si>
  <si>
    <t xml:space="preserve">Lump sum provision for revision of Pay &amp; Allowances </t>
  </si>
  <si>
    <t xml:space="preserve"> Salaries of Ministers &amp; Deputy Ministers</t>
  </si>
  <si>
    <t xml:space="preserve">                                                             DEMAND NO. 14</t>
  </si>
  <si>
    <t xml:space="preserve">                                                          HOME</t>
  </si>
  <si>
    <t xml:space="preserve">                2016-17</t>
  </si>
  <si>
    <t xml:space="preserve">               Actuals</t>
  </si>
  <si>
    <t>Council of Ministers, 00.911-Deduct Recoveries of overpayments</t>
  </si>
  <si>
    <t>Secretariat-General Services, 00.911-Deduct Recoveries of overpayments</t>
  </si>
  <si>
    <t>Jails, 00.911-Deduct Recoveries of overpayments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</si>
</sst>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##"/>
    <numFmt numFmtId="166" formatCode="00000#"/>
    <numFmt numFmtId="167" formatCode="00.00#"/>
    <numFmt numFmtId="168" formatCode="00.#00"/>
    <numFmt numFmtId="169" formatCode="00.000"/>
    <numFmt numFmtId="170" formatCode="00.##0"/>
    <numFmt numFmtId="171" formatCode="0##"/>
    <numFmt numFmtId="172" formatCode="0#.###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5" applyFont="1" applyFill="1" applyProtection="1"/>
    <xf numFmtId="0" fontId="3" fillId="0" borderId="0" xfId="3" applyNumberFormat="1" applyFont="1" applyFill="1"/>
    <xf numFmtId="0" fontId="3" fillId="0" borderId="0" xfId="3" applyNumberFormat="1" applyFont="1" applyFill="1" applyBorder="1" applyAlignment="1">
      <alignment horizontal="left" vertical="top" wrapText="1"/>
    </xf>
    <xf numFmtId="0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/>
    <xf numFmtId="0" fontId="3" fillId="0" borderId="0" xfId="3" applyNumberFormat="1" applyFont="1" applyFill="1" applyAlignment="1">
      <alignment horizontal="left" vertical="top" wrapText="1"/>
    </xf>
    <xf numFmtId="0" fontId="3" fillId="0" borderId="0" xfId="3" applyNumberFormat="1" applyFont="1" applyFill="1" applyAlignment="1">
      <alignment horizontal="right" vertical="top" wrapText="1"/>
    </xf>
    <xf numFmtId="0" fontId="3" fillId="0" borderId="0" xfId="3" applyNumberFormat="1" applyFont="1" applyFill="1" applyAlignment="1" applyProtection="1">
      <alignment horizontal="right"/>
    </xf>
    <xf numFmtId="0" fontId="4" fillId="0" borderId="0" xfId="3" applyNumberFormat="1" applyFont="1" applyFill="1" applyAlignment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left"/>
    </xf>
    <xf numFmtId="0" fontId="4" fillId="0" borderId="0" xfId="3" applyNumberFormat="1" applyFont="1" applyFill="1" applyAlignment="1">
      <alignment horizontal="right" vertical="top" wrapText="1"/>
    </xf>
    <xf numFmtId="0" fontId="4" fillId="0" borderId="0" xfId="3" applyNumberFormat="1" applyFont="1" applyFill="1"/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Protection="1"/>
    <xf numFmtId="0" fontId="4" fillId="0" borderId="0" xfId="3" applyNumberFormat="1" applyFont="1" applyFill="1" applyBorder="1" applyProtection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4" applyNumberFormat="1" applyFont="1" applyFill="1" applyBorder="1" applyAlignment="1">
      <alignment horizontal="left" vertical="top" wrapText="1"/>
    </xf>
    <xf numFmtId="0" fontId="4" fillId="0" borderId="0" xfId="3" applyNumberFormat="1" applyFont="1" applyFill="1" applyAlignment="1">
      <alignment vertical="top" wrapText="1"/>
    </xf>
    <xf numFmtId="9" fontId="3" fillId="0" borderId="0" xfId="7" applyFont="1" applyFill="1" applyProtection="1"/>
    <xf numFmtId="170" fontId="4" fillId="0" borderId="0" xfId="3" applyNumberFormat="1" applyFont="1" applyFill="1" applyAlignment="1">
      <alignment horizontal="right" vertical="top" wrapText="1"/>
    </xf>
    <xf numFmtId="0" fontId="3" fillId="0" borderId="0" xfId="3" applyNumberFormat="1" applyFont="1" applyFill="1" applyAlignment="1">
      <alignment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3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6" fontId="3" fillId="0" borderId="0" xfId="3" applyNumberFormat="1" applyFont="1" applyFill="1" applyAlignment="1">
      <alignment horizontal="right" vertical="top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166" fontId="3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vertical="top" wrapText="1"/>
    </xf>
    <xf numFmtId="0" fontId="3" fillId="0" borderId="0" xfId="3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170" fontId="4" fillId="0" borderId="0" xfId="3" applyNumberFormat="1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>
      <alignment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>
      <alignment horizontal="left" vertical="top" wrapText="1"/>
    </xf>
    <xf numFmtId="170" fontId="4" fillId="0" borderId="2" xfId="3" applyNumberFormat="1" applyFont="1" applyFill="1" applyBorder="1" applyAlignment="1">
      <alignment horizontal="right" vertical="top" wrapText="1"/>
    </xf>
    <xf numFmtId="0" fontId="4" fillId="0" borderId="2" xfId="3" applyNumberFormat="1" applyFont="1" applyFill="1" applyBorder="1" applyAlignment="1">
      <alignment vertical="top" wrapText="1"/>
    </xf>
    <xf numFmtId="0" fontId="3" fillId="0" borderId="3" xfId="3" applyNumberFormat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 wrapText="1"/>
    </xf>
    <xf numFmtId="0" fontId="4" fillId="0" borderId="0" xfId="3" applyNumberFormat="1" applyFont="1" applyFill="1" applyBorder="1" applyAlignment="1">
      <alignment horizontal="right" vertical="top" wrapText="1"/>
    </xf>
    <xf numFmtId="168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0" applyFont="1" applyFill="1"/>
    <xf numFmtId="0" fontId="4" fillId="0" borderId="0" xfId="3" applyNumberFormat="1" applyFont="1" applyFill="1" applyBorder="1" applyAlignment="1" applyProtection="1">
      <alignment horizontal="left" vertical="top" wrapText="1"/>
    </xf>
    <xf numFmtId="169" fontId="4" fillId="0" borderId="0" xfId="3" applyNumberFormat="1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/>
    </xf>
    <xf numFmtId="0" fontId="4" fillId="0" borderId="2" xfId="3" applyNumberFormat="1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7" fontId="4" fillId="0" borderId="0" xfId="3" applyNumberFormat="1" applyFont="1" applyFill="1" applyBorder="1" applyAlignment="1">
      <alignment horizontal="right" vertical="top" wrapText="1"/>
    </xf>
    <xf numFmtId="165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1" xfId="3" applyNumberFormat="1" applyFont="1" applyFill="1" applyBorder="1" applyAlignment="1" applyProtection="1">
      <alignment horizontal="right"/>
    </xf>
    <xf numFmtId="164" fontId="3" fillId="0" borderId="1" xfId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 vertical="top"/>
    </xf>
    <xf numFmtId="0" fontId="3" fillId="0" borderId="0" xfId="6" applyNumberFormat="1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/>
    </xf>
    <xf numFmtId="0" fontId="3" fillId="0" borderId="0" xfId="3" applyFont="1" applyFill="1" applyAlignment="1">
      <alignment horizontal="left" vertical="top" wrapText="1"/>
    </xf>
    <xf numFmtId="0" fontId="4" fillId="0" borderId="0" xfId="3" applyFont="1" applyFill="1" applyAlignment="1">
      <alignment horizontal="right" vertical="top" wrapText="1"/>
    </xf>
    <xf numFmtId="0" fontId="4" fillId="0" borderId="0" xfId="3" applyFont="1" applyFill="1" applyAlignment="1" applyProtection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right" vertical="top" wrapText="1"/>
    </xf>
    <xf numFmtId="0" fontId="4" fillId="0" borderId="3" xfId="3" applyNumberFormat="1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3" applyFont="1" applyFill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5" applyNumberFormat="1" applyFont="1" applyFill="1" applyProtection="1"/>
    <xf numFmtId="0" fontId="3" fillId="0" borderId="0" xfId="5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center" wrapText="1"/>
    </xf>
    <xf numFmtId="0" fontId="3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center" wrapText="1"/>
    </xf>
    <xf numFmtId="0" fontId="3" fillId="0" borderId="0" xfId="3" applyNumberFormat="1" applyFont="1" applyFill="1" applyAlignment="1" applyProtection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left" vertical="top" wrapText="1"/>
    </xf>
    <xf numFmtId="165" fontId="3" fillId="0" borderId="2" xfId="3" applyNumberFormat="1" applyFont="1" applyFill="1" applyBorder="1" applyAlignment="1">
      <alignment horizontal="right" vertical="top" wrapText="1"/>
    </xf>
    <xf numFmtId="0" fontId="3" fillId="0" borderId="2" xfId="3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right" vertical="center" wrapText="1"/>
    </xf>
    <xf numFmtId="164" fontId="3" fillId="0" borderId="0" xfId="1" applyFont="1" applyFill="1" applyBorder="1" applyAlignment="1">
      <alignment horizontal="right" vertical="center" wrapText="1"/>
    </xf>
    <xf numFmtId="0" fontId="3" fillId="0" borderId="0" xfId="3" applyFont="1" applyFill="1" applyAlignment="1">
      <alignment vertical="center"/>
    </xf>
    <xf numFmtId="0" fontId="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 applyProtection="1">
      <alignment horizontal="left" wrapText="1"/>
    </xf>
    <xf numFmtId="0" fontId="3" fillId="0" borderId="0" xfId="6" applyNumberFormat="1" applyFont="1" applyFill="1" applyAlignment="1" applyProtection="1">
      <alignment horizontal="left" vertical="top"/>
    </xf>
    <xf numFmtId="0" fontId="3" fillId="0" borderId="0" xfId="6" applyNumberFormat="1" applyFont="1" applyFill="1" applyAlignment="1" applyProtection="1">
      <alignment horizontal="right" vertical="top"/>
    </xf>
    <xf numFmtId="0" fontId="4" fillId="0" borderId="0" xfId="6" applyNumberFormat="1" applyFont="1" applyFill="1" applyAlignment="1" applyProtection="1">
      <alignment horizontal="left" vertical="top" wrapText="1"/>
    </xf>
    <xf numFmtId="0" fontId="3" fillId="0" borderId="0" xfId="3" applyNumberFormat="1" applyFont="1" applyFill="1" applyAlignment="1" applyProtection="1">
      <alignment horizontal="left" vertical="top"/>
    </xf>
    <xf numFmtId="0" fontId="4" fillId="0" borderId="0" xfId="6" applyNumberFormat="1" applyFont="1" applyFill="1" applyAlignment="1" applyProtection="1">
      <alignment horizontal="right" vertical="top"/>
    </xf>
    <xf numFmtId="171" fontId="3" fillId="0" borderId="0" xfId="6" applyNumberFormat="1" applyFont="1" applyFill="1" applyBorder="1" applyAlignment="1" applyProtection="1">
      <alignment horizontal="right" vertical="top"/>
    </xf>
    <xf numFmtId="0" fontId="3" fillId="0" borderId="0" xfId="6" applyFont="1" applyFill="1" applyBorder="1" applyAlignment="1" applyProtection="1">
      <alignment horizontal="left" vertical="top" wrapText="1"/>
    </xf>
    <xf numFmtId="172" fontId="4" fillId="0" borderId="0" xfId="6" applyNumberFormat="1" applyFont="1" applyFill="1" applyBorder="1" applyAlignment="1" applyProtection="1">
      <alignment horizontal="right" vertical="top"/>
    </xf>
    <xf numFmtId="0" fontId="4" fillId="0" borderId="0" xfId="6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left" vertical="top"/>
    </xf>
    <xf numFmtId="0" fontId="4" fillId="0" borderId="0" xfId="3" applyNumberFormat="1" applyFont="1" applyFill="1" applyAlignment="1" applyProtection="1">
      <alignment horizontal="right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left"/>
    </xf>
    <xf numFmtId="0" fontId="4" fillId="0" borderId="2" xfId="2" applyFont="1" applyFill="1" applyBorder="1" applyAlignment="1">
      <alignment horizontal="right"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167" fontId="4" fillId="0" borderId="2" xfId="3" applyNumberFormat="1" applyFont="1" applyFill="1" applyBorder="1" applyAlignment="1">
      <alignment horizontal="right" vertical="top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3" fillId="0" borderId="2" xfId="3" applyNumberFormat="1" applyFont="1" applyFill="1" applyBorder="1" applyAlignment="1" applyProtection="1">
      <alignment horizontal="left" vertical="top" wrapText="1"/>
    </xf>
    <xf numFmtId="0" fontId="3" fillId="0" borderId="3" xfId="6" applyNumberFormat="1" applyFont="1" applyFill="1" applyBorder="1" applyAlignment="1" applyProtection="1">
      <alignment horizontal="left" vertical="top"/>
    </xf>
    <xf numFmtId="0" fontId="4" fillId="0" borderId="3" xfId="6" applyNumberFormat="1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0" fontId="3" fillId="0" borderId="1" xfId="4" applyNumberFormat="1" applyFont="1" applyFill="1" applyBorder="1" applyAlignment="1" applyProtection="1">
      <alignment horizontal="right" vertical="center" wrapText="1"/>
    </xf>
    <xf numFmtId="0" fontId="3" fillId="0" borderId="0" xfId="5" applyFont="1" applyFill="1" applyAlignment="1" applyProtection="1">
      <alignment horizontal="right" vertical="top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3" applyNumberFormat="1" applyFont="1" applyFill="1" applyBorder="1" applyAlignment="1">
      <alignment horizontal="center"/>
    </xf>
    <xf numFmtId="0" fontId="3" fillId="0" borderId="1" xfId="4" applyNumberFormat="1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  <cellStyle name="Normal_DEMAND17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526452</xdr:colOff>
      <xdr:row>98</xdr:row>
      <xdr:rowOff>117733</xdr:rowOff>
    </xdr:from>
    <xdr:to>
      <xdr:col>6</xdr:col>
      <xdr:colOff>731003</xdr:colOff>
      <xdr:row>102</xdr:row>
      <xdr:rowOff>10291</xdr:rowOff>
    </xdr:to>
    <xdr:sp macro="" textlink="">
      <xdr:nvSpPr>
        <xdr:cNvPr id="1220" name="Text Box 7" hidden="1"/>
        <xdr:cNvSpPr txBox="1">
          <a:spLocks noChangeArrowheads="1"/>
        </xdr:cNvSpPr>
      </xdr:nvSpPr>
      <xdr:spPr bwMode="auto">
        <a:xfrm>
          <a:off x="6332220" y="16664940"/>
          <a:ext cx="1272540" cy="6400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700592</xdr:colOff>
      <xdr:row>43</xdr:row>
      <xdr:rowOff>173479</xdr:rowOff>
    </xdr:from>
    <xdr:to>
      <xdr:col>9</xdr:col>
      <xdr:colOff>430530</xdr:colOff>
      <xdr:row>47</xdr:row>
      <xdr:rowOff>89381</xdr:rowOff>
    </xdr:to>
    <xdr:sp macro="" textlink="">
      <xdr:nvSpPr>
        <xdr:cNvPr id="1221" name="Text Box 16" hidden="1"/>
        <xdr:cNvSpPr txBox="1">
          <a:spLocks noChangeArrowheads="1"/>
        </xdr:cNvSpPr>
      </xdr:nvSpPr>
      <xdr:spPr bwMode="auto">
        <a:xfrm>
          <a:off x="8648700" y="7139940"/>
          <a:ext cx="1554480" cy="5257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700592</xdr:colOff>
      <xdr:row>54</xdr:row>
      <xdr:rowOff>90954</xdr:rowOff>
    </xdr:from>
    <xdr:to>
      <xdr:col>9</xdr:col>
      <xdr:colOff>430530</xdr:colOff>
      <xdr:row>58</xdr:row>
      <xdr:rowOff>108962</xdr:rowOff>
    </xdr:to>
    <xdr:sp macro="" textlink="">
      <xdr:nvSpPr>
        <xdr:cNvPr id="1222" name="Text Box 18" hidden="1"/>
        <xdr:cNvSpPr txBox="1">
          <a:spLocks noChangeArrowheads="1"/>
        </xdr:cNvSpPr>
      </xdr:nvSpPr>
      <xdr:spPr bwMode="auto">
        <a:xfrm>
          <a:off x="8648700" y="8793480"/>
          <a:ext cx="155448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7</xdr:col>
      <xdr:colOff>215601</xdr:colOff>
      <xdr:row>72</xdr:row>
      <xdr:rowOff>169844</xdr:rowOff>
    </xdr:from>
    <xdr:to>
      <xdr:col>8</xdr:col>
      <xdr:colOff>561047</xdr:colOff>
      <xdr:row>76</xdr:row>
      <xdr:rowOff>3100</xdr:rowOff>
    </xdr:to>
    <xdr:sp macro="" textlink="">
      <xdr:nvSpPr>
        <xdr:cNvPr id="1223" name="Text Box 25" hidden="1"/>
        <xdr:cNvSpPr txBox="1">
          <a:spLocks noChangeArrowheads="1"/>
        </xdr:cNvSpPr>
      </xdr:nvSpPr>
      <xdr:spPr bwMode="auto">
        <a:xfrm>
          <a:off x="8161020" y="11826240"/>
          <a:ext cx="1455420" cy="7086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4</xdr:col>
      <xdr:colOff>746311</xdr:colOff>
      <xdr:row>20</xdr:row>
      <xdr:rowOff>65032</xdr:rowOff>
    </xdr:from>
    <xdr:to>
      <xdr:col>6</xdr:col>
      <xdr:colOff>389965</xdr:colOff>
      <xdr:row>25</xdr:row>
      <xdr:rowOff>107136</xdr:rowOff>
    </xdr:to>
    <xdr:sp macro="" textlink="">
      <xdr:nvSpPr>
        <xdr:cNvPr id="1224" name="Text Box 27" hidden="1"/>
        <xdr:cNvSpPr txBox="1">
          <a:spLocks noChangeArrowheads="1"/>
        </xdr:cNvSpPr>
      </xdr:nvSpPr>
      <xdr:spPr bwMode="auto">
        <a:xfrm>
          <a:off x="5753100" y="3253740"/>
          <a:ext cx="1501140" cy="9067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4</xdr:col>
      <xdr:colOff>746311</xdr:colOff>
      <xdr:row>43</xdr:row>
      <xdr:rowOff>6765</xdr:rowOff>
    </xdr:from>
    <xdr:to>
      <xdr:col>6</xdr:col>
      <xdr:colOff>389965</xdr:colOff>
      <xdr:row>47</xdr:row>
      <xdr:rowOff>22453</xdr:rowOff>
    </xdr:to>
    <xdr:sp macro="" textlink="">
      <xdr:nvSpPr>
        <xdr:cNvPr id="1225" name="Text Box 28" hidden="1"/>
        <xdr:cNvSpPr txBox="1">
          <a:spLocks noChangeArrowheads="1"/>
        </xdr:cNvSpPr>
      </xdr:nvSpPr>
      <xdr:spPr bwMode="auto">
        <a:xfrm>
          <a:off x="5753100" y="6972300"/>
          <a:ext cx="1501140" cy="6400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4</xdr:col>
      <xdr:colOff>746311</xdr:colOff>
      <xdr:row>53</xdr:row>
      <xdr:rowOff>161407</xdr:rowOff>
    </xdr:from>
    <xdr:to>
      <xdr:col>6</xdr:col>
      <xdr:colOff>389965</xdr:colOff>
      <xdr:row>58</xdr:row>
      <xdr:rowOff>9903</xdr:rowOff>
    </xdr:to>
    <xdr:sp macro="" textlink="">
      <xdr:nvSpPr>
        <xdr:cNvPr id="1226" name="Text Box 30" hidden="1"/>
        <xdr:cNvSpPr txBox="1">
          <a:spLocks noChangeArrowheads="1"/>
        </xdr:cNvSpPr>
      </xdr:nvSpPr>
      <xdr:spPr bwMode="auto">
        <a:xfrm>
          <a:off x="5753100" y="8694420"/>
          <a:ext cx="150114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4</xdr:col>
      <xdr:colOff>746311</xdr:colOff>
      <xdr:row>61</xdr:row>
      <xdr:rowOff>142132</xdr:rowOff>
    </xdr:from>
    <xdr:to>
      <xdr:col>6</xdr:col>
      <xdr:colOff>389965</xdr:colOff>
      <xdr:row>66</xdr:row>
      <xdr:rowOff>31867</xdr:rowOff>
    </xdr:to>
    <xdr:sp macro="" textlink="">
      <xdr:nvSpPr>
        <xdr:cNvPr id="1227" name="Text Box 31" hidden="1"/>
        <xdr:cNvSpPr txBox="1">
          <a:spLocks noChangeArrowheads="1"/>
        </xdr:cNvSpPr>
      </xdr:nvSpPr>
      <xdr:spPr bwMode="auto">
        <a:xfrm>
          <a:off x="5753100" y="9974580"/>
          <a:ext cx="1501140" cy="70104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4</xdr:col>
      <xdr:colOff>746311</xdr:colOff>
      <xdr:row>64</xdr:row>
      <xdr:rowOff>145714</xdr:rowOff>
    </xdr:from>
    <xdr:to>
      <xdr:col>6</xdr:col>
      <xdr:colOff>222563</xdr:colOff>
      <xdr:row>69</xdr:row>
      <xdr:rowOff>8102</xdr:rowOff>
    </xdr:to>
    <xdr:sp macro="" textlink="">
      <xdr:nvSpPr>
        <xdr:cNvPr id="1228" name="Text Box 33" hidden="1"/>
        <xdr:cNvSpPr txBox="1">
          <a:spLocks noChangeArrowheads="1"/>
        </xdr:cNvSpPr>
      </xdr:nvSpPr>
      <xdr:spPr bwMode="auto">
        <a:xfrm>
          <a:off x="5753100" y="10462260"/>
          <a:ext cx="1356360" cy="70866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4</xdr:col>
      <xdr:colOff>746311</xdr:colOff>
      <xdr:row>69</xdr:row>
      <xdr:rowOff>8102</xdr:rowOff>
    </xdr:from>
    <xdr:to>
      <xdr:col>6</xdr:col>
      <xdr:colOff>389965</xdr:colOff>
      <xdr:row>74</xdr:row>
      <xdr:rowOff>98198</xdr:rowOff>
    </xdr:to>
    <xdr:sp macro="" textlink="">
      <xdr:nvSpPr>
        <xdr:cNvPr id="1229" name="Text Box 34" hidden="1"/>
        <xdr:cNvSpPr txBox="1">
          <a:spLocks noChangeArrowheads="1"/>
        </xdr:cNvSpPr>
      </xdr:nvSpPr>
      <xdr:spPr bwMode="auto">
        <a:xfrm>
          <a:off x="5753100" y="11170920"/>
          <a:ext cx="1501140" cy="9448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57" transitionEvaluation="1" codeName="Sheet1"/>
  <dimension ref="A1:H680"/>
  <sheetViews>
    <sheetView tabSelected="1" view="pageBreakPreview" topLeftCell="A157" zoomScaleNormal="145" zoomScaleSheetLayoutView="100" workbookViewId="0">
      <selection activeCell="H161" sqref="H161:H164"/>
    </sheetView>
  </sheetViews>
  <sheetFormatPr defaultColWidth="11" defaultRowHeight="12.75"/>
  <cols>
    <col min="1" max="1" width="6.42578125" style="6" customWidth="1"/>
    <col min="2" max="2" width="8.5703125" style="7" customWidth="1"/>
    <col min="3" max="3" width="46.7109375" style="2" customWidth="1"/>
    <col min="4" max="5" width="11.28515625" style="2" customWidth="1"/>
    <col min="6" max="8" width="15.7109375" style="18" customWidth="1"/>
    <col min="9" max="16384" width="11" style="2"/>
  </cols>
  <sheetData>
    <row r="1" spans="1:8">
      <c r="A1" s="149" t="s">
        <v>139</v>
      </c>
      <c r="B1" s="149"/>
      <c r="C1" s="149"/>
      <c r="D1" s="149"/>
      <c r="E1" s="149"/>
      <c r="F1" s="149"/>
      <c r="G1" s="149"/>
      <c r="H1" s="149"/>
    </row>
    <row r="2" spans="1:8">
      <c r="A2" s="149" t="s">
        <v>140</v>
      </c>
      <c r="B2" s="149"/>
      <c r="C2" s="149"/>
      <c r="D2" s="149"/>
      <c r="E2" s="149"/>
      <c r="F2" s="149"/>
      <c r="G2" s="149"/>
      <c r="H2" s="149"/>
    </row>
    <row r="3" spans="1:8" ht="7.9" customHeight="1">
      <c r="A3" s="3"/>
      <c r="B3" s="4"/>
      <c r="C3" s="5"/>
      <c r="D3" s="5"/>
      <c r="E3" s="125"/>
      <c r="F3" s="52"/>
      <c r="G3" s="52"/>
      <c r="H3" s="52"/>
    </row>
    <row r="4" spans="1:8">
      <c r="D4" s="8" t="s">
        <v>67</v>
      </c>
      <c r="E4" s="9" t="s">
        <v>0</v>
      </c>
      <c r="F4" s="136" t="s">
        <v>1</v>
      </c>
      <c r="G4" s="127"/>
      <c r="H4" s="127"/>
    </row>
    <row r="5" spans="1:8">
      <c r="C5" s="11"/>
      <c r="D5" s="12"/>
      <c r="E5" s="13">
        <v>2014</v>
      </c>
      <c r="F5" s="14" t="s">
        <v>75</v>
      </c>
      <c r="G5" s="127"/>
      <c r="H5" s="127"/>
    </row>
    <row r="6" spans="1:8">
      <c r="D6" s="8" t="s">
        <v>2</v>
      </c>
      <c r="E6" s="9">
        <v>2052</v>
      </c>
      <c r="F6" s="15" t="s">
        <v>3</v>
      </c>
      <c r="G6" s="127"/>
      <c r="H6" s="131"/>
    </row>
    <row r="7" spans="1:8">
      <c r="D7" s="8"/>
      <c r="E7" s="9">
        <v>2056</v>
      </c>
      <c r="F7" s="15" t="s">
        <v>4</v>
      </c>
      <c r="G7" s="127"/>
      <c r="H7" s="131"/>
    </row>
    <row r="8" spans="1:8">
      <c r="D8" s="8"/>
      <c r="E8" s="9">
        <v>2059</v>
      </c>
      <c r="F8" s="15" t="s">
        <v>120</v>
      </c>
      <c r="G8" s="127"/>
      <c r="H8" s="131"/>
    </row>
    <row r="9" spans="1:8">
      <c r="B9" s="16"/>
      <c r="C9" s="17"/>
      <c r="D9" s="10"/>
      <c r="E9" s="9">
        <v>2070</v>
      </c>
      <c r="F9" s="15" t="s">
        <v>5</v>
      </c>
      <c r="G9" s="127"/>
      <c r="H9" s="131"/>
    </row>
    <row r="10" spans="1:8">
      <c r="B10" s="16"/>
      <c r="C10" s="17"/>
      <c r="D10" s="10"/>
      <c r="E10" s="9">
        <v>2075</v>
      </c>
      <c r="F10" s="15" t="s">
        <v>56</v>
      </c>
      <c r="G10" s="127"/>
      <c r="H10" s="131"/>
    </row>
    <row r="11" spans="1:8">
      <c r="D11" s="18" t="s">
        <v>68</v>
      </c>
      <c r="E11" s="9">
        <v>2235</v>
      </c>
      <c r="F11" s="15" t="s">
        <v>6</v>
      </c>
      <c r="G11" s="127"/>
      <c r="H11" s="131"/>
    </row>
    <row r="12" spans="1:8" ht="12.75" customHeight="1">
      <c r="C12" s="18" t="s">
        <v>118</v>
      </c>
      <c r="D12" s="18"/>
      <c r="E12" s="9">
        <v>4059</v>
      </c>
      <c r="F12" s="15" t="s">
        <v>113</v>
      </c>
      <c r="G12" s="127"/>
      <c r="H12" s="131"/>
    </row>
    <row r="13" spans="1:8">
      <c r="A13" s="15" t="s">
        <v>107</v>
      </c>
      <c r="F13" s="127"/>
      <c r="G13" s="127"/>
      <c r="H13" s="131"/>
    </row>
    <row r="14" spans="1:8">
      <c r="C14" s="19"/>
      <c r="D14" s="20"/>
      <c r="E14" s="144" t="s">
        <v>71</v>
      </c>
      <c r="F14" s="144" t="s">
        <v>72</v>
      </c>
      <c r="G14" s="144" t="s">
        <v>11</v>
      </c>
      <c r="H14" s="132"/>
    </row>
    <row r="15" spans="1:8">
      <c r="C15" s="19"/>
      <c r="D15" s="21" t="s">
        <v>7</v>
      </c>
      <c r="E15" s="145">
        <f>H170</f>
        <v>618595</v>
      </c>
      <c r="F15" s="145">
        <f>H185</f>
        <v>97097</v>
      </c>
      <c r="G15" s="145">
        <v>715692</v>
      </c>
      <c r="H15" s="132"/>
    </row>
    <row r="16" spans="1:8" ht="5.45" customHeight="1">
      <c r="C16" s="19"/>
      <c r="D16" s="21"/>
      <c r="E16" s="21"/>
      <c r="F16" s="128"/>
      <c r="G16" s="8"/>
      <c r="H16" s="132"/>
    </row>
    <row r="17" spans="1:8">
      <c r="A17" s="15" t="s">
        <v>64</v>
      </c>
      <c r="D17" s="19"/>
      <c r="E17" s="19"/>
      <c r="F17" s="8"/>
      <c r="G17" s="8"/>
      <c r="H17" s="132"/>
    </row>
    <row r="18" spans="1:8" s="1" customFormat="1" ht="13.5" customHeight="1">
      <c r="A18" s="99"/>
      <c r="B18" s="100"/>
      <c r="C18" s="101"/>
      <c r="D18" s="102"/>
      <c r="E18" s="102"/>
      <c r="F18" s="108"/>
      <c r="G18" s="108"/>
      <c r="H18" s="133"/>
    </row>
    <row r="19" spans="1:8" s="1" customFormat="1" ht="13.15" customHeight="1">
      <c r="A19" s="103"/>
      <c r="B19" s="104"/>
      <c r="C19" s="105"/>
      <c r="D19" s="150" t="s">
        <v>142</v>
      </c>
      <c r="E19" s="150"/>
      <c r="F19" s="148" t="s">
        <v>105</v>
      </c>
      <c r="G19" s="148" t="s">
        <v>108</v>
      </c>
      <c r="H19" s="146" t="s">
        <v>105</v>
      </c>
    </row>
    <row r="20" spans="1:8" s="1" customFormat="1">
      <c r="A20" s="99"/>
      <c r="B20" s="100"/>
      <c r="C20" s="105" t="s">
        <v>8</v>
      </c>
      <c r="D20" s="151" t="s">
        <v>141</v>
      </c>
      <c r="E20" s="151"/>
      <c r="F20" s="148" t="s">
        <v>109</v>
      </c>
      <c r="G20" s="148" t="s">
        <v>109</v>
      </c>
      <c r="H20" s="147" t="s">
        <v>110</v>
      </c>
    </row>
    <row r="21" spans="1:8" s="1" customFormat="1">
      <c r="A21" s="106"/>
      <c r="B21" s="107"/>
      <c r="C21" s="101"/>
      <c r="D21" s="108" t="s">
        <v>9</v>
      </c>
      <c r="E21" s="108" t="s">
        <v>10</v>
      </c>
      <c r="F21" s="108"/>
      <c r="G21" s="108"/>
      <c r="H21" s="133"/>
    </row>
    <row r="22" spans="1:8" ht="14.45" customHeight="1">
      <c r="A22" s="3"/>
      <c r="B22" s="4"/>
      <c r="C22" s="23" t="s">
        <v>12</v>
      </c>
      <c r="D22" s="22"/>
      <c r="E22" s="22"/>
      <c r="F22" s="22"/>
      <c r="G22" s="22"/>
      <c r="H22" s="130"/>
    </row>
    <row r="23" spans="1:8" ht="14.45" customHeight="1">
      <c r="A23" s="6" t="s">
        <v>13</v>
      </c>
      <c r="B23" s="16">
        <v>2013</v>
      </c>
      <c r="C23" s="24" t="s">
        <v>1</v>
      </c>
      <c r="D23" s="25"/>
      <c r="E23" s="15"/>
      <c r="F23" s="8"/>
      <c r="G23" s="8"/>
      <c r="H23" s="132"/>
    </row>
    <row r="24" spans="1:8" ht="14.45" customHeight="1">
      <c r="B24" s="26">
        <v>0.10100000000000001</v>
      </c>
      <c r="C24" s="24" t="s">
        <v>90</v>
      </c>
      <c r="D24" s="19"/>
      <c r="E24" s="15"/>
      <c r="F24" s="8"/>
      <c r="G24" s="8"/>
      <c r="H24" s="132"/>
    </row>
    <row r="25" spans="1:8" ht="14.45" customHeight="1">
      <c r="B25" s="4">
        <v>60</v>
      </c>
      <c r="C25" s="27" t="s">
        <v>79</v>
      </c>
      <c r="D25" s="28"/>
      <c r="E25" s="29"/>
      <c r="F25" s="28"/>
      <c r="G25" s="28"/>
      <c r="H25" s="30"/>
    </row>
    <row r="26" spans="1:8" ht="14.45" customHeight="1">
      <c r="B26" s="31" t="s">
        <v>22</v>
      </c>
      <c r="C26" s="27" t="s">
        <v>14</v>
      </c>
      <c r="D26" s="28">
        <v>0</v>
      </c>
      <c r="E26" s="30">
        <v>600</v>
      </c>
      <c r="F26" s="30">
        <v>690</v>
      </c>
      <c r="G26" s="30">
        <v>690</v>
      </c>
      <c r="H26" s="30">
        <v>690</v>
      </c>
    </row>
    <row r="27" spans="1:8" ht="10.9" customHeight="1">
      <c r="B27" s="31"/>
      <c r="C27" s="27"/>
      <c r="D27" s="87"/>
      <c r="E27" s="29"/>
      <c r="F27" s="28"/>
      <c r="G27" s="28"/>
      <c r="H27" s="30"/>
    </row>
    <row r="28" spans="1:8" ht="14.45" customHeight="1">
      <c r="B28" s="4">
        <v>61</v>
      </c>
      <c r="C28" s="27" t="s">
        <v>80</v>
      </c>
      <c r="D28" s="87"/>
      <c r="E28" s="29"/>
      <c r="F28" s="28"/>
      <c r="G28" s="28"/>
      <c r="H28" s="30"/>
    </row>
    <row r="29" spans="1:8" ht="14.45" customHeight="1">
      <c r="B29" s="31" t="s">
        <v>40</v>
      </c>
      <c r="C29" s="27" t="s">
        <v>14</v>
      </c>
      <c r="D29" s="28">
        <v>0</v>
      </c>
      <c r="E29" s="30">
        <v>6896</v>
      </c>
      <c r="F29" s="30">
        <v>7032</v>
      </c>
      <c r="G29" s="30">
        <v>7032</v>
      </c>
      <c r="H29" s="30">
        <v>7032</v>
      </c>
    </row>
    <row r="30" spans="1:8" ht="14.45" customHeight="1">
      <c r="A30" s="6" t="s">
        <v>11</v>
      </c>
      <c r="B30" s="26">
        <v>0.10100000000000001</v>
      </c>
      <c r="C30" s="24" t="s">
        <v>138</v>
      </c>
      <c r="D30" s="32">
        <f t="shared" ref="D30:G30" si="0">D26+D29</f>
        <v>0</v>
      </c>
      <c r="E30" s="33">
        <f t="shared" si="0"/>
        <v>7496</v>
      </c>
      <c r="F30" s="33">
        <f t="shared" si="0"/>
        <v>7722</v>
      </c>
      <c r="G30" s="33">
        <f t="shared" si="0"/>
        <v>7722</v>
      </c>
      <c r="H30" s="33">
        <f>H26+H29</f>
        <v>7722</v>
      </c>
    </row>
    <row r="31" spans="1:8" ht="10.9" customHeight="1">
      <c r="A31" s="3"/>
      <c r="B31" s="34"/>
      <c r="C31" s="35"/>
      <c r="D31" s="88"/>
      <c r="E31" s="36"/>
      <c r="F31" s="36"/>
      <c r="G31" s="36"/>
      <c r="H31" s="36"/>
    </row>
    <row r="32" spans="1:8" ht="14.45" customHeight="1">
      <c r="A32" s="3"/>
      <c r="B32" s="38">
        <v>0.10199999999999999</v>
      </c>
      <c r="C32" s="39" t="s">
        <v>76</v>
      </c>
      <c r="D32" s="88"/>
      <c r="E32" s="36"/>
      <c r="F32" s="36"/>
      <c r="G32" s="36"/>
      <c r="H32" s="36"/>
    </row>
    <row r="33" spans="1:8" ht="14.45" customHeight="1">
      <c r="A33" s="3"/>
      <c r="B33" s="4">
        <v>60</v>
      </c>
      <c r="C33" s="126" t="s">
        <v>82</v>
      </c>
      <c r="D33" s="89"/>
      <c r="E33" s="41"/>
      <c r="F33" s="40"/>
      <c r="G33" s="40"/>
      <c r="H33" s="42"/>
    </row>
    <row r="34" spans="1:8" ht="14.45" customHeight="1">
      <c r="A34" s="3"/>
      <c r="B34" s="34" t="s">
        <v>81</v>
      </c>
      <c r="C34" s="35" t="s">
        <v>76</v>
      </c>
      <c r="D34" s="40">
        <v>0</v>
      </c>
      <c r="E34" s="42">
        <v>540</v>
      </c>
      <c r="F34" s="42">
        <v>540</v>
      </c>
      <c r="G34" s="42">
        <v>540</v>
      </c>
      <c r="H34" s="42">
        <v>540</v>
      </c>
    </row>
    <row r="35" spans="1:8" ht="10.9" customHeight="1">
      <c r="A35" s="3"/>
      <c r="B35" s="34"/>
      <c r="C35" s="35"/>
      <c r="D35" s="89"/>
      <c r="E35" s="41"/>
      <c r="F35" s="40"/>
      <c r="G35" s="40"/>
      <c r="H35" s="42"/>
    </row>
    <row r="36" spans="1:8" ht="14.45" customHeight="1">
      <c r="A36" s="3"/>
      <c r="B36" s="4">
        <v>61</v>
      </c>
      <c r="C36" s="35" t="s">
        <v>102</v>
      </c>
      <c r="D36" s="89"/>
      <c r="E36" s="41"/>
      <c r="F36" s="40"/>
      <c r="G36" s="40"/>
      <c r="H36" s="42"/>
    </row>
    <row r="37" spans="1:8" ht="14.45" customHeight="1">
      <c r="A37" s="3"/>
      <c r="B37" s="34" t="s">
        <v>63</v>
      </c>
      <c r="C37" s="35" t="s">
        <v>76</v>
      </c>
      <c r="D37" s="43">
        <v>0</v>
      </c>
      <c r="E37" s="44">
        <v>4620</v>
      </c>
      <c r="F37" s="44">
        <v>4620</v>
      </c>
      <c r="G37" s="44">
        <v>4620</v>
      </c>
      <c r="H37" s="44">
        <v>4620</v>
      </c>
    </row>
    <row r="38" spans="1:8" ht="14.45" customHeight="1">
      <c r="A38" s="3" t="s">
        <v>11</v>
      </c>
      <c r="B38" s="38">
        <v>0.10199999999999999</v>
      </c>
      <c r="C38" s="39" t="s">
        <v>76</v>
      </c>
      <c r="D38" s="43">
        <f t="shared" ref="D38:G38" si="1">D37+D34</f>
        <v>0</v>
      </c>
      <c r="E38" s="44">
        <f t="shared" si="1"/>
        <v>5160</v>
      </c>
      <c r="F38" s="44">
        <f t="shared" si="1"/>
        <v>5160</v>
      </c>
      <c r="G38" s="44">
        <f t="shared" si="1"/>
        <v>5160</v>
      </c>
      <c r="H38" s="44">
        <f>H37+H34</f>
        <v>5160</v>
      </c>
    </row>
    <row r="39" spans="1:8" ht="14.45" customHeight="1">
      <c r="A39" s="3"/>
      <c r="B39" s="34"/>
      <c r="C39" s="35"/>
      <c r="D39" s="90"/>
      <c r="E39" s="8"/>
      <c r="F39" s="8"/>
      <c r="G39" s="8"/>
      <c r="H39" s="8"/>
    </row>
    <row r="40" spans="1:8" ht="14.45" customHeight="1">
      <c r="A40" s="3"/>
      <c r="B40" s="38">
        <v>0.104</v>
      </c>
      <c r="C40" s="39" t="s">
        <v>91</v>
      </c>
      <c r="D40" s="88"/>
      <c r="E40" s="36"/>
      <c r="F40" s="36"/>
      <c r="G40" s="36"/>
      <c r="H40" s="36"/>
    </row>
    <row r="41" spans="1:8" ht="14.45" customHeight="1">
      <c r="A41" s="3"/>
      <c r="B41" s="34" t="s">
        <v>16</v>
      </c>
      <c r="C41" s="35" t="s">
        <v>17</v>
      </c>
      <c r="D41" s="40">
        <v>0</v>
      </c>
      <c r="E41" s="41">
        <v>6622</v>
      </c>
      <c r="F41" s="42">
        <v>7000</v>
      </c>
      <c r="G41" s="42">
        <v>7000</v>
      </c>
      <c r="H41" s="42">
        <v>7000</v>
      </c>
    </row>
    <row r="42" spans="1:8" ht="14.45" customHeight="1">
      <c r="A42" s="45" t="s">
        <v>11</v>
      </c>
      <c r="B42" s="46">
        <v>0.104</v>
      </c>
      <c r="C42" s="47" t="s">
        <v>91</v>
      </c>
      <c r="D42" s="32">
        <f t="shared" ref="D42:G42" si="2">D41</f>
        <v>0</v>
      </c>
      <c r="E42" s="48">
        <f t="shared" si="2"/>
        <v>6622</v>
      </c>
      <c r="F42" s="33">
        <f t="shared" si="2"/>
        <v>7000</v>
      </c>
      <c r="G42" s="33">
        <f t="shared" si="2"/>
        <v>7000</v>
      </c>
      <c r="H42" s="33">
        <f>H41</f>
        <v>7000</v>
      </c>
    </row>
    <row r="43" spans="1:8" ht="4.9000000000000004" customHeight="1">
      <c r="A43" s="3"/>
      <c r="B43" s="34"/>
      <c r="C43" s="35"/>
      <c r="D43" s="90"/>
      <c r="E43" s="8"/>
      <c r="F43" s="8"/>
      <c r="G43" s="8"/>
      <c r="H43" s="8"/>
    </row>
    <row r="44" spans="1:8" ht="14.45" customHeight="1">
      <c r="A44" s="3"/>
      <c r="B44" s="38">
        <v>0.105</v>
      </c>
      <c r="C44" s="39" t="s">
        <v>18</v>
      </c>
      <c r="D44" s="88"/>
      <c r="E44" s="36"/>
      <c r="F44" s="36"/>
      <c r="G44" s="36"/>
      <c r="H44" s="36"/>
    </row>
    <row r="45" spans="1:8" ht="13.5" customHeight="1">
      <c r="A45" s="3"/>
      <c r="B45" s="4">
        <v>60</v>
      </c>
      <c r="C45" s="35" t="s">
        <v>99</v>
      </c>
      <c r="D45" s="89"/>
      <c r="E45" s="41"/>
      <c r="F45" s="40"/>
      <c r="G45" s="40"/>
      <c r="H45" s="42"/>
    </row>
    <row r="46" spans="1:8" ht="13.5" customHeight="1">
      <c r="A46" s="3"/>
      <c r="B46" s="31" t="s">
        <v>83</v>
      </c>
      <c r="C46" s="35" t="s">
        <v>19</v>
      </c>
      <c r="D46" s="40">
        <v>0</v>
      </c>
      <c r="E46" s="42">
        <v>10000</v>
      </c>
      <c r="F46" s="42">
        <v>10000</v>
      </c>
      <c r="G46" s="42">
        <v>10000</v>
      </c>
      <c r="H46" s="42">
        <v>10000</v>
      </c>
    </row>
    <row r="47" spans="1:8" ht="8.4499999999999993" customHeight="1">
      <c r="A47" s="3"/>
      <c r="B47" s="31"/>
      <c r="C47" s="35"/>
      <c r="D47" s="89"/>
      <c r="E47" s="41"/>
      <c r="F47" s="40"/>
      <c r="G47" s="40"/>
      <c r="H47" s="42"/>
    </row>
    <row r="48" spans="1:8" ht="13.5" customHeight="1">
      <c r="A48" s="3"/>
      <c r="B48" s="4">
        <v>61</v>
      </c>
      <c r="C48" s="35" t="s">
        <v>18</v>
      </c>
      <c r="D48" s="89"/>
      <c r="E48" s="41"/>
      <c r="F48" s="40"/>
      <c r="G48" s="40"/>
      <c r="H48" s="42"/>
    </row>
    <row r="49" spans="1:8" ht="13.5" customHeight="1">
      <c r="A49" s="3"/>
      <c r="B49" s="31" t="s">
        <v>84</v>
      </c>
      <c r="C49" s="35" t="s">
        <v>19</v>
      </c>
      <c r="D49" s="40">
        <v>0</v>
      </c>
      <c r="E49" s="42">
        <v>5350</v>
      </c>
      <c r="F49" s="42">
        <v>7500</v>
      </c>
      <c r="G49" s="42">
        <v>7500</v>
      </c>
      <c r="H49" s="42">
        <v>7500</v>
      </c>
    </row>
    <row r="50" spans="1:8" ht="13.5" customHeight="1">
      <c r="A50" s="3" t="s">
        <v>11</v>
      </c>
      <c r="B50" s="38">
        <v>0.105</v>
      </c>
      <c r="C50" s="39" t="s">
        <v>18</v>
      </c>
      <c r="D50" s="32">
        <f t="shared" ref="D50:G50" si="3">D49+D46</f>
        <v>0</v>
      </c>
      <c r="E50" s="33">
        <f t="shared" si="3"/>
        <v>15350</v>
      </c>
      <c r="F50" s="33">
        <f t="shared" si="3"/>
        <v>17500</v>
      </c>
      <c r="G50" s="33">
        <f t="shared" si="3"/>
        <v>17500</v>
      </c>
      <c r="H50" s="33">
        <f>H49+H46</f>
        <v>17500</v>
      </c>
    </row>
    <row r="51" spans="1:8" ht="8.4499999999999993" customHeight="1">
      <c r="A51" s="3"/>
      <c r="B51" s="34"/>
      <c r="C51" s="35"/>
      <c r="D51" s="88"/>
      <c r="E51" s="36"/>
      <c r="F51" s="36"/>
      <c r="G51" s="36"/>
      <c r="H51" s="36"/>
    </row>
    <row r="52" spans="1:8" ht="13.5" customHeight="1">
      <c r="A52" s="3"/>
      <c r="B52" s="38">
        <v>0.106</v>
      </c>
      <c r="C52" s="39" t="s">
        <v>20</v>
      </c>
      <c r="D52" s="88"/>
      <c r="E52" s="36"/>
      <c r="F52" s="36"/>
      <c r="G52" s="36"/>
      <c r="H52" s="36"/>
    </row>
    <row r="53" spans="1:8" ht="13.5" customHeight="1">
      <c r="A53" s="3"/>
      <c r="B53" s="4">
        <v>60</v>
      </c>
      <c r="C53" s="35" t="s">
        <v>21</v>
      </c>
      <c r="D53" s="88"/>
      <c r="E53" s="36"/>
      <c r="F53" s="36"/>
      <c r="G53" s="36"/>
      <c r="H53" s="36"/>
    </row>
    <row r="54" spans="1:8" ht="13.5" customHeight="1">
      <c r="A54" s="3"/>
      <c r="B54" s="34" t="s">
        <v>22</v>
      </c>
      <c r="C54" s="35" t="s">
        <v>14</v>
      </c>
      <c r="D54" s="40">
        <v>0</v>
      </c>
      <c r="E54" s="41">
        <v>50674</v>
      </c>
      <c r="F54" s="42">
        <v>53730</v>
      </c>
      <c r="G54" s="42">
        <v>53730</v>
      </c>
      <c r="H54" s="42">
        <v>64279</v>
      </c>
    </row>
    <row r="55" spans="1:8" ht="13.5" customHeight="1">
      <c r="A55" s="3"/>
      <c r="B55" s="34" t="s">
        <v>23</v>
      </c>
      <c r="C55" s="35" t="s">
        <v>24</v>
      </c>
      <c r="D55" s="40">
        <v>0</v>
      </c>
      <c r="E55" s="41">
        <v>1103</v>
      </c>
      <c r="F55" s="42">
        <v>1000</v>
      </c>
      <c r="G55" s="42">
        <v>1000</v>
      </c>
      <c r="H55" s="42">
        <v>1000</v>
      </c>
    </row>
    <row r="56" spans="1:8" ht="13.5" customHeight="1">
      <c r="A56" s="3"/>
      <c r="B56" s="34" t="s">
        <v>25</v>
      </c>
      <c r="C56" s="35" t="s">
        <v>26</v>
      </c>
      <c r="D56" s="43">
        <v>0</v>
      </c>
      <c r="E56" s="49">
        <v>99</v>
      </c>
      <c r="F56" s="44">
        <v>100</v>
      </c>
      <c r="G56" s="44">
        <v>100</v>
      </c>
      <c r="H56" s="44">
        <v>100</v>
      </c>
    </row>
    <row r="57" spans="1:8" ht="13.5" customHeight="1">
      <c r="A57" s="3" t="s">
        <v>11</v>
      </c>
      <c r="B57" s="4">
        <v>60</v>
      </c>
      <c r="C57" s="35" t="s">
        <v>21</v>
      </c>
      <c r="D57" s="43">
        <f t="shared" ref="D57:G57" si="4">SUM(D54:D56)</f>
        <v>0</v>
      </c>
      <c r="E57" s="49">
        <f t="shared" si="4"/>
        <v>51876</v>
      </c>
      <c r="F57" s="44">
        <f t="shared" si="4"/>
        <v>54830</v>
      </c>
      <c r="G57" s="44">
        <f t="shared" si="4"/>
        <v>54830</v>
      </c>
      <c r="H57" s="44">
        <f>SUM(H54:H56)</f>
        <v>65379</v>
      </c>
    </row>
    <row r="58" spans="1:8" ht="13.5" customHeight="1">
      <c r="A58" s="3" t="s">
        <v>11</v>
      </c>
      <c r="B58" s="38">
        <v>0.106</v>
      </c>
      <c r="C58" s="39" t="s">
        <v>20</v>
      </c>
      <c r="D58" s="43">
        <f t="shared" ref="D58:G58" si="5">D57</f>
        <v>0</v>
      </c>
      <c r="E58" s="49">
        <f t="shared" si="5"/>
        <v>51876</v>
      </c>
      <c r="F58" s="44">
        <f t="shared" si="5"/>
        <v>54830</v>
      </c>
      <c r="G58" s="44">
        <f t="shared" si="5"/>
        <v>54830</v>
      </c>
      <c r="H58" s="44">
        <f>H57</f>
        <v>65379</v>
      </c>
    </row>
    <row r="59" spans="1:8" ht="9.6" customHeight="1">
      <c r="A59" s="3"/>
      <c r="B59" s="50"/>
      <c r="C59" s="39"/>
      <c r="D59" s="88"/>
      <c r="E59" s="36"/>
      <c r="F59" s="36"/>
      <c r="G59" s="36"/>
      <c r="H59" s="36"/>
    </row>
    <row r="60" spans="1:8" ht="13.5" customHeight="1">
      <c r="A60" s="3"/>
      <c r="B60" s="38">
        <v>0.108</v>
      </c>
      <c r="C60" s="39" t="s">
        <v>27</v>
      </c>
      <c r="D60" s="88"/>
      <c r="E60" s="36"/>
      <c r="F60" s="36"/>
      <c r="G60" s="36"/>
      <c r="H60" s="36"/>
    </row>
    <row r="61" spans="1:8" ht="13.5" customHeight="1">
      <c r="A61" s="3"/>
      <c r="B61" s="4">
        <v>60</v>
      </c>
      <c r="C61" s="35" t="s">
        <v>100</v>
      </c>
      <c r="D61" s="89"/>
      <c r="E61" s="41"/>
      <c r="F61" s="40"/>
      <c r="G61" s="40"/>
      <c r="H61" s="42"/>
    </row>
    <row r="62" spans="1:8" ht="13.5" customHeight="1">
      <c r="A62" s="3"/>
      <c r="B62" s="31" t="s">
        <v>23</v>
      </c>
      <c r="C62" s="35" t="s">
        <v>24</v>
      </c>
      <c r="D62" s="28">
        <v>0</v>
      </c>
      <c r="E62" s="30">
        <v>5949</v>
      </c>
      <c r="F62" s="30">
        <v>5000</v>
      </c>
      <c r="G62" s="30">
        <v>5000</v>
      </c>
      <c r="H62" s="30">
        <v>5000</v>
      </c>
    </row>
    <row r="63" spans="1:8" ht="11.45" customHeight="1">
      <c r="A63" s="3"/>
      <c r="B63" s="31"/>
      <c r="C63" s="35"/>
      <c r="D63" s="87"/>
      <c r="E63" s="29"/>
      <c r="F63" s="28"/>
      <c r="G63" s="28"/>
      <c r="H63" s="30"/>
    </row>
    <row r="64" spans="1:8" ht="13.5" customHeight="1">
      <c r="A64" s="3"/>
      <c r="B64" s="4">
        <v>61</v>
      </c>
      <c r="C64" s="35" t="s">
        <v>101</v>
      </c>
      <c r="D64" s="89"/>
      <c r="E64" s="41"/>
      <c r="F64" s="40"/>
      <c r="G64" s="40"/>
      <c r="H64" s="42"/>
    </row>
    <row r="65" spans="1:8" ht="13.5" customHeight="1">
      <c r="A65" s="3"/>
      <c r="B65" s="34" t="s">
        <v>41</v>
      </c>
      <c r="C65" s="35" t="s">
        <v>24</v>
      </c>
      <c r="D65" s="40">
        <v>0</v>
      </c>
      <c r="E65" s="42">
        <v>1476</v>
      </c>
      <c r="F65" s="42">
        <v>1500</v>
      </c>
      <c r="G65" s="42">
        <v>1500</v>
      </c>
      <c r="H65" s="42">
        <v>1500</v>
      </c>
    </row>
    <row r="66" spans="1:8" ht="13.5" customHeight="1">
      <c r="A66" s="3" t="s">
        <v>11</v>
      </c>
      <c r="B66" s="38">
        <v>0.108</v>
      </c>
      <c r="C66" s="39" t="s">
        <v>27</v>
      </c>
      <c r="D66" s="32">
        <f t="shared" ref="D66:G66" si="6">D65+D62</f>
        <v>0</v>
      </c>
      <c r="E66" s="33">
        <f t="shared" si="6"/>
        <v>7425</v>
      </c>
      <c r="F66" s="33">
        <f t="shared" si="6"/>
        <v>6500</v>
      </c>
      <c r="G66" s="33">
        <f t="shared" si="6"/>
        <v>6500</v>
      </c>
      <c r="H66" s="33">
        <f>H65+H62</f>
        <v>6500</v>
      </c>
    </row>
    <row r="67" spans="1:8">
      <c r="A67" s="3"/>
      <c r="B67" s="50"/>
      <c r="C67" s="39"/>
      <c r="D67" s="88"/>
      <c r="E67" s="36"/>
      <c r="F67" s="36"/>
      <c r="G67" s="36"/>
      <c r="H67" s="36"/>
    </row>
    <row r="68" spans="1:8" ht="13.5" customHeight="1">
      <c r="A68" s="3"/>
      <c r="B68" s="51">
        <v>0.8</v>
      </c>
      <c r="C68" s="39" t="s">
        <v>28</v>
      </c>
      <c r="D68" s="88"/>
      <c r="E68" s="52"/>
      <c r="F68" s="36"/>
      <c r="G68" s="36"/>
      <c r="H68" s="36"/>
    </row>
    <row r="69" spans="1:8" ht="13.5" customHeight="1">
      <c r="A69" s="3"/>
      <c r="B69" s="34" t="s">
        <v>29</v>
      </c>
      <c r="C69" s="35" t="s">
        <v>26</v>
      </c>
      <c r="D69" s="40">
        <v>0</v>
      </c>
      <c r="E69" s="41">
        <v>27920</v>
      </c>
      <c r="F69" s="42">
        <v>49350</v>
      </c>
      <c r="G69" s="42">
        <v>49350</v>
      </c>
      <c r="H69" s="42">
        <v>27850</v>
      </c>
    </row>
    <row r="70" spans="1:8" ht="13.5" customHeight="1">
      <c r="A70" s="3" t="s">
        <v>11</v>
      </c>
      <c r="B70" s="51">
        <v>0.8</v>
      </c>
      <c r="C70" s="39" t="s">
        <v>28</v>
      </c>
      <c r="D70" s="32">
        <f t="shared" ref="D70:G70" si="7">D69</f>
        <v>0</v>
      </c>
      <c r="E70" s="48">
        <f t="shared" si="7"/>
        <v>27920</v>
      </c>
      <c r="F70" s="33">
        <f t="shared" si="7"/>
        <v>49350</v>
      </c>
      <c r="G70" s="33">
        <f t="shared" si="7"/>
        <v>49350</v>
      </c>
      <c r="H70" s="33">
        <f>H69</f>
        <v>27850</v>
      </c>
    </row>
    <row r="71" spans="1:8" ht="13.15" customHeight="1">
      <c r="A71" s="3" t="s">
        <v>11</v>
      </c>
      <c r="B71" s="50">
        <v>2013</v>
      </c>
      <c r="C71" s="39" t="s">
        <v>1</v>
      </c>
      <c r="D71" s="32">
        <f t="shared" ref="D71:G71" si="8">D70+D66+D58+D50+D42+D38+D30</f>
        <v>0</v>
      </c>
      <c r="E71" s="48">
        <f t="shared" si="8"/>
        <v>121849</v>
      </c>
      <c r="F71" s="33">
        <f t="shared" si="8"/>
        <v>148062</v>
      </c>
      <c r="G71" s="33">
        <f t="shared" si="8"/>
        <v>148062</v>
      </c>
      <c r="H71" s="33">
        <f>H70+H66+H58+H50+H42+H38+H30</f>
        <v>137111</v>
      </c>
    </row>
    <row r="72" spans="1:8">
      <c r="A72" s="3"/>
      <c r="B72" s="50"/>
      <c r="C72" s="35"/>
      <c r="D72" s="88"/>
      <c r="E72" s="36"/>
      <c r="F72" s="36"/>
      <c r="G72" s="130"/>
      <c r="H72" s="36"/>
    </row>
    <row r="73" spans="1:8" ht="13.9" customHeight="1">
      <c r="A73" s="53" t="s">
        <v>13</v>
      </c>
      <c r="B73" s="54">
        <v>2014</v>
      </c>
      <c r="C73" s="55" t="s">
        <v>75</v>
      </c>
      <c r="D73" s="88"/>
      <c r="E73" s="36"/>
      <c r="F73" s="36"/>
      <c r="G73" s="130"/>
      <c r="H73" s="36"/>
    </row>
    <row r="74" spans="1:8" ht="13.9" customHeight="1">
      <c r="A74" s="3"/>
      <c r="B74" s="51">
        <v>0.8</v>
      </c>
      <c r="C74" s="39" t="s">
        <v>28</v>
      </c>
      <c r="D74" s="88"/>
      <c r="E74" s="36"/>
      <c r="F74" s="36"/>
      <c r="G74" s="130"/>
      <c r="H74" s="36"/>
    </row>
    <row r="75" spans="1:8" ht="13.9" customHeight="1">
      <c r="A75" s="53"/>
      <c r="B75" s="4">
        <v>42</v>
      </c>
      <c r="C75" s="56" t="s">
        <v>94</v>
      </c>
      <c r="D75" s="89"/>
      <c r="E75" s="42"/>
      <c r="F75" s="42"/>
      <c r="G75" s="42"/>
      <c r="H75" s="42"/>
    </row>
    <row r="76" spans="1:8" ht="14.45" customHeight="1">
      <c r="A76" s="53"/>
      <c r="B76" s="4" t="s">
        <v>92</v>
      </c>
      <c r="C76" s="35" t="s">
        <v>95</v>
      </c>
      <c r="D76" s="40">
        <v>0</v>
      </c>
      <c r="E76" s="42">
        <v>5968</v>
      </c>
      <c r="F76" s="42">
        <v>91500</v>
      </c>
      <c r="G76" s="42">
        <v>91500</v>
      </c>
      <c r="H76" s="42">
        <v>56140</v>
      </c>
    </row>
    <row r="77" spans="1:8">
      <c r="A77" s="53" t="s">
        <v>11</v>
      </c>
      <c r="B77" s="4">
        <v>42</v>
      </c>
      <c r="C77" s="56" t="s">
        <v>94</v>
      </c>
      <c r="D77" s="32">
        <f t="shared" ref="D77:G77" si="9">D76</f>
        <v>0</v>
      </c>
      <c r="E77" s="33">
        <f t="shared" si="9"/>
        <v>5968</v>
      </c>
      <c r="F77" s="33">
        <f t="shared" si="9"/>
        <v>91500</v>
      </c>
      <c r="G77" s="33">
        <f t="shared" si="9"/>
        <v>91500</v>
      </c>
      <c r="H77" s="33">
        <f>H76</f>
        <v>56140</v>
      </c>
    </row>
    <row r="78" spans="1:8" ht="15" customHeight="1">
      <c r="A78" s="53" t="s">
        <v>11</v>
      </c>
      <c r="B78" s="51">
        <v>0.8</v>
      </c>
      <c r="C78" s="39" t="s">
        <v>28</v>
      </c>
      <c r="D78" s="40">
        <f>D77</f>
        <v>0</v>
      </c>
      <c r="E78" s="42">
        <f t="shared" ref="E78:H78" si="10">E77</f>
        <v>5968</v>
      </c>
      <c r="F78" s="42">
        <f t="shared" si="10"/>
        <v>91500</v>
      </c>
      <c r="G78" s="42">
        <f t="shared" si="10"/>
        <v>91500</v>
      </c>
      <c r="H78" s="42">
        <f t="shared" si="10"/>
        <v>56140</v>
      </c>
    </row>
    <row r="79" spans="1:8" ht="15" customHeight="1">
      <c r="A79" s="95" t="s">
        <v>11</v>
      </c>
      <c r="B79" s="137">
        <v>2014</v>
      </c>
      <c r="C79" s="138" t="s">
        <v>75</v>
      </c>
      <c r="D79" s="32">
        <f t="shared" ref="D79" si="11">D78</f>
        <v>0</v>
      </c>
      <c r="E79" s="33">
        <f t="shared" ref="E79:H79" si="12">E78</f>
        <v>5968</v>
      </c>
      <c r="F79" s="33">
        <f t="shared" si="12"/>
        <v>91500</v>
      </c>
      <c r="G79" s="33">
        <f t="shared" si="12"/>
        <v>91500</v>
      </c>
      <c r="H79" s="33">
        <f t="shared" si="12"/>
        <v>56140</v>
      </c>
    </row>
    <row r="80" spans="1:8" ht="5.45" customHeight="1">
      <c r="A80" s="3"/>
      <c r="B80" s="50"/>
      <c r="C80" s="35"/>
      <c r="D80" s="88"/>
      <c r="E80" s="36"/>
      <c r="F80" s="36"/>
      <c r="G80" s="130"/>
      <c r="H80" s="36"/>
    </row>
    <row r="81" spans="1:8" ht="14.45" customHeight="1">
      <c r="A81" s="3" t="s">
        <v>13</v>
      </c>
      <c r="B81" s="50">
        <v>2052</v>
      </c>
      <c r="C81" s="57" t="s">
        <v>3</v>
      </c>
      <c r="D81" s="88"/>
      <c r="E81" s="36"/>
      <c r="F81" s="36"/>
      <c r="G81" s="36"/>
      <c r="H81" s="36"/>
    </row>
    <row r="82" spans="1:8" ht="14.45" customHeight="1">
      <c r="A82" s="3"/>
      <c r="B82" s="58">
        <v>0.09</v>
      </c>
      <c r="C82" s="57" t="s">
        <v>69</v>
      </c>
      <c r="D82" s="88"/>
      <c r="E82" s="36"/>
      <c r="F82" s="36"/>
      <c r="G82" s="36"/>
      <c r="H82" s="36"/>
    </row>
    <row r="83" spans="1:8" ht="14.45" customHeight="1">
      <c r="A83" s="3"/>
      <c r="B83" s="4">
        <v>15</v>
      </c>
      <c r="C83" s="59" t="s">
        <v>30</v>
      </c>
      <c r="D83" s="91"/>
      <c r="E83" s="52"/>
      <c r="F83" s="52"/>
      <c r="G83" s="52"/>
      <c r="H83" s="52"/>
    </row>
    <row r="84" spans="1:8" ht="14.45" customHeight="1">
      <c r="A84" s="3"/>
      <c r="B84" s="4" t="s">
        <v>31</v>
      </c>
      <c r="C84" s="59" t="s">
        <v>14</v>
      </c>
      <c r="D84" s="40">
        <v>0</v>
      </c>
      <c r="E84" s="41">
        <v>71497</v>
      </c>
      <c r="F84" s="42">
        <v>85128</v>
      </c>
      <c r="G84" s="42">
        <v>85128</v>
      </c>
      <c r="H84" s="42">
        <v>82566</v>
      </c>
    </row>
    <row r="85" spans="1:8" ht="14.45" customHeight="1">
      <c r="A85" s="3"/>
      <c r="B85" s="4" t="s">
        <v>32</v>
      </c>
      <c r="C85" s="59" t="s">
        <v>24</v>
      </c>
      <c r="D85" s="40">
        <v>0</v>
      </c>
      <c r="E85" s="41">
        <v>691</v>
      </c>
      <c r="F85" s="42">
        <v>700</v>
      </c>
      <c r="G85" s="42">
        <v>700</v>
      </c>
      <c r="H85" s="42">
        <v>700</v>
      </c>
    </row>
    <row r="86" spans="1:8" ht="14.45" customHeight="1">
      <c r="A86" s="3"/>
      <c r="B86" s="4" t="s">
        <v>33</v>
      </c>
      <c r="C86" s="59" t="s">
        <v>26</v>
      </c>
      <c r="D86" s="40">
        <v>0</v>
      </c>
      <c r="E86" s="41">
        <v>33377</v>
      </c>
      <c r="F86" s="42">
        <v>25400</v>
      </c>
      <c r="G86" s="42">
        <v>28100</v>
      </c>
      <c r="H86" s="42">
        <v>25400</v>
      </c>
    </row>
    <row r="87" spans="1:8">
      <c r="A87" s="3"/>
      <c r="B87" s="4" t="s">
        <v>119</v>
      </c>
      <c r="C87" s="59" t="s">
        <v>137</v>
      </c>
      <c r="D87" s="40">
        <v>0</v>
      </c>
      <c r="E87" s="40">
        <v>0</v>
      </c>
      <c r="F87" s="40">
        <v>0</v>
      </c>
      <c r="G87" s="40">
        <v>0</v>
      </c>
      <c r="H87" s="42">
        <v>34500</v>
      </c>
    </row>
    <row r="88" spans="1:8" ht="14.45" customHeight="1">
      <c r="A88" s="3"/>
      <c r="B88" s="4" t="s">
        <v>34</v>
      </c>
      <c r="C88" s="59" t="s">
        <v>17</v>
      </c>
      <c r="D88" s="40">
        <v>0</v>
      </c>
      <c r="E88" s="41">
        <v>4279</v>
      </c>
      <c r="F88" s="42">
        <v>4300</v>
      </c>
      <c r="G88" s="42">
        <v>25824</v>
      </c>
      <c r="H88" s="42">
        <v>4300</v>
      </c>
    </row>
    <row r="89" spans="1:8" ht="14.45" customHeight="1">
      <c r="A89" s="3" t="s">
        <v>11</v>
      </c>
      <c r="B89" s="4">
        <v>15</v>
      </c>
      <c r="C89" s="59" t="s">
        <v>30</v>
      </c>
      <c r="D89" s="32">
        <f t="shared" ref="D89:G89" si="13">SUM(D84:D88)</f>
        <v>0</v>
      </c>
      <c r="E89" s="48">
        <f>SUM(E84:E88)</f>
        <v>109844</v>
      </c>
      <c r="F89" s="33">
        <f t="shared" si="13"/>
        <v>115528</v>
      </c>
      <c r="G89" s="33">
        <f t="shared" si="13"/>
        <v>139752</v>
      </c>
      <c r="H89" s="33">
        <f>SUM(H84:H88)</f>
        <v>147466</v>
      </c>
    </row>
    <row r="90" spans="1:8">
      <c r="A90" s="3"/>
      <c r="B90" s="58"/>
      <c r="C90" s="57"/>
      <c r="D90" s="88"/>
      <c r="E90" s="36"/>
      <c r="F90" s="36"/>
      <c r="G90" s="37"/>
      <c r="H90" s="36"/>
    </row>
    <row r="91" spans="1:8" ht="14.45" customHeight="1">
      <c r="A91" s="3"/>
      <c r="B91" s="4">
        <v>44</v>
      </c>
      <c r="C91" s="59" t="s">
        <v>35</v>
      </c>
      <c r="D91" s="91"/>
      <c r="E91" s="52"/>
      <c r="F91" s="52"/>
      <c r="G91" s="60"/>
      <c r="H91" s="52"/>
    </row>
    <row r="92" spans="1:8" ht="14.45" customHeight="1">
      <c r="A92" s="3"/>
      <c r="B92" s="4" t="s">
        <v>36</v>
      </c>
      <c r="C92" s="59" t="s">
        <v>14</v>
      </c>
      <c r="D92" s="40">
        <v>0</v>
      </c>
      <c r="E92" s="41">
        <v>20624</v>
      </c>
      <c r="F92" s="42">
        <v>21986</v>
      </c>
      <c r="G92" s="42">
        <v>21986</v>
      </c>
      <c r="H92" s="42">
        <v>22500</v>
      </c>
    </row>
    <row r="93" spans="1:8" ht="14.45" customHeight="1">
      <c r="A93" s="3"/>
      <c r="B93" s="4" t="s">
        <v>37</v>
      </c>
      <c r="C93" s="59" t="s">
        <v>24</v>
      </c>
      <c r="D93" s="40">
        <v>0</v>
      </c>
      <c r="E93" s="41">
        <v>444</v>
      </c>
      <c r="F93" s="42">
        <v>450</v>
      </c>
      <c r="G93" s="42">
        <v>450</v>
      </c>
      <c r="H93" s="42">
        <v>450</v>
      </c>
    </row>
    <row r="94" spans="1:8" ht="14.45" customHeight="1">
      <c r="A94" s="3"/>
      <c r="B94" s="4" t="s">
        <v>85</v>
      </c>
      <c r="C94" s="59" t="s">
        <v>26</v>
      </c>
      <c r="D94" s="40">
        <v>0</v>
      </c>
      <c r="E94" s="42">
        <v>3000</v>
      </c>
      <c r="F94" s="42">
        <v>3000</v>
      </c>
      <c r="G94" s="42">
        <v>5300</v>
      </c>
      <c r="H94" s="42">
        <v>7100</v>
      </c>
    </row>
    <row r="95" spans="1:8" ht="14.45" customHeight="1">
      <c r="A95" s="3" t="s">
        <v>11</v>
      </c>
      <c r="B95" s="4">
        <v>44</v>
      </c>
      <c r="C95" s="59" t="s">
        <v>35</v>
      </c>
      <c r="D95" s="32">
        <f t="shared" ref="D95:G95" si="14">SUM(D91:D94)</f>
        <v>0</v>
      </c>
      <c r="E95" s="48">
        <f t="shared" si="14"/>
        <v>24068</v>
      </c>
      <c r="F95" s="33">
        <f t="shared" si="14"/>
        <v>25436</v>
      </c>
      <c r="G95" s="33">
        <f t="shared" si="14"/>
        <v>27736</v>
      </c>
      <c r="H95" s="33">
        <f>SUM(H91:H94)</f>
        <v>30050</v>
      </c>
    </row>
    <row r="96" spans="1:8" ht="14.45" customHeight="1">
      <c r="A96" s="3" t="s">
        <v>11</v>
      </c>
      <c r="B96" s="58">
        <v>0.09</v>
      </c>
      <c r="C96" s="57" t="s">
        <v>69</v>
      </c>
      <c r="D96" s="32">
        <f t="shared" ref="D96:G96" si="15">D95+D89</f>
        <v>0</v>
      </c>
      <c r="E96" s="48">
        <f t="shared" si="15"/>
        <v>133912</v>
      </c>
      <c r="F96" s="33">
        <f t="shared" si="15"/>
        <v>140964</v>
      </c>
      <c r="G96" s="33">
        <f t="shared" si="15"/>
        <v>167488</v>
      </c>
      <c r="H96" s="33">
        <f>H95+H89</f>
        <v>177516</v>
      </c>
    </row>
    <row r="97" spans="1:8" ht="14.45" customHeight="1">
      <c r="A97" s="3" t="s">
        <v>11</v>
      </c>
      <c r="B97" s="50">
        <v>2052</v>
      </c>
      <c r="C97" s="57" t="s">
        <v>3</v>
      </c>
      <c r="D97" s="32">
        <f t="shared" ref="D97:G97" si="16">D96</f>
        <v>0</v>
      </c>
      <c r="E97" s="48">
        <f t="shared" si="16"/>
        <v>133912</v>
      </c>
      <c r="F97" s="33">
        <f t="shared" si="16"/>
        <v>140964</v>
      </c>
      <c r="G97" s="33">
        <f t="shared" si="16"/>
        <v>167488</v>
      </c>
      <c r="H97" s="33">
        <f>H96</f>
        <v>177516</v>
      </c>
    </row>
    <row r="98" spans="1:8">
      <c r="A98" s="3"/>
      <c r="B98" s="50"/>
      <c r="C98" s="59"/>
      <c r="D98" s="88"/>
      <c r="E98" s="36"/>
      <c r="F98" s="36"/>
      <c r="G98" s="36"/>
      <c r="H98" s="36"/>
    </row>
    <row r="99" spans="1:8" ht="14.45" customHeight="1">
      <c r="A99" s="62" t="s">
        <v>13</v>
      </c>
      <c r="B99" s="63">
        <v>2056</v>
      </c>
      <c r="C99" s="64" t="s">
        <v>4</v>
      </c>
      <c r="D99" s="91"/>
      <c r="E99" s="52"/>
      <c r="F99" s="52"/>
      <c r="G99" s="52"/>
      <c r="H99" s="52"/>
    </row>
    <row r="100" spans="1:8" ht="14.45" customHeight="1">
      <c r="A100" s="62"/>
      <c r="B100" s="65">
        <v>1E-3</v>
      </c>
      <c r="C100" s="64" t="s">
        <v>38</v>
      </c>
      <c r="D100" s="91"/>
      <c r="E100" s="52"/>
      <c r="F100" s="52"/>
      <c r="G100" s="52"/>
      <c r="H100" s="52"/>
    </row>
    <row r="101" spans="1:8" ht="14.45" customHeight="1">
      <c r="A101" s="62"/>
      <c r="B101" s="66">
        <v>61</v>
      </c>
      <c r="C101" s="67" t="s">
        <v>39</v>
      </c>
      <c r="D101" s="91"/>
      <c r="E101" s="52"/>
      <c r="F101" s="52"/>
      <c r="G101" s="60"/>
      <c r="H101" s="52"/>
    </row>
    <row r="102" spans="1:8" ht="14.45" customHeight="1">
      <c r="A102" s="62"/>
      <c r="B102" s="34" t="s">
        <v>40</v>
      </c>
      <c r="C102" s="67" t="s">
        <v>14</v>
      </c>
      <c r="D102" s="40">
        <v>0</v>
      </c>
      <c r="E102" s="41">
        <v>32940</v>
      </c>
      <c r="F102" s="42">
        <v>33969</v>
      </c>
      <c r="G102" s="42">
        <v>33969</v>
      </c>
      <c r="H102" s="42">
        <v>35233</v>
      </c>
    </row>
    <row r="103" spans="1:8" ht="14.45" customHeight="1">
      <c r="A103" s="62"/>
      <c r="B103" s="34" t="s">
        <v>41</v>
      </c>
      <c r="C103" s="67" t="s">
        <v>24</v>
      </c>
      <c r="D103" s="40">
        <v>0</v>
      </c>
      <c r="E103" s="41">
        <v>200</v>
      </c>
      <c r="F103" s="42">
        <v>200</v>
      </c>
      <c r="G103" s="42">
        <v>200</v>
      </c>
      <c r="H103" s="42">
        <v>200</v>
      </c>
    </row>
    <row r="104" spans="1:8" ht="14.45" customHeight="1">
      <c r="A104" s="62"/>
      <c r="B104" s="34" t="s">
        <v>42</v>
      </c>
      <c r="C104" s="67" t="s">
        <v>26</v>
      </c>
      <c r="D104" s="40">
        <v>0</v>
      </c>
      <c r="E104" s="41">
        <v>4700</v>
      </c>
      <c r="F104" s="42">
        <v>6700</v>
      </c>
      <c r="G104" s="42">
        <v>6700</v>
      </c>
      <c r="H104" s="42">
        <v>6700</v>
      </c>
    </row>
    <row r="105" spans="1:8" ht="14.45" customHeight="1">
      <c r="A105" s="62"/>
      <c r="B105" s="34" t="s">
        <v>43</v>
      </c>
      <c r="C105" s="67" t="s">
        <v>17</v>
      </c>
      <c r="D105" s="28">
        <v>0</v>
      </c>
      <c r="E105" s="42">
        <v>11200</v>
      </c>
      <c r="F105" s="30">
        <v>9200</v>
      </c>
      <c r="G105" s="30">
        <v>9200</v>
      </c>
      <c r="H105" s="30">
        <v>9200</v>
      </c>
    </row>
    <row r="106" spans="1:8" ht="14.45" customHeight="1">
      <c r="A106" s="62" t="s">
        <v>11</v>
      </c>
      <c r="B106" s="66">
        <v>61</v>
      </c>
      <c r="C106" s="67" t="s">
        <v>39</v>
      </c>
      <c r="D106" s="32">
        <f t="shared" ref="D106:G106" si="17">SUM(D102:D105)</f>
        <v>0</v>
      </c>
      <c r="E106" s="48">
        <f t="shared" si="17"/>
        <v>49040</v>
      </c>
      <c r="F106" s="33">
        <f t="shared" si="17"/>
        <v>50069</v>
      </c>
      <c r="G106" s="33">
        <f t="shared" si="17"/>
        <v>50069</v>
      </c>
      <c r="H106" s="33">
        <f>SUM(H102:H105)</f>
        <v>51333</v>
      </c>
    </row>
    <row r="107" spans="1:8">
      <c r="A107" s="62"/>
      <c r="B107" s="66"/>
      <c r="C107" s="67"/>
      <c r="D107" s="88"/>
      <c r="E107" s="36"/>
      <c r="F107" s="36"/>
      <c r="G107" s="37"/>
      <c r="H107" s="36"/>
    </row>
    <row r="108" spans="1:8" ht="13.9" customHeight="1">
      <c r="A108" s="62"/>
      <c r="B108" s="66">
        <v>63</v>
      </c>
      <c r="C108" s="67" t="s">
        <v>58</v>
      </c>
      <c r="D108" s="88"/>
      <c r="E108" s="36"/>
      <c r="F108" s="36"/>
      <c r="G108" s="37"/>
      <c r="H108" s="36"/>
    </row>
    <row r="109" spans="1:8" ht="13.9" customHeight="1">
      <c r="A109" s="62"/>
      <c r="B109" s="34" t="s">
        <v>59</v>
      </c>
      <c r="C109" s="67" t="s">
        <v>14</v>
      </c>
      <c r="D109" s="40">
        <v>0</v>
      </c>
      <c r="E109" s="41">
        <v>13410</v>
      </c>
      <c r="F109" s="42">
        <v>13617</v>
      </c>
      <c r="G109" s="42">
        <v>13617</v>
      </c>
      <c r="H109" s="42">
        <v>13888</v>
      </c>
    </row>
    <row r="110" spans="1:8" ht="13.9" customHeight="1">
      <c r="A110" s="62"/>
      <c r="B110" s="34" t="s">
        <v>60</v>
      </c>
      <c r="C110" s="67" t="s">
        <v>24</v>
      </c>
      <c r="D110" s="40">
        <v>0</v>
      </c>
      <c r="E110" s="41">
        <v>179</v>
      </c>
      <c r="F110" s="42">
        <v>180</v>
      </c>
      <c r="G110" s="42">
        <v>180</v>
      </c>
      <c r="H110" s="42">
        <v>180</v>
      </c>
    </row>
    <row r="111" spans="1:8" ht="13.9" customHeight="1">
      <c r="A111" s="62"/>
      <c r="B111" s="34" t="s">
        <v>61</v>
      </c>
      <c r="C111" s="67" t="s">
        <v>26</v>
      </c>
      <c r="D111" s="40">
        <v>0</v>
      </c>
      <c r="E111" s="41">
        <v>1129</v>
      </c>
      <c r="F111" s="42">
        <v>1120</v>
      </c>
      <c r="G111" s="42">
        <v>1120</v>
      </c>
      <c r="H111" s="42">
        <v>1970</v>
      </c>
    </row>
    <row r="112" spans="1:8" ht="13.9" customHeight="1">
      <c r="A112" s="62"/>
      <c r="B112" s="34" t="s">
        <v>62</v>
      </c>
      <c r="C112" s="67" t="s">
        <v>17</v>
      </c>
      <c r="D112" s="40">
        <v>0</v>
      </c>
      <c r="E112" s="41">
        <v>4454</v>
      </c>
      <c r="F112" s="42">
        <v>3935</v>
      </c>
      <c r="G112" s="42">
        <v>3935</v>
      </c>
      <c r="H112" s="42">
        <v>5035</v>
      </c>
    </row>
    <row r="113" spans="1:8" ht="13.9" customHeight="1">
      <c r="A113" s="62" t="s">
        <v>11</v>
      </c>
      <c r="B113" s="66">
        <v>63</v>
      </c>
      <c r="C113" s="67" t="s">
        <v>58</v>
      </c>
      <c r="D113" s="32">
        <f t="shared" ref="D113:G113" si="18">SUM(D109:D112)</f>
        <v>0</v>
      </c>
      <c r="E113" s="48">
        <f t="shared" si="18"/>
        <v>19172</v>
      </c>
      <c r="F113" s="33">
        <f t="shared" si="18"/>
        <v>18852</v>
      </c>
      <c r="G113" s="33">
        <f t="shared" si="18"/>
        <v>18852</v>
      </c>
      <c r="H113" s="33">
        <f>SUM(H109:H112)</f>
        <v>21073</v>
      </c>
    </row>
    <row r="114" spans="1:8" ht="13.9" customHeight="1">
      <c r="A114" s="96" t="s">
        <v>11</v>
      </c>
      <c r="B114" s="139">
        <v>1E-3</v>
      </c>
      <c r="C114" s="140" t="s">
        <v>38</v>
      </c>
      <c r="D114" s="32">
        <f t="shared" ref="D114:G114" si="19">D106+D113</f>
        <v>0</v>
      </c>
      <c r="E114" s="48">
        <f t="shared" si="19"/>
        <v>68212</v>
      </c>
      <c r="F114" s="33">
        <f t="shared" si="19"/>
        <v>68921</v>
      </c>
      <c r="G114" s="33">
        <f t="shared" si="19"/>
        <v>68921</v>
      </c>
      <c r="H114" s="33">
        <f>H106+H113</f>
        <v>72406</v>
      </c>
    </row>
    <row r="115" spans="1:8" ht="9.6" customHeight="1">
      <c r="A115" s="62"/>
      <c r="B115" s="65"/>
      <c r="C115" s="64"/>
      <c r="D115" s="92"/>
      <c r="E115" s="68"/>
      <c r="F115" s="68"/>
      <c r="G115" s="69"/>
      <c r="H115" s="68"/>
    </row>
    <row r="116" spans="1:8" ht="13.9" customHeight="1">
      <c r="A116" s="62"/>
      <c r="B116" s="65">
        <v>0.10199999999999999</v>
      </c>
      <c r="C116" s="64" t="s">
        <v>77</v>
      </c>
      <c r="D116" s="88"/>
      <c r="E116" s="36"/>
      <c r="F116" s="36"/>
      <c r="G116" s="37"/>
      <c r="H116" s="36"/>
    </row>
    <row r="117" spans="1:8" ht="13.9" customHeight="1">
      <c r="A117" s="62"/>
      <c r="B117" s="66">
        <v>61</v>
      </c>
      <c r="C117" s="67" t="s">
        <v>39</v>
      </c>
      <c r="D117" s="88"/>
      <c r="E117" s="36"/>
      <c r="F117" s="36"/>
      <c r="G117" s="37"/>
      <c r="H117" s="36"/>
    </row>
    <row r="118" spans="1:8" ht="13.9" customHeight="1">
      <c r="A118" s="62"/>
      <c r="B118" s="34" t="s">
        <v>65</v>
      </c>
      <c r="C118" s="67" t="s">
        <v>73</v>
      </c>
      <c r="D118" s="43">
        <v>0</v>
      </c>
      <c r="E118" s="44">
        <v>-3</v>
      </c>
      <c r="F118" s="44">
        <v>200</v>
      </c>
      <c r="G118" s="44">
        <v>200</v>
      </c>
      <c r="H118" s="44">
        <v>200</v>
      </c>
    </row>
    <row r="119" spans="1:8" ht="13.9" customHeight="1">
      <c r="A119" s="62" t="s">
        <v>11</v>
      </c>
      <c r="B119" s="65">
        <v>0.10199999999999999</v>
      </c>
      <c r="C119" s="64" t="s">
        <v>77</v>
      </c>
      <c r="D119" s="32">
        <f t="shared" ref="D119:G119" si="20">D118</f>
        <v>0</v>
      </c>
      <c r="E119" s="33">
        <f t="shared" si="20"/>
        <v>-3</v>
      </c>
      <c r="F119" s="33">
        <f t="shared" si="20"/>
        <v>200</v>
      </c>
      <c r="G119" s="33">
        <f t="shared" si="20"/>
        <v>200</v>
      </c>
      <c r="H119" s="33">
        <f>H118</f>
        <v>200</v>
      </c>
    </row>
    <row r="120" spans="1:8" ht="13.9" customHeight="1">
      <c r="A120" s="62" t="s">
        <v>11</v>
      </c>
      <c r="B120" s="63">
        <v>2056</v>
      </c>
      <c r="C120" s="64" t="s">
        <v>4</v>
      </c>
      <c r="D120" s="32">
        <f t="shared" ref="D120:G120" si="21">D114+D119</f>
        <v>0</v>
      </c>
      <c r="E120" s="48">
        <f t="shared" si="21"/>
        <v>68209</v>
      </c>
      <c r="F120" s="33">
        <f t="shared" si="21"/>
        <v>69121</v>
      </c>
      <c r="G120" s="33">
        <f t="shared" si="21"/>
        <v>69121</v>
      </c>
      <c r="H120" s="33">
        <f>H114+H119</f>
        <v>72606</v>
      </c>
    </row>
    <row r="121" spans="1:8" ht="13.9" customHeight="1">
      <c r="A121" s="62"/>
      <c r="B121" s="63"/>
      <c r="C121" s="64"/>
      <c r="D121" s="89"/>
      <c r="E121" s="41"/>
      <c r="F121" s="40"/>
      <c r="G121" s="40"/>
      <c r="H121" s="42"/>
    </row>
    <row r="122" spans="1:8" ht="13.9" customHeight="1">
      <c r="A122" s="62"/>
      <c r="B122" s="63">
        <v>2059</v>
      </c>
      <c r="C122" s="64" t="s">
        <v>120</v>
      </c>
      <c r="D122" s="89"/>
      <c r="E122" s="41"/>
      <c r="F122" s="40"/>
      <c r="G122" s="40"/>
      <c r="H122" s="42"/>
    </row>
    <row r="123" spans="1:8" ht="13.9" customHeight="1">
      <c r="A123" s="62"/>
      <c r="B123" s="120">
        <v>1</v>
      </c>
      <c r="C123" s="67" t="s">
        <v>114</v>
      </c>
      <c r="D123" s="89"/>
      <c r="E123" s="41"/>
      <c r="F123" s="40"/>
      <c r="G123" s="40"/>
      <c r="H123" s="42"/>
    </row>
    <row r="124" spans="1:8" ht="13.9" customHeight="1">
      <c r="A124" s="62"/>
      <c r="B124" s="65">
        <v>1.0529999999999999</v>
      </c>
      <c r="C124" s="64" t="s">
        <v>121</v>
      </c>
      <c r="D124" s="89"/>
      <c r="E124" s="41"/>
      <c r="F124" s="40"/>
      <c r="G124" s="40"/>
      <c r="H124" s="42"/>
    </row>
    <row r="125" spans="1:8" ht="14.45" customHeight="1">
      <c r="A125" s="62"/>
      <c r="B125" s="73" t="s">
        <v>15</v>
      </c>
      <c r="C125" s="67" t="s">
        <v>122</v>
      </c>
      <c r="D125" s="40">
        <v>0</v>
      </c>
      <c r="E125" s="40">
        <v>0</v>
      </c>
      <c r="F125" s="40">
        <v>0</v>
      </c>
      <c r="G125" s="40">
        <v>0</v>
      </c>
      <c r="H125" s="42">
        <v>1940</v>
      </c>
    </row>
    <row r="126" spans="1:8" ht="42" customHeight="1">
      <c r="A126" s="62"/>
      <c r="B126" s="73" t="s">
        <v>123</v>
      </c>
      <c r="C126" s="67" t="s">
        <v>124</v>
      </c>
      <c r="D126" s="40">
        <v>0</v>
      </c>
      <c r="E126" s="40">
        <v>0</v>
      </c>
      <c r="F126" s="40">
        <v>0</v>
      </c>
      <c r="G126" s="40">
        <v>0</v>
      </c>
      <c r="H126" s="42">
        <v>5000</v>
      </c>
    </row>
    <row r="127" spans="1:8" ht="14.45" customHeight="1">
      <c r="A127" s="62"/>
      <c r="B127" s="73" t="s">
        <v>125</v>
      </c>
      <c r="C127" s="67" t="s">
        <v>126</v>
      </c>
      <c r="D127" s="40">
        <v>0</v>
      </c>
      <c r="E127" s="40">
        <v>0</v>
      </c>
      <c r="F127" s="40">
        <v>0</v>
      </c>
      <c r="G127" s="40">
        <v>0</v>
      </c>
      <c r="H127" s="42">
        <v>4800</v>
      </c>
    </row>
    <row r="128" spans="1:8" ht="13.9" customHeight="1">
      <c r="A128" s="62" t="s">
        <v>11</v>
      </c>
      <c r="B128" s="65">
        <v>1.0529999999999999</v>
      </c>
      <c r="C128" s="64" t="s">
        <v>121</v>
      </c>
      <c r="D128" s="32">
        <f>SUM(D125:D127)</f>
        <v>0</v>
      </c>
      <c r="E128" s="32">
        <f t="shared" ref="E128:H128" si="22">SUM(E125:E127)</f>
        <v>0</v>
      </c>
      <c r="F128" s="32">
        <f t="shared" si="22"/>
        <v>0</v>
      </c>
      <c r="G128" s="32">
        <f t="shared" si="22"/>
        <v>0</v>
      </c>
      <c r="H128" s="33">
        <f t="shared" si="22"/>
        <v>11740</v>
      </c>
    </row>
    <row r="129" spans="1:8" ht="13.9" customHeight="1">
      <c r="A129" s="62" t="s">
        <v>11</v>
      </c>
      <c r="B129" s="120">
        <v>1</v>
      </c>
      <c r="C129" s="67" t="s">
        <v>114</v>
      </c>
      <c r="D129" s="40">
        <f>D128</f>
        <v>0</v>
      </c>
      <c r="E129" s="40">
        <f t="shared" ref="E129:H130" si="23">E128</f>
        <v>0</v>
      </c>
      <c r="F129" s="40">
        <f t="shared" si="23"/>
        <v>0</v>
      </c>
      <c r="G129" s="40">
        <f t="shared" si="23"/>
        <v>0</v>
      </c>
      <c r="H129" s="42">
        <f t="shared" si="23"/>
        <v>11740</v>
      </c>
    </row>
    <row r="130" spans="1:8" ht="13.9" customHeight="1">
      <c r="A130" s="62" t="s">
        <v>11</v>
      </c>
      <c r="B130" s="63">
        <v>2059</v>
      </c>
      <c r="C130" s="64" t="s">
        <v>120</v>
      </c>
      <c r="D130" s="32">
        <f>D129</f>
        <v>0</v>
      </c>
      <c r="E130" s="32">
        <f t="shared" si="23"/>
        <v>0</v>
      </c>
      <c r="F130" s="32">
        <f t="shared" si="23"/>
        <v>0</v>
      </c>
      <c r="G130" s="32">
        <f t="shared" si="23"/>
        <v>0</v>
      </c>
      <c r="H130" s="33">
        <f t="shared" si="23"/>
        <v>11740</v>
      </c>
    </row>
    <row r="131" spans="1:8" ht="12" customHeight="1">
      <c r="A131" s="62"/>
      <c r="B131" s="63"/>
      <c r="C131" s="64"/>
      <c r="D131" s="90"/>
      <c r="E131" s="8"/>
      <c r="F131" s="8"/>
      <c r="G131" s="8"/>
      <c r="H131" s="8"/>
    </row>
    <row r="132" spans="1:8" ht="13.9" customHeight="1">
      <c r="A132" s="3" t="s">
        <v>13</v>
      </c>
      <c r="B132" s="50">
        <v>2070</v>
      </c>
      <c r="C132" s="57" t="s">
        <v>5</v>
      </c>
      <c r="D132" s="88"/>
      <c r="E132" s="36"/>
      <c r="F132" s="36"/>
      <c r="G132" s="36"/>
      <c r="H132" s="36"/>
    </row>
    <row r="133" spans="1:8" ht="13.9" customHeight="1">
      <c r="A133" s="3"/>
      <c r="B133" s="65">
        <v>0.115</v>
      </c>
      <c r="C133" s="57" t="s">
        <v>89</v>
      </c>
      <c r="D133" s="91"/>
      <c r="E133" s="52"/>
      <c r="F133" s="52"/>
      <c r="G133" s="52"/>
      <c r="H133" s="52"/>
    </row>
    <row r="134" spans="1:8" ht="13.9" customHeight="1">
      <c r="A134" s="3"/>
      <c r="B134" s="4">
        <v>60</v>
      </c>
      <c r="C134" s="59" t="s">
        <v>44</v>
      </c>
      <c r="D134" s="91"/>
      <c r="E134" s="52"/>
      <c r="F134" s="52"/>
      <c r="G134" s="52"/>
      <c r="H134" s="52"/>
    </row>
    <row r="135" spans="1:8" ht="13.9" customHeight="1">
      <c r="A135" s="3"/>
      <c r="B135" s="4" t="s">
        <v>22</v>
      </c>
      <c r="C135" s="59" t="s">
        <v>14</v>
      </c>
      <c r="D135" s="40">
        <v>0</v>
      </c>
      <c r="E135" s="41">
        <v>27784</v>
      </c>
      <c r="F135" s="42">
        <v>30000</v>
      </c>
      <c r="G135" s="42">
        <v>32160</v>
      </c>
      <c r="H135" s="42">
        <v>37087</v>
      </c>
    </row>
    <row r="136" spans="1:8" ht="13.9" customHeight="1">
      <c r="A136" s="3"/>
      <c r="B136" s="4" t="s">
        <v>23</v>
      </c>
      <c r="C136" s="59" t="s">
        <v>24</v>
      </c>
      <c r="D136" s="40">
        <v>0</v>
      </c>
      <c r="E136" s="41">
        <v>5500</v>
      </c>
      <c r="F136" s="42">
        <v>5500</v>
      </c>
      <c r="G136" s="42">
        <v>5500</v>
      </c>
      <c r="H136" s="42">
        <v>5500</v>
      </c>
    </row>
    <row r="137" spans="1:8" ht="13.9" customHeight="1">
      <c r="A137" s="3"/>
      <c r="B137" s="4" t="s">
        <v>25</v>
      </c>
      <c r="C137" s="59" t="s">
        <v>26</v>
      </c>
      <c r="D137" s="40">
        <v>0</v>
      </c>
      <c r="E137" s="41">
        <v>29713</v>
      </c>
      <c r="F137" s="42">
        <v>26500</v>
      </c>
      <c r="G137" s="42">
        <v>33600</v>
      </c>
      <c r="H137" s="42">
        <v>45173</v>
      </c>
    </row>
    <row r="138" spans="1:8" ht="13.9" customHeight="1">
      <c r="A138" s="3"/>
      <c r="B138" s="70" t="s">
        <v>88</v>
      </c>
      <c r="C138" s="71" t="s">
        <v>87</v>
      </c>
      <c r="D138" s="40">
        <v>0</v>
      </c>
      <c r="E138" s="42">
        <v>2000</v>
      </c>
      <c r="F138" s="42">
        <v>2000</v>
      </c>
      <c r="G138" s="42">
        <v>2000</v>
      </c>
      <c r="H138" s="42">
        <v>20000</v>
      </c>
    </row>
    <row r="139" spans="1:8" ht="13.9" customHeight="1">
      <c r="A139" s="3"/>
      <c r="B139" s="4" t="s">
        <v>45</v>
      </c>
      <c r="C139" s="59" t="s">
        <v>46</v>
      </c>
      <c r="D139" s="40">
        <v>0</v>
      </c>
      <c r="E139" s="41">
        <v>3500</v>
      </c>
      <c r="F139" s="42">
        <v>3500</v>
      </c>
      <c r="G139" s="42">
        <v>3500</v>
      </c>
      <c r="H139" s="42">
        <v>4000</v>
      </c>
    </row>
    <row r="140" spans="1:8" ht="13.9" customHeight="1">
      <c r="A140" s="3"/>
      <c r="B140" s="4" t="s">
        <v>47</v>
      </c>
      <c r="C140" s="59" t="s">
        <v>17</v>
      </c>
      <c r="D140" s="40">
        <v>0</v>
      </c>
      <c r="E140" s="41">
        <v>6768</v>
      </c>
      <c r="F140" s="42">
        <v>5500</v>
      </c>
      <c r="G140" s="42">
        <v>6240</v>
      </c>
      <c r="H140" s="42">
        <v>6500</v>
      </c>
    </row>
    <row r="141" spans="1:8" ht="13.9" customHeight="1">
      <c r="A141" s="3"/>
      <c r="B141" s="4" t="s">
        <v>48</v>
      </c>
      <c r="C141" s="59" t="s">
        <v>49</v>
      </c>
      <c r="D141" s="43">
        <v>0</v>
      </c>
      <c r="E141" s="49">
        <v>7000</v>
      </c>
      <c r="F141" s="44">
        <v>7000</v>
      </c>
      <c r="G141" s="44">
        <v>7000</v>
      </c>
      <c r="H141" s="44">
        <v>7000</v>
      </c>
    </row>
    <row r="142" spans="1:8" ht="13.9" customHeight="1">
      <c r="A142" s="3" t="s">
        <v>11</v>
      </c>
      <c r="B142" s="4">
        <v>60</v>
      </c>
      <c r="C142" s="59" t="s">
        <v>44</v>
      </c>
      <c r="D142" s="43">
        <f t="shared" ref="D142:G142" si="24">SUM(D135:D141)</f>
        <v>0</v>
      </c>
      <c r="E142" s="49">
        <f t="shared" si="24"/>
        <v>82265</v>
      </c>
      <c r="F142" s="44">
        <f t="shared" si="24"/>
        <v>80000</v>
      </c>
      <c r="G142" s="44">
        <f t="shared" si="24"/>
        <v>90000</v>
      </c>
      <c r="H142" s="44">
        <f>SUM(H135:H141)</f>
        <v>125260</v>
      </c>
    </row>
    <row r="143" spans="1:8" ht="9.6" customHeight="1">
      <c r="A143" s="3"/>
      <c r="B143" s="4"/>
      <c r="C143" s="59"/>
      <c r="D143" s="89"/>
      <c r="E143" s="41"/>
      <c r="F143" s="40"/>
      <c r="G143" s="40"/>
      <c r="H143" s="42"/>
    </row>
    <row r="144" spans="1:8" ht="13.9" customHeight="1">
      <c r="A144" s="62"/>
      <c r="B144" s="66">
        <v>61</v>
      </c>
      <c r="C144" s="67" t="s">
        <v>78</v>
      </c>
      <c r="D144" s="89"/>
      <c r="E144" s="41"/>
      <c r="F144" s="40"/>
      <c r="G144" s="40"/>
      <c r="H144" s="42"/>
    </row>
    <row r="145" spans="1:8" ht="13.9" customHeight="1">
      <c r="A145" s="62"/>
      <c r="B145" s="34" t="s">
        <v>40</v>
      </c>
      <c r="C145" s="67" t="s">
        <v>14</v>
      </c>
      <c r="D145" s="40">
        <v>0</v>
      </c>
      <c r="E145" s="42">
        <v>4515</v>
      </c>
      <c r="F145" s="42">
        <v>5930</v>
      </c>
      <c r="G145" s="42">
        <v>5930</v>
      </c>
      <c r="H145" s="42">
        <v>5482</v>
      </c>
    </row>
    <row r="146" spans="1:8" ht="13.9" customHeight="1">
      <c r="A146" s="62"/>
      <c r="B146" s="34" t="s">
        <v>41</v>
      </c>
      <c r="C146" s="67" t="s">
        <v>24</v>
      </c>
      <c r="D146" s="40">
        <v>0</v>
      </c>
      <c r="E146" s="42">
        <v>32</v>
      </c>
      <c r="F146" s="42">
        <v>40</v>
      </c>
      <c r="G146" s="42">
        <v>40</v>
      </c>
      <c r="H146" s="42">
        <v>40</v>
      </c>
    </row>
    <row r="147" spans="1:8" ht="13.9" customHeight="1">
      <c r="A147" s="62"/>
      <c r="B147" s="34" t="s">
        <v>42</v>
      </c>
      <c r="C147" s="67" t="s">
        <v>26</v>
      </c>
      <c r="D147" s="40">
        <v>0</v>
      </c>
      <c r="E147" s="42">
        <v>1000</v>
      </c>
      <c r="F147" s="42">
        <v>1000</v>
      </c>
      <c r="G147" s="42">
        <v>1000</v>
      </c>
      <c r="H147" s="42">
        <v>1000</v>
      </c>
    </row>
    <row r="148" spans="1:8" ht="13.9" customHeight="1">
      <c r="A148" s="62"/>
      <c r="B148" s="34" t="s">
        <v>43</v>
      </c>
      <c r="C148" s="67" t="s">
        <v>17</v>
      </c>
      <c r="D148" s="40">
        <v>0</v>
      </c>
      <c r="E148" s="40">
        <v>0</v>
      </c>
      <c r="F148" s="42">
        <v>200</v>
      </c>
      <c r="G148" s="42">
        <v>200</v>
      </c>
      <c r="H148" s="42">
        <v>200</v>
      </c>
    </row>
    <row r="149" spans="1:8" ht="13.9" customHeight="1">
      <c r="A149" s="96" t="s">
        <v>11</v>
      </c>
      <c r="B149" s="97">
        <v>61</v>
      </c>
      <c r="C149" s="98" t="s">
        <v>78</v>
      </c>
      <c r="D149" s="32">
        <f t="shared" ref="D149:G149" si="25">SUM(D144:D148)</f>
        <v>0</v>
      </c>
      <c r="E149" s="33">
        <f t="shared" si="25"/>
        <v>5547</v>
      </c>
      <c r="F149" s="33">
        <f t="shared" si="25"/>
        <v>7170</v>
      </c>
      <c r="G149" s="33">
        <f t="shared" si="25"/>
        <v>7170</v>
      </c>
      <c r="H149" s="33">
        <f>SUM(H144:H148)</f>
        <v>6722</v>
      </c>
    </row>
    <row r="150" spans="1:8" ht="13.9" customHeight="1">
      <c r="A150" s="62" t="s">
        <v>11</v>
      </c>
      <c r="B150" s="65">
        <v>0.115</v>
      </c>
      <c r="C150" s="57" t="s">
        <v>89</v>
      </c>
      <c r="D150" s="32">
        <f t="shared" ref="D150:G150" si="26">D149+D142</f>
        <v>0</v>
      </c>
      <c r="E150" s="33">
        <f t="shared" si="26"/>
        <v>87812</v>
      </c>
      <c r="F150" s="33">
        <f t="shared" si="26"/>
        <v>87170</v>
      </c>
      <c r="G150" s="33">
        <f t="shared" si="26"/>
        <v>97170</v>
      </c>
      <c r="H150" s="33">
        <f>H149+H142</f>
        <v>131982</v>
      </c>
    </row>
    <row r="151" spans="1:8" ht="13.9" customHeight="1">
      <c r="A151" s="62" t="s">
        <v>11</v>
      </c>
      <c r="B151" s="50">
        <v>2070</v>
      </c>
      <c r="C151" s="57" t="s">
        <v>5</v>
      </c>
      <c r="D151" s="32">
        <f t="shared" ref="D151:G151" si="27">D150</f>
        <v>0</v>
      </c>
      <c r="E151" s="33">
        <f t="shared" si="27"/>
        <v>87812</v>
      </c>
      <c r="F151" s="33">
        <f t="shared" si="27"/>
        <v>87170</v>
      </c>
      <c r="G151" s="33">
        <f t="shared" si="27"/>
        <v>97170</v>
      </c>
      <c r="H151" s="33">
        <f>H150</f>
        <v>131982</v>
      </c>
    </row>
    <row r="152" spans="1:8">
      <c r="A152" s="62"/>
      <c r="B152" s="5"/>
      <c r="C152" s="5"/>
      <c r="D152" s="89"/>
      <c r="E152" s="41"/>
      <c r="F152" s="40"/>
      <c r="G152" s="40"/>
      <c r="H152" s="42"/>
    </row>
    <row r="153" spans="1:8">
      <c r="A153" s="3" t="s">
        <v>13</v>
      </c>
      <c r="B153" s="50">
        <v>2075</v>
      </c>
      <c r="C153" s="57" t="s">
        <v>56</v>
      </c>
      <c r="D153" s="93"/>
      <c r="E153" s="36"/>
      <c r="F153" s="36"/>
      <c r="G153" s="36"/>
      <c r="H153" s="36"/>
    </row>
    <row r="154" spans="1:8" ht="25.5">
      <c r="A154" s="3"/>
      <c r="B154" s="65">
        <v>0.104</v>
      </c>
      <c r="C154" s="57" t="s">
        <v>57</v>
      </c>
      <c r="D154" s="88"/>
      <c r="E154" s="36"/>
      <c r="F154" s="36"/>
      <c r="G154" s="36"/>
      <c r="H154" s="36"/>
    </row>
    <row r="155" spans="1:8" ht="14.45" customHeight="1">
      <c r="A155" s="3"/>
      <c r="B155" s="4" t="s">
        <v>15</v>
      </c>
      <c r="C155" s="59" t="s">
        <v>104</v>
      </c>
      <c r="D155" s="43">
        <v>0</v>
      </c>
      <c r="E155" s="44">
        <v>556</v>
      </c>
      <c r="F155" s="44">
        <v>1500</v>
      </c>
      <c r="G155" s="44">
        <v>1500</v>
      </c>
      <c r="H155" s="44">
        <v>1500</v>
      </c>
    </row>
    <row r="156" spans="1:8" ht="27" customHeight="1">
      <c r="A156" s="3" t="s">
        <v>11</v>
      </c>
      <c r="B156" s="65">
        <v>0.104</v>
      </c>
      <c r="C156" s="57" t="s">
        <v>57</v>
      </c>
      <c r="D156" s="43">
        <f t="shared" ref="D156:G157" si="28">D155</f>
        <v>0</v>
      </c>
      <c r="E156" s="44">
        <f t="shared" si="28"/>
        <v>556</v>
      </c>
      <c r="F156" s="44">
        <f t="shared" si="28"/>
        <v>1500</v>
      </c>
      <c r="G156" s="44">
        <f t="shared" si="28"/>
        <v>1500</v>
      </c>
      <c r="H156" s="44">
        <f>H155</f>
        <v>1500</v>
      </c>
    </row>
    <row r="157" spans="1:8">
      <c r="A157" s="3" t="s">
        <v>11</v>
      </c>
      <c r="B157" s="50">
        <v>2075</v>
      </c>
      <c r="C157" s="57" t="s">
        <v>56</v>
      </c>
      <c r="D157" s="43">
        <f t="shared" si="28"/>
        <v>0</v>
      </c>
      <c r="E157" s="44">
        <f t="shared" si="28"/>
        <v>556</v>
      </c>
      <c r="F157" s="44">
        <f t="shared" si="28"/>
        <v>1500</v>
      </c>
      <c r="G157" s="44">
        <f t="shared" si="28"/>
        <v>1500</v>
      </c>
      <c r="H157" s="44">
        <f>H156</f>
        <v>1500</v>
      </c>
    </row>
    <row r="158" spans="1:8" ht="12" customHeight="1">
      <c r="A158" s="3"/>
      <c r="B158" s="50"/>
      <c r="C158" s="57"/>
      <c r="D158" s="88"/>
      <c r="E158" s="36"/>
      <c r="F158" s="36"/>
      <c r="G158" s="36"/>
      <c r="H158" s="36"/>
    </row>
    <row r="159" spans="1:8">
      <c r="A159" s="62" t="s">
        <v>13</v>
      </c>
      <c r="B159" s="63">
        <v>2235</v>
      </c>
      <c r="C159" s="64" t="s">
        <v>6</v>
      </c>
      <c r="D159" s="88"/>
      <c r="E159" s="36"/>
      <c r="F159" s="36"/>
      <c r="G159" s="36"/>
      <c r="H159" s="36"/>
    </row>
    <row r="160" spans="1:8">
      <c r="A160" s="3"/>
      <c r="B160" s="73">
        <v>60</v>
      </c>
      <c r="C160" s="74" t="s">
        <v>74</v>
      </c>
      <c r="D160" s="88"/>
      <c r="E160" s="36"/>
      <c r="F160" s="36"/>
      <c r="G160" s="36"/>
      <c r="H160" s="36"/>
    </row>
    <row r="161" spans="1:8">
      <c r="A161" s="62"/>
      <c r="B161" s="58">
        <v>60.2</v>
      </c>
      <c r="C161" s="64" t="s">
        <v>50</v>
      </c>
      <c r="D161" s="91"/>
      <c r="E161" s="52"/>
      <c r="F161" s="52"/>
      <c r="G161" s="52"/>
      <c r="H161" s="52"/>
    </row>
    <row r="162" spans="1:8">
      <c r="A162" s="62"/>
      <c r="B162" s="4">
        <v>15</v>
      </c>
      <c r="C162" s="67" t="s">
        <v>30</v>
      </c>
      <c r="D162" s="91"/>
      <c r="E162" s="52"/>
      <c r="F162" s="52"/>
      <c r="G162" s="52"/>
      <c r="H162" s="52"/>
    </row>
    <row r="163" spans="1:8" ht="15" customHeight="1">
      <c r="A163" s="62"/>
      <c r="B163" s="34" t="s">
        <v>51</v>
      </c>
      <c r="C163" s="67" t="s">
        <v>103</v>
      </c>
      <c r="D163" s="40">
        <v>0</v>
      </c>
      <c r="E163" s="41">
        <v>17982</v>
      </c>
      <c r="F163" s="42">
        <v>24000</v>
      </c>
      <c r="G163" s="42">
        <v>24000</v>
      </c>
      <c r="H163" s="42">
        <v>24000</v>
      </c>
    </row>
    <row r="164" spans="1:8" ht="28.15" customHeight="1">
      <c r="A164" s="62"/>
      <c r="B164" s="34" t="s">
        <v>93</v>
      </c>
      <c r="C164" s="67" t="s">
        <v>117</v>
      </c>
      <c r="D164" s="40">
        <v>0</v>
      </c>
      <c r="E164" s="42">
        <v>200</v>
      </c>
      <c r="F164" s="42">
        <v>3000</v>
      </c>
      <c r="G164" s="42">
        <v>3000</v>
      </c>
      <c r="H164" s="42">
        <v>5000</v>
      </c>
    </row>
    <row r="165" spans="1:8" ht="38.25">
      <c r="A165" s="62"/>
      <c r="B165" s="34" t="s">
        <v>98</v>
      </c>
      <c r="C165" s="67" t="s">
        <v>106</v>
      </c>
      <c r="D165" s="40">
        <v>0</v>
      </c>
      <c r="E165" s="40">
        <v>0</v>
      </c>
      <c r="F165" s="42">
        <v>1000</v>
      </c>
      <c r="G165" s="42">
        <v>1000</v>
      </c>
      <c r="H165" s="42">
        <v>1000</v>
      </c>
    </row>
    <row r="166" spans="1:8">
      <c r="A166" s="62" t="s">
        <v>11</v>
      </c>
      <c r="B166" s="4">
        <v>15</v>
      </c>
      <c r="C166" s="67" t="s">
        <v>30</v>
      </c>
      <c r="D166" s="32">
        <f t="shared" ref="D166:G166" si="29">D163+D164+D165</f>
        <v>0</v>
      </c>
      <c r="E166" s="33">
        <f t="shared" si="29"/>
        <v>18182</v>
      </c>
      <c r="F166" s="33">
        <f t="shared" si="29"/>
        <v>28000</v>
      </c>
      <c r="G166" s="33">
        <f t="shared" si="29"/>
        <v>28000</v>
      </c>
      <c r="H166" s="33">
        <f>H163+H164+H165</f>
        <v>30000</v>
      </c>
    </row>
    <row r="167" spans="1:8">
      <c r="A167" s="62" t="s">
        <v>11</v>
      </c>
      <c r="B167" s="58">
        <v>60.2</v>
      </c>
      <c r="C167" s="64" t="s">
        <v>50</v>
      </c>
      <c r="D167" s="43">
        <f t="shared" ref="D167:G167" si="30">D166</f>
        <v>0</v>
      </c>
      <c r="E167" s="49">
        <f t="shared" si="30"/>
        <v>18182</v>
      </c>
      <c r="F167" s="44">
        <f t="shared" si="30"/>
        <v>28000</v>
      </c>
      <c r="G167" s="44">
        <f t="shared" si="30"/>
        <v>28000</v>
      </c>
      <c r="H167" s="44">
        <f t="shared" ref="H167:H169" si="31">H166</f>
        <v>30000</v>
      </c>
    </row>
    <row r="168" spans="1:8">
      <c r="A168" s="62" t="s">
        <v>11</v>
      </c>
      <c r="B168" s="73">
        <v>60</v>
      </c>
      <c r="C168" s="74" t="s">
        <v>74</v>
      </c>
      <c r="D168" s="28">
        <f t="shared" ref="D168:G169" si="32">D167</f>
        <v>0</v>
      </c>
      <c r="E168" s="29">
        <f t="shared" si="32"/>
        <v>18182</v>
      </c>
      <c r="F168" s="30">
        <f t="shared" si="32"/>
        <v>28000</v>
      </c>
      <c r="G168" s="30">
        <f t="shared" si="32"/>
        <v>28000</v>
      </c>
      <c r="H168" s="30">
        <f t="shared" si="31"/>
        <v>30000</v>
      </c>
    </row>
    <row r="169" spans="1:8">
      <c r="A169" s="75" t="s">
        <v>11</v>
      </c>
      <c r="B169" s="76">
        <v>2235</v>
      </c>
      <c r="C169" s="77" t="s">
        <v>6</v>
      </c>
      <c r="D169" s="32">
        <f t="shared" si="32"/>
        <v>0</v>
      </c>
      <c r="E169" s="48">
        <f t="shared" si="32"/>
        <v>18182</v>
      </c>
      <c r="F169" s="33">
        <f t="shared" si="32"/>
        <v>28000</v>
      </c>
      <c r="G169" s="33">
        <f t="shared" si="32"/>
        <v>28000</v>
      </c>
      <c r="H169" s="33">
        <f t="shared" si="31"/>
        <v>30000</v>
      </c>
    </row>
    <row r="170" spans="1:8">
      <c r="A170" s="78" t="s">
        <v>11</v>
      </c>
      <c r="B170" s="79"/>
      <c r="C170" s="80" t="s">
        <v>12</v>
      </c>
      <c r="D170" s="32">
        <f t="shared" ref="D170:H170" si="33">D151+D97+D71+D169+D120+D157+D79+D130</f>
        <v>0</v>
      </c>
      <c r="E170" s="48">
        <f t="shared" si="33"/>
        <v>436488</v>
      </c>
      <c r="F170" s="48">
        <f t="shared" si="33"/>
        <v>566317</v>
      </c>
      <c r="G170" s="48">
        <f t="shared" si="33"/>
        <v>602841</v>
      </c>
      <c r="H170" s="48">
        <f t="shared" si="33"/>
        <v>618595</v>
      </c>
    </row>
    <row r="171" spans="1:8" ht="9" customHeight="1">
      <c r="A171" s="3"/>
      <c r="B171" s="4"/>
      <c r="C171" s="57"/>
      <c r="D171" s="40"/>
      <c r="E171" s="41"/>
      <c r="F171" s="41"/>
      <c r="G171" s="41"/>
      <c r="H171" s="41"/>
    </row>
    <row r="172" spans="1:8">
      <c r="A172" s="115"/>
      <c r="B172" s="116"/>
      <c r="C172" s="117" t="s">
        <v>112</v>
      </c>
      <c r="D172" s="89"/>
      <c r="E172" s="41"/>
      <c r="F172" s="42"/>
      <c r="G172" s="40"/>
      <c r="H172" s="42"/>
    </row>
    <row r="173" spans="1:8">
      <c r="A173" s="118" t="s">
        <v>13</v>
      </c>
      <c r="B173" s="119">
        <v>4059</v>
      </c>
      <c r="C173" s="117" t="s">
        <v>113</v>
      </c>
      <c r="D173" s="89"/>
      <c r="E173" s="41"/>
      <c r="F173" s="42"/>
      <c r="G173" s="40"/>
      <c r="H173" s="42"/>
    </row>
    <row r="174" spans="1:8">
      <c r="A174" s="118"/>
      <c r="B174" s="120">
        <v>1</v>
      </c>
      <c r="C174" s="121" t="s">
        <v>114</v>
      </c>
      <c r="D174" s="89"/>
      <c r="E174" s="41"/>
      <c r="F174" s="42"/>
      <c r="G174" s="40"/>
      <c r="H174" s="42"/>
    </row>
    <row r="175" spans="1:8">
      <c r="A175" s="3"/>
      <c r="B175" s="122">
        <v>1.0509999999999999</v>
      </c>
      <c r="C175" s="123" t="s">
        <v>115</v>
      </c>
      <c r="D175" s="89"/>
      <c r="E175" s="41"/>
      <c r="F175" s="42"/>
      <c r="G175" s="40"/>
      <c r="H175" s="42"/>
    </row>
    <row r="176" spans="1:8" ht="28.15" customHeight="1">
      <c r="A176" s="3"/>
      <c r="B176" s="4" t="s">
        <v>15</v>
      </c>
      <c r="C176" s="59" t="s">
        <v>116</v>
      </c>
      <c r="D176" s="40">
        <v>0</v>
      </c>
      <c r="E176" s="40">
        <v>0</v>
      </c>
      <c r="F176" s="40">
        <v>0</v>
      </c>
      <c r="G176" s="40">
        <v>0</v>
      </c>
      <c r="H176" s="42">
        <v>7503</v>
      </c>
    </row>
    <row r="177" spans="1:8" ht="14.45" customHeight="1">
      <c r="A177" s="3"/>
      <c r="B177" s="4" t="s">
        <v>123</v>
      </c>
      <c r="C177" s="59" t="s">
        <v>127</v>
      </c>
      <c r="D177" s="40">
        <v>0</v>
      </c>
      <c r="E177" s="40">
        <v>0</v>
      </c>
      <c r="F177" s="40">
        <v>0</v>
      </c>
      <c r="G177" s="40">
        <v>0</v>
      </c>
      <c r="H177" s="42">
        <v>5000</v>
      </c>
    </row>
    <row r="178" spans="1:8" ht="14.45" customHeight="1">
      <c r="A178" s="3"/>
      <c r="B178" s="4" t="s">
        <v>125</v>
      </c>
      <c r="C178" s="59" t="s">
        <v>128</v>
      </c>
      <c r="D178" s="40">
        <v>0</v>
      </c>
      <c r="E178" s="40">
        <v>0</v>
      </c>
      <c r="F178" s="40">
        <v>0</v>
      </c>
      <c r="G178" s="40">
        <v>0</v>
      </c>
      <c r="H178" s="42">
        <v>15000</v>
      </c>
    </row>
    <row r="179" spans="1:8" ht="27.6" customHeight="1">
      <c r="A179" s="45"/>
      <c r="B179" s="72" t="s">
        <v>129</v>
      </c>
      <c r="C179" s="141" t="s">
        <v>130</v>
      </c>
      <c r="D179" s="43">
        <v>0</v>
      </c>
      <c r="E179" s="43">
        <v>0</v>
      </c>
      <c r="F179" s="43">
        <v>0</v>
      </c>
      <c r="G179" s="43">
        <v>0</v>
      </c>
      <c r="H179" s="44">
        <v>3000</v>
      </c>
    </row>
    <row r="180" spans="1:8" ht="14.45" customHeight="1">
      <c r="A180" s="3"/>
      <c r="B180" s="4" t="s">
        <v>131</v>
      </c>
      <c r="C180" s="59" t="s">
        <v>132</v>
      </c>
      <c r="D180" s="40">
        <v>0</v>
      </c>
      <c r="E180" s="40">
        <v>0</v>
      </c>
      <c r="F180" s="40">
        <v>0</v>
      </c>
      <c r="G180" s="40">
        <v>0</v>
      </c>
      <c r="H180" s="42">
        <v>5000</v>
      </c>
    </row>
    <row r="181" spans="1:8" ht="14.45" customHeight="1">
      <c r="A181" s="3"/>
      <c r="B181" s="4" t="s">
        <v>133</v>
      </c>
      <c r="C181" s="59" t="s">
        <v>134</v>
      </c>
      <c r="D181" s="40">
        <v>0</v>
      </c>
      <c r="E181" s="40">
        <v>0</v>
      </c>
      <c r="F181" s="40">
        <v>0</v>
      </c>
      <c r="G181" s="40">
        <v>0</v>
      </c>
      <c r="H181" s="42">
        <v>15000</v>
      </c>
    </row>
    <row r="182" spans="1:8" ht="14.45" customHeight="1">
      <c r="A182" s="3"/>
      <c r="B182" s="4" t="s">
        <v>135</v>
      </c>
      <c r="C182" s="59" t="s">
        <v>136</v>
      </c>
      <c r="D182" s="40">
        <v>0</v>
      </c>
      <c r="E182" s="40">
        <v>0</v>
      </c>
      <c r="F182" s="40">
        <v>0</v>
      </c>
      <c r="G182" s="40">
        <v>0</v>
      </c>
      <c r="H182" s="42">
        <v>46594</v>
      </c>
    </row>
    <row r="183" spans="1:8">
      <c r="A183" s="124" t="s">
        <v>11</v>
      </c>
      <c r="B183" s="122">
        <v>1.0509999999999999</v>
      </c>
      <c r="C183" s="123" t="s">
        <v>115</v>
      </c>
      <c r="D183" s="32">
        <f>SUM(D176:D182)</f>
        <v>0</v>
      </c>
      <c r="E183" s="32">
        <f t="shared" ref="E183:H183" si="34">SUM(E176:E182)</f>
        <v>0</v>
      </c>
      <c r="F183" s="32">
        <f t="shared" si="34"/>
        <v>0</v>
      </c>
      <c r="G183" s="32">
        <f t="shared" si="34"/>
        <v>0</v>
      </c>
      <c r="H183" s="33">
        <f t="shared" si="34"/>
        <v>97097</v>
      </c>
    </row>
    <row r="184" spans="1:8">
      <c r="A184" s="124" t="s">
        <v>11</v>
      </c>
      <c r="B184" s="119">
        <v>4059</v>
      </c>
      <c r="C184" s="117" t="s">
        <v>113</v>
      </c>
      <c r="D184" s="40">
        <f>D183</f>
        <v>0</v>
      </c>
      <c r="E184" s="40">
        <f t="shared" ref="E184:H185" si="35">E183</f>
        <v>0</v>
      </c>
      <c r="F184" s="40">
        <f t="shared" si="35"/>
        <v>0</v>
      </c>
      <c r="G184" s="40">
        <f t="shared" si="35"/>
        <v>0</v>
      </c>
      <c r="H184" s="42">
        <f t="shared" si="35"/>
        <v>97097</v>
      </c>
    </row>
    <row r="185" spans="1:8">
      <c r="A185" s="142" t="s">
        <v>11</v>
      </c>
      <c r="B185" s="79"/>
      <c r="C185" s="143" t="s">
        <v>112</v>
      </c>
      <c r="D185" s="32">
        <f>D184</f>
        <v>0</v>
      </c>
      <c r="E185" s="32">
        <f t="shared" si="35"/>
        <v>0</v>
      </c>
      <c r="F185" s="32">
        <f t="shared" si="35"/>
        <v>0</v>
      </c>
      <c r="G185" s="32">
        <f t="shared" si="35"/>
        <v>0</v>
      </c>
      <c r="H185" s="33">
        <f t="shared" si="35"/>
        <v>97097</v>
      </c>
    </row>
    <row r="186" spans="1:8">
      <c r="A186" s="45" t="s">
        <v>11</v>
      </c>
      <c r="B186" s="72"/>
      <c r="C186" s="61" t="s">
        <v>7</v>
      </c>
      <c r="D186" s="43">
        <f>D170+D185</f>
        <v>0</v>
      </c>
      <c r="E186" s="44">
        <f t="shared" ref="E186" si="36">E170+E185</f>
        <v>436488</v>
      </c>
      <c r="F186" s="44">
        <f t="shared" ref="F186" si="37">F170+F185</f>
        <v>566317</v>
      </c>
      <c r="G186" s="44">
        <f t="shared" ref="G186" si="38">G170+G185</f>
        <v>602841</v>
      </c>
      <c r="H186" s="44">
        <f t="shared" ref="H186" si="39">H170+H185</f>
        <v>715692</v>
      </c>
    </row>
    <row r="187" spans="1:8">
      <c r="A187" s="3"/>
      <c r="B187" s="4"/>
      <c r="C187" s="57"/>
      <c r="D187" s="89"/>
      <c r="E187" s="41"/>
      <c r="F187" s="42"/>
      <c r="G187" s="40"/>
      <c r="H187" s="42"/>
    </row>
    <row r="188" spans="1:8">
      <c r="A188" s="3"/>
      <c r="B188" s="4"/>
      <c r="C188" s="57"/>
      <c r="D188" s="89"/>
      <c r="E188" s="41"/>
      <c r="F188" s="40"/>
      <c r="G188" s="40"/>
      <c r="H188" s="42"/>
    </row>
    <row r="189" spans="1:8" s="83" customFormat="1" ht="28.5" customHeight="1">
      <c r="A189" s="3" t="s">
        <v>86</v>
      </c>
      <c r="B189" s="4">
        <v>2013</v>
      </c>
      <c r="C189" s="35" t="s">
        <v>143</v>
      </c>
      <c r="D189" s="81">
        <v>0</v>
      </c>
      <c r="E189" s="82">
        <v>113</v>
      </c>
      <c r="F189" s="81">
        <v>0</v>
      </c>
      <c r="G189" s="81">
        <v>0</v>
      </c>
      <c r="H189" s="81">
        <v>0</v>
      </c>
    </row>
    <row r="190" spans="1:8" s="83" customFormat="1" ht="28.5" customHeight="1">
      <c r="A190" s="3" t="s">
        <v>86</v>
      </c>
      <c r="B190" s="4">
        <v>2052</v>
      </c>
      <c r="C190" s="35" t="s">
        <v>144</v>
      </c>
      <c r="D190" s="81">
        <v>0</v>
      </c>
      <c r="E190" s="82">
        <v>59</v>
      </c>
      <c r="F190" s="81">
        <v>0</v>
      </c>
      <c r="G190" s="81">
        <v>0</v>
      </c>
      <c r="H190" s="81">
        <v>0</v>
      </c>
    </row>
    <row r="191" spans="1:8" s="112" customFormat="1" ht="14.45" customHeight="1">
      <c r="A191" s="109" t="s">
        <v>86</v>
      </c>
      <c r="B191" s="113">
        <v>2056</v>
      </c>
      <c r="C191" s="114" t="s">
        <v>145</v>
      </c>
      <c r="D191" s="111">
        <v>0</v>
      </c>
      <c r="E191" s="110">
        <v>3</v>
      </c>
      <c r="F191" s="111">
        <v>0</v>
      </c>
      <c r="G191" s="111">
        <v>0</v>
      </c>
      <c r="H191" s="111">
        <v>0</v>
      </c>
    </row>
    <row r="192" spans="1:8" s="83" customFormat="1">
      <c r="A192" s="3"/>
      <c r="B192" s="4"/>
      <c r="C192" s="35"/>
      <c r="D192" s="94"/>
      <c r="E192" s="82"/>
      <c r="F192" s="82"/>
      <c r="G192" s="81"/>
      <c r="H192" s="82"/>
    </row>
    <row r="193" spans="1:8">
      <c r="A193" s="3"/>
      <c r="B193" s="4"/>
      <c r="C193" s="5"/>
      <c r="D193" s="52"/>
      <c r="E193" s="52"/>
      <c r="F193" s="52"/>
      <c r="G193" s="52"/>
      <c r="H193" s="134"/>
    </row>
    <row r="194" spans="1:8">
      <c r="D194" s="84" t="s">
        <v>52</v>
      </c>
      <c r="E194" s="84" t="s">
        <v>53</v>
      </c>
      <c r="F194" s="129" t="s">
        <v>54</v>
      </c>
      <c r="G194" s="129" t="s">
        <v>55</v>
      </c>
      <c r="H194" s="135"/>
    </row>
    <row r="195" spans="1:8">
      <c r="D195" s="85"/>
      <c r="E195" s="85"/>
      <c r="F195" s="86"/>
      <c r="G195" s="86"/>
      <c r="H195" s="135"/>
    </row>
    <row r="196" spans="1:8">
      <c r="C196" s="18" t="s">
        <v>110</v>
      </c>
      <c r="D196" s="86">
        <v>0</v>
      </c>
      <c r="E196" s="86">
        <v>0</v>
      </c>
      <c r="F196" s="86" t="e">
        <f>H186-(#REF!+D196+E196)</f>
        <v>#REF!</v>
      </c>
      <c r="G196" s="86" t="e">
        <f>np</f>
        <v>#REF!</v>
      </c>
      <c r="H196" s="135"/>
    </row>
    <row r="197" spans="1:8">
      <c r="C197" s="18"/>
      <c r="H197" s="135"/>
    </row>
    <row r="198" spans="1:8">
      <c r="C198" s="18"/>
      <c r="H198" s="135"/>
    </row>
    <row r="199" spans="1:8">
      <c r="C199" s="18" t="s">
        <v>97</v>
      </c>
      <c r="D199" s="2">
        <v>0</v>
      </c>
      <c r="E199" s="2">
        <v>0</v>
      </c>
      <c r="F199" s="18">
        <v>566317</v>
      </c>
      <c r="G199" s="18">
        <v>0</v>
      </c>
      <c r="H199" s="135"/>
    </row>
    <row r="200" spans="1:8">
      <c r="C200" s="18" t="s">
        <v>111</v>
      </c>
      <c r="D200" s="2">
        <v>0</v>
      </c>
      <c r="E200" s="2">
        <v>0</v>
      </c>
      <c r="F200" s="18">
        <v>13300</v>
      </c>
      <c r="G200" s="18">
        <v>0</v>
      </c>
      <c r="H200" s="135"/>
    </row>
    <row r="201" spans="1:8">
      <c r="C201" s="18" t="s">
        <v>70</v>
      </c>
      <c r="F201" s="18">
        <v>23224</v>
      </c>
      <c r="H201" s="135"/>
    </row>
    <row r="202" spans="1:8">
      <c r="C202" s="18"/>
      <c r="H202" s="135"/>
    </row>
    <row r="203" spans="1:8">
      <c r="C203" s="18" t="s">
        <v>96</v>
      </c>
      <c r="H203" s="135"/>
    </row>
    <row r="204" spans="1:8">
      <c r="C204" s="18" t="s">
        <v>66</v>
      </c>
      <c r="D204" s="2">
        <f>SUM(D199:D201)</f>
        <v>0</v>
      </c>
      <c r="E204" s="2">
        <f>SUM(E199:E201)</f>
        <v>0</v>
      </c>
      <c r="F204" s="18">
        <f>SUM(F199:F203)</f>
        <v>602841</v>
      </c>
      <c r="G204" s="18">
        <f t="shared" ref="G204" si="40">SUM(G199:G203)</f>
        <v>0</v>
      </c>
      <c r="H204" s="135"/>
    </row>
    <row r="205" spans="1:8">
      <c r="H205" s="135"/>
    </row>
    <row r="206" spans="1:8">
      <c r="H206" s="135"/>
    </row>
    <row r="207" spans="1:8">
      <c r="H207" s="135"/>
    </row>
    <row r="208" spans="1:8">
      <c r="H208" s="135"/>
    </row>
    <row r="209" spans="8:8">
      <c r="H209" s="135"/>
    </row>
    <row r="210" spans="8:8">
      <c r="H210" s="135"/>
    </row>
    <row r="211" spans="8:8">
      <c r="H211" s="135"/>
    </row>
    <row r="212" spans="8:8">
      <c r="H212" s="135"/>
    </row>
    <row r="213" spans="8:8">
      <c r="H213" s="135"/>
    </row>
    <row r="214" spans="8:8">
      <c r="H214" s="135"/>
    </row>
    <row r="215" spans="8:8">
      <c r="H215" s="135"/>
    </row>
    <row r="216" spans="8:8">
      <c r="H216" s="135"/>
    </row>
    <row r="217" spans="8:8">
      <c r="H217" s="135"/>
    </row>
    <row r="218" spans="8:8">
      <c r="H218" s="135"/>
    </row>
    <row r="219" spans="8:8">
      <c r="H219" s="135"/>
    </row>
    <row r="220" spans="8:8">
      <c r="H220" s="135"/>
    </row>
    <row r="221" spans="8:8">
      <c r="H221" s="135"/>
    </row>
    <row r="222" spans="8:8">
      <c r="H222" s="135"/>
    </row>
    <row r="223" spans="8:8">
      <c r="H223" s="135"/>
    </row>
    <row r="224" spans="8:8">
      <c r="H224" s="135"/>
    </row>
    <row r="225" spans="8:8">
      <c r="H225" s="135"/>
    </row>
    <row r="226" spans="8:8">
      <c r="H226" s="135"/>
    </row>
    <row r="227" spans="8:8">
      <c r="H227" s="135"/>
    </row>
    <row r="228" spans="8:8">
      <c r="H228" s="135"/>
    </row>
    <row r="229" spans="8:8">
      <c r="H229" s="135"/>
    </row>
    <row r="230" spans="8:8">
      <c r="H230" s="135"/>
    </row>
    <row r="231" spans="8:8">
      <c r="H231" s="135"/>
    </row>
    <row r="232" spans="8:8">
      <c r="H232" s="135"/>
    </row>
    <row r="233" spans="8:8">
      <c r="H233" s="135"/>
    </row>
    <row r="234" spans="8:8">
      <c r="H234" s="135"/>
    </row>
    <row r="235" spans="8:8">
      <c r="H235" s="135"/>
    </row>
    <row r="236" spans="8:8">
      <c r="H236" s="135"/>
    </row>
    <row r="237" spans="8:8">
      <c r="H237" s="135"/>
    </row>
    <row r="238" spans="8:8">
      <c r="H238" s="135"/>
    </row>
    <row r="239" spans="8:8">
      <c r="H239" s="135"/>
    </row>
    <row r="240" spans="8:8">
      <c r="H240" s="135"/>
    </row>
    <row r="241" spans="8:8">
      <c r="H241" s="135"/>
    </row>
    <row r="242" spans="8:8">
      <c r="H242" s="135"/>
    </row>
    <row r="243" spans="8:8">
      <c r="H243" s="135"/>
    </row>
    <row r="244" spans="8:8">
      <c r="H244" s="135"/>
    </row>
    <row r="245" spans="8:8">
      <c r="H245" s="135"/>
    </row>
    <row r="246" spans="8:8">
      <c r="H246" s="135"/>
    </row>
    <row r="247" spans="8:8">
      <c r="H247" s="135"/>
    </row>
    <row r="248" spans="8:8">
      <c r="H248" s="135"/>
    </row>
    <row r="249" spans="8:8">
      <c r="H249" s="135"/>
    </row>
    <row r="250" spans="8:8">
      <c r="H250" s="135"/>
    </row>
    <row r="251" spans="8:8">
      <c r="H251" s="135"/>
    </row>
    <row r="252" spans="8:8">
      <c r="H252" s="135"/>
    </row>
    <row r="253" spans="8:8">
      <c r="H253" s="135"/>
    </row>
    <row r="254" spans="8:8">
      <c r="H254" s="135"/>
    </row>
    <row r="255" spans="8:8">
      <c r="H255" s="135"/>
    </row>
    <row r="256" spans="8:8">
      <c r="H256" s="135"/>
    </row>
    <row r="257" spans="8:8">
      <c r="H257" s="135"/>
    </row>
    <row r="258" spans="8:8">
      <c r="H258" s="135"/>
    </row>
    <row r="259" spans="8:8">
      <c r="H259" s="135"/>
    </row>
    <row r="260" spans="8:8">
      <c r="H260" s="135"/>
    </row>
    <row r="261" spans="8:8">
      <c r="H261" s="135"/>
    </row>
    <row r="262" spans="8:8">
      <c r="H262" s="135"/>
    </row>
    <row r="263" spans="8:8">
      <c r="H263" s="135"/>
    </row>
    <row r="264" spans="8:8">
      <c r="H264" s="135"/>
    </row>
    <row r="265" spans="8:8">
      <c r="H265" s="135"/>
    </row>
    <row r="266" spans="8:8">
      <c r="H266" s="135"/>
    </row>
    <row r="267" spans="8:8">
      <c r="H267" s="135"/>
    </row>
    <row r="268" spans="8:8">
      <c r="H268" s="135"/>
    </row>
    <row r="269" spans="8:8">
      <c r="H269" s="135"/>
    </row>
    <row r="270" spans="8:8">
      <c r="H270" s="135"/>
    </row>
    <row r="271" spans="8:8">
      <c r="H271" s="135"/>
    </row>
    <row r="272" spans="8:8">
      <c r="H272" s="135"/>
    </row>
    <row r="273" spans="8:8">
      <c r="H273" s="135"/>
    </row>
    <row r="274" spans="8:8">
      <c r="H274" s="135"/>
    </row>
    <row r="275" spans="8:8">
      <c r="H275" s="135"/>
    </row>
    <row r="276" spans="8:8">
      <c r="H276" s="135"/>
    </row>
    <row r="277" spans="8:8">
      <c r="H277" s="135"/>
    </row>
    <row r="278" spans="8:8">
      <c r="H278" s="135"/>
    </row>
    <row r="279" spans="8:8">
      <c r="H279" s="135"/>
    </row>
    <row r="280" spans="8:8">
      <c r="H280" s="135"/>
    </row>
    <row r="281" spans="8:8">
      <c r="H281" s="135"/>
    </row>
    <row r="282" spans="8:8">
      <c r="H282" s="135"/>
    </row>
    <row r="283" spans="8:8">
      <c r="H283" s="135"/>
    </row>
    <row r="284" spans="8:8">
      <c r="H284" s="135"/>
    </row>
    <row r="285" spans="8:8">
      <c r="H285" s="135"/>
    </row>
    <row r="286" spans="8:8">
      <c r="H286" s="135"/>
    </row>
    <row r="287" spans="8:8">
      <c r="H287" s="135"/>
    </row>
    <row r="288" spans="8:8">
      <c r="H288" s="135"/>
    </row>
    <row r="289" spans="8:8">
      <c r="H289" s="135"/>
    </row>
    <row r="290" spans="8:8">
      <c r="H290" s="135"/>
    </row>
    <row r="291" spans="8:8">
      <c r="H291" s="135"/>
    </row>
    <row r="292" spans="8:8">
      <c r="H292" s="135"/>
    </row>
    <row r="293" spans="8:8">
      <c r="H293" s="135"/>
    </row>
    <row r="294" spans="8:8">
      <c r="H294" s="135"/>
    </row>
    <row r="295" spans="8:8">
      <c r="H295" s="135"/>
    </row>
    <row r="296" spans="8:8">
      <c r="H296" s="135"/>
    </row>
    <row r="297" spans="8:8">
      <c r="H297" s="135"/>
    </row>
    <row r="298" spans="8:8">
      <c r="H298" s="135"/>
    </row>
    <row r="299" spans="8:8">
      <c r="H299" s="135"/>
    </row>
    <row r="300" spans="8:8">
      <c r="H300" s="135"/>
    </row>
    <row r="301" spans="8:8">
      <c r="H301" s="135"/>
    </row>
    <row r="302" spans="8:8">
      <c r="H302" s="135"/>
    </row>
    <row r="303" spans="8:8">
      <c r="H303" s="135"/>
    </row>
    <row r="304" spans="8:8">
      <c r="H304" s="135"/>
    </row>
    <row r="305" spans="8:8">
      <c r="H305" s="135"/>
    </row>
    <row r="306" spans="8:8">
      <c r="H306" s="135"/>
    </row>
    <row r="307" spans="8:8">
      <c r="H307" s="135"/>
    </row>
    <row r="308" spans="8:8">
      <c r="H308" s="135"/>
    </row>
    <row r="309" spans="8:8">
      <c r="H309" s="135"/>
    </row>
    <row r="310" spans="8:8">
      <c r="H310" s="135"/>
    </row>
    <row r="311" spans="8:8">
      <c r="H311" s="135"/>
    </row>
    <row r="312" spans="8:8">
      <c r="H312" s="135"/>
    </row>
    <row r="313" spans="8:8">
      <c r="H313" s="135"/>
    </row>
    <row r="314" spans="8:8">
      <c r="H314" s="135"/>
    </row>
    <row r="315" spans="8:8">
      <c r="H315" s="135"/>
    </row>
    <row r="316" spans="8:8">
      <c r="H316" s="135"/>
    </row>
    <row r="317" spans="8:8">
      <c r="H317" s="135"/>
    </row>
    <row r="318" spans="8:8">
      <c r="H318" s="135"/>
    </row>
    <row r="319" spans="8:8">
      <c r="H319" s="135"/>
    </row>
    <row r="320" spans="8:8">
      <c r="H320" s="135"/>
    </row>
    <row r="321" spans="8:8">
      <c r="H321" s="135"/>
    </row>
    <row r="322" spans="8:8">
      <c r="H322" s="135"/>
    </row>
    <row r="323" spans="8:8">
      <c r="H323" s="135"/>
    </row>
    <row r="324" spans="8:8">
      <c r="H324" s="135"/>
    </row>
    <row r="325" spans="8:8">
      <c r="H325" s="135"/>
    </row>
    <row r="326" spans="8:8">
      <c r="H326" s="135"/>
    </row>
    <row r="327" spans="8:8">
      <c r="H327" s="135"/>
    </row>
    <row r="328" spans="8:8">
      <c r="H328" s="135"/>
    </row>
    <row r="329" spans="8:8">
      <c r="H329" s="135"/>
    </row>
    <row r="330" spans="8:8">
      <c r="H330" s="135"/>
    </row>
    <row r="331" spans="8:8">
      <c r="H331" s="135"/>
    </row>
    <row r="332" spans="8:8">
      <c r="H332" s="135"/>
    </row>
    <row r="333" spans="8:8">
      <c r="H333" s="135"/>
    </row>
    <row r="334" spans="8:8">
      <c r="H334" s="135"/>
    </row>
    <row r="335" spans="8:8">
      <c r="H335" s="135"/>
    </row>
    <row r="336" spans="8:8">
      <c r="H336" s="135"/>
    </row>
    <row r="337" spans="8:8">
      <c r="H337" s="135"/>
    </row>
    <row r="338" spans="8:8">
      <c r="H338" s="135"/>
    </row>
    <row r="339" spans="8:8">
      <c r="H339" s="135"/>
    </row>
    <row r="340" spans="8:8">
      <c r="H340" s="135"/>
    </row>
    <row r="341" spans="8:8">
      <c r="H341" s="135"/>
    </row>
    <row r="342" spans="8:8">
      <c r="H342" s="135"/>
    </row>
    <row r="343" spans="8:8">
      <c r="H343" s="135"/>
    </row>
    <row r="344" spans="8:8">
      <c r="H344" s="135"/>
    </row>
    <row r="345" spans="8:8">
      <c r="H345" s="135"/>
    </row>
    <row r="346" spans="8:8">
      <c r="H346" s="135"/>
    </row>
    <row r="347" spans="8:8">
      <c r="H347" s="135"/>
    </row>
    <row r="348" spans="8:8">
      <c r="H348" s="135"/>
    </row>
    <row r="349" spans="8:8">
      <c r="H349" s="135"/>
    </row>
    <row r="350" spans="8:8">
      <c r="H350" s="135"/>
    </row>
    <row r="351" spans="8:8">
      <c r="H351" s="135"/>
    </row>
    <row r="352" spans="8:8">
      <c r="H352" s="135"/>
    </row>
    <row r="353" spans="8:8">
      <c r="H353" s="135"/>
    </row>
    <row r="354" spans="8:8">
      <c r="H354" s="135"/>
    </row>
    <row r="355" spans="8:8">
      <c r="H355" s="135"/>
    </row>
    <row r="356" spans="8:8">
      <c r="H356" s="135"/>
    </row>
    <row r="357" spans="8:8">
      <c r="H357" s="135"/>
    </row>
    <row r="358" spans="8:8">
      <c r="H358" s="135"/>
    </row>
    <row r="359" spans="8:8">
      <c r="H359" s="135"/>
    </row>
    <row r="360" spans="8:8">
      <c r="H360" s="135"/>
    </row>
    <row r="361" spans="8:8">
      <c r="H361" s="135"/>
    </row>
    <row r="362" spans="8:8">
      <c r="H362" s="135"/>
    </row>
    <row r="363" spans="8:8">
      <c r="H363" s="135"/>
    </row>
    <row r="364" spans="8:8">
      <c r="H364" s="135"/>
    </row>
    <row r="365" spans="8:8">
      <c r="H365" s="135"/>
    </row>
    <row r="366" spans="8:8">
      <c r="H366" s="135"/>
    </row>
    <row r="367" spans="8:8">
      <c r="H367" s="135"/>
    </row>
    <row r="368" spans="8:8">
      <c r="H368" s="135"/>
    </row>
    <row r="369" spans="8:8">
      <c r="H369" s="135"/>
    </row>
    <row r="370" spans="8:8">
      <c r="H370" s="135"/>
    </row>
    <row r="371" spans="8:8">
      <c r="H371" s="135"/>
    </row>
    <row r="372" spans="8:8">
      <c r="H372" s="135"/>
    </row>
    <row r="373" spans="8:8">
      <c r="H373" s="135"/>
    </row>
    <row r="374" spans="8:8">
      <c r="H374" s="135"/>
    </row>
    <row r="375" spans="8:8">
      <c r="H375" s="135"/>
    </row>
    <row r="376" spans="8:8">
      <c r="H376" s="135"/>
    </row>
    <row r="377" spans="8:8">
      <c r="H377" s="135"/>
    </row>
    <row r="378" spans="8:8">
      <c r="H378" s="135"/>
    </row>
    <row r="379" spans="8:8">
      <c r="H379" s="135"/>
    </row>
    <row r="380" spans="8:8">
      <c r="H380" s="135"/>
    </row>
    <row r="381" spans="8:8">
      <c r="H381" s="135"/>
    </row>
    <row r="382" spans="8:8">
      <c r="H382" s="135"/>
    </row>
    <row r="383" spans="8:8">
      <c r="H383" s="135"/>
    </row>
    <row r="384" spans="8:8">
      <c r="H384" s="135"/>
    </row>
    <row r="385" spans="8:8">
      <c r="H385" s="135"/>
    </row>
    <row r="386" spans="8:8">
      <c r="H386" s="135"/>
    </row>
    <row r="387" spans="8:8">
      <c r="H387" s="135"/>
    </row>
    <row r="388" spans="8:8">
      <c r="H388" s="135"/>
    </row>
    <row r="389" spans="8:8">
      <c r="H389" s="135"/>
    </row>
    <row r="390" spans="8:8">
      <c r="H390" s="135"/>
    </row>
    <row r="391" spans="8:8">
      <c r="H391" s="135"/>
    </row>
    <row r="392" spans="8:8">
      <c r="H392" s="135"/>
    </row>
    <row r="393" spans="8:8">
      <c r="H393" s="135"/>
    </row>
    <row r="394" spans="8:8">
      <c r="H394" s="135"/>
    </row>
    <row r="395" spans="8:8">
      <c r="H395" s="135"/>
    </row>
    <row r="396" spans="8:8">
      <c r="H396" s="135"/>
    </row>
    <row r="397" spans="8:8">
      <c r="H397" s="135"/>
    </row>
    <row r="398" spans="8:8">
      <c r="H398" s="135"/>
    </row>
    <row r="399" spans="8:8">
      <c r="H399" s="135"/>
    </row>
    <row r="400" spans="8:8">
      <c r="H400" s="135"/>
    </row>
    <row r="401" spans="8:8">
      <c r="H401" s="135"/>
    </row>
    <row r="402" spans="8:8">
      <c r="H402" s="135"/>
    </row>
    <row r="403" spans="8:8">
      <c r="H403" s="135"/>
    </row>
    <row r="404" spans="8:8">
      <c r="H404" s="135"/>
    </row>
    <row r="405" spans="8:8">
      <c r="H405" s="135"/>
    </row>
    <row r="406" spans="8:8">
      <c r="H406" s="135"/>
    </row>
    <row r="407" spans="8:8">
      <c r="H407" s="135"/>
    </row>
    <row r="408" spans="8:8">
      <c r="H408" s="135"/>
    </row>
    <row r="409" spans="8:8">
      <c r="H409" s="135"/>
    </row>
    <row r="410" spans="8:8">
      <c r="H410" s="135"/>
    </row>
    <row r="411" spans="8:8">
      <c r="H411" s="135"/>
    </row>
    <row r="412" spans="8:8">
      <c r="H412" s="135"/>
    </row>
    <row r="413" spans="8:8">
      <c r="H413" s="135"/>
    </row>
    <row r="414" spans="8:8">
      <c r="H414" s="135"/>
    </row>
    <row r="415" spans="8:8">
      <c r="H415" s="135"/>
    </row>
    <row r="416" spans="8:8">
      <c r="H416" s="135"/>
    </row>
    <row r="417" spans="8:8">
      <c r="H417" s="135"/>
    </row>
    <row r="418" spans="8:8">
      <c r="H418" s="135"/>
    </row>
    <row r="419" spans="8:8">
      <c r="H419" s="135"/>
    </row>
    <row r="420" spans="8:8">
      <c r="H420" s="135"/>
    </row>
    <row r="421" spans="8:8">
      <c r="H421" s="135"/>
    </row>
    <row r="422" spans="8:8">
      <c r="H422" s="135"/>
    </row>
    <row r="423" spans="8:8">
      <c r="H423" s="135"/>
    </row>
    <row r="424" spans="8:8">
      <c r="H424" s="135"/>
    </row>
    <row r="425" spans="8:8">
      <c r="H425" s="135"/>
    </row>
    <row r="426" spans="8:8">
      <c r="H426" s="135"/>
    </row>
    <row r="427" spans="8:8">
      <c r="H427" s="135"/>
    </row>
    <row r="428" spans="8:8">
      <c r="H428" s="135"/>
    </row>
    <row r="429" spans="8:8">
      <c r="H429" s="135"/>
    </row>
    <row r="430" spans="8:8">
      <c r="H430" s="135"/>
    </row>
    <row r="431" spans="8:8">
      <c r="H431" s="135"/>
    </row>
    <row r="432" spans="8:8">
      <c r="H432" s="135"/>
    </row>
    <row r="433" spans="8:8">
      <c r="H433" s="135"/>
    </row>
    <row r="434" spans="8:8">
      <c r="H434" s="135"/>
    </row>
    <row r="435" spans="8:8">
      <c r="H435" s="135"/>
    </row>
    <row r="436" spans="8:8">
      <c r="H436" s="135"/>
    </row>
    <row r="437" spans="8:8">
      <c r="H437" s="135"/>
    </row>
    <row r="438" spans="8:8">
      <c r="H438" s="135"/>
    </row>
    <row r="439" spans="8:8">
      <c r="H439" s="135"/>
    </row>
    <row r="440" spans="8:8">
      <c r="H440" s="135"/>
    </row>
    <row r="441" spans="8:8">
      <c r="H441" s="135"/>
    </row>
    <row r="442" spans="8:8">
      <c r="H442" s="135"/>
    </row>
    <row r="443" spans="8:8">
      <c r="H443" s="135"/>
    </row>
    <row r="444" spans="8:8">
      <c r="H444" s="135"/>
    </row>
    <row r="445" spans="8:8">
      <c r="H445" s="135"/>
    </row>
    <row r="446" spans="8:8">
      <c r="H446" s="135"/>
    </row>
    <row r="447" spans="8:8">
      <c r="H447" s="135"/>
    </row>
    <row r="448" spans="8:8">
      <c r="H448" s="135"/>
    </row>
    <row r="449" spans="8:8">
      <c r="H449" s="135"/>
    </row>
    <row r="450" spans="8:8">
      <c r="H450" s="135"/>
    </row>
    <row r="451" spans="8:8">
      <c r="H451" s="135"/>
    </row>
    <row r="452" spans="8:8">
      <c r="H452" s="135"/>
    </row>
    <row r="453" spans="8:8">
      <c r="H453" s="135"/>
    </row>
    <row r="454" spans="8:8">
      <c r="H454" s="135"/>
    </row>
    <row r="455" spans="8:8">
      <c r="H455" s="135"/>
    </row>
    <row r="456" spans="8:8">
      <c r="H456" s="135"/>
    </row>
    <row r="457" spans="8:8">
      <c r="H457" s="135"/>
    </row>
    <row r="458" spans="8:8">
      <c r="H458" s="135"/>
    </row>
    <row r="459" spans="8:8">
      <c r="H459" s="135"/>
    </row>
    <row r="460" spans="8:8">
      <c r="H460" s="135"/>
    </row>
    <row r="461" spans="8:8">
      <c r="H461" s="135"/>
    </row>
    <row r="462" spans="8:8">
      <c r="H462" s="135"/>
    </row>
    <row r="463" spans="8:8">
      <c r="H463" s="135"/>
    </row>
    <row r="464" spans="8:8">
      <c r="H464" s="135"/>
    </row>
    <row r="465" spans="8:8">
      <c r="H465" s="135"/>
    </row>
    <row r="466" spans="8:8">
      <c r="H466" s="135"/>
    </row>
    <row r="467" spans="8:8">
      <c r="H467" s="135"/>
    </row>
    <row r="468" spans="8:8">
      <c r="H468" s="135"/>
    </row>
    <row r="469" spans="8:8">
      <c r="H469" s="135"/>
    </row>
    <row r="470" spans="8:8">
      <c r="H470" s="135"/>
    </row>
    <row r="471" spans="8:8">
      <c r="H471" s="135"/>
    </row>
    <row r="472" spans="8:8">
      <c r="H472" s="135"/>
    </row>
    <row r="473" spans="8:8">
      <c r="H473" s="135"/>
    </row>
    <row r="474" spans="8:8">
      <c r="H474" s="135"/>
    </row>
    <row r="475" spans="8:8">
      <c r="H475" s="135"/>
    </row>
    <row r="476" spans="8:8">
      <c r="H476" s="135"/>
    </row>
    <row r="477" spans="8:8">
      <c r="H477" s="135"/>
    </row>
    <row r="478" spans="8:8">
      <c r="H478" s="135"/>
    </row>
    <row r="479" spans="8:8">
      <c r="H479" s="135"/>
    </row>
    <row r="480" spans="8:8">
      <c r="H480" s="135"/>
    </row>
    <row r="481" spans="8:8">
      <c r="H481" s="135"/>
    </row>
    <row r="482" spans="8:8">
      <c r="H482" s="135"/>
    </row>
    <row r="483" spans="8:8">
      <c r="H483" s="135"/>
    </row>
    <row r="484" spans="8:8">
      <c r="H484" s="135"/>
    </row>
    <row r="485" spans="8:8">
      <c r="H485" s="135"/>
    </row>
    <row r="486" spans="8:8">
      <c r="H486" s="135"/>
    </row>
    <row r="487" spans="8:8">
      <c r="H487" s="135"/>
    </row>
    <row r="488" spans="8:8">
      <c r="H488" s="135"/>
    </row>
    <row r="489" spans="8:8">
      <c r="H489" s="135"/>
    </row>
    <row r="490" spans="8:8">
      <c r="H490" s="135"/>
    </row>
    <row r="491" spans="8:8">
      <c r="H491" s="135"/>
    </row>
    <row r="492" spans="8:8">
      <c r="H492" s="135"/>
    </row>
    <row r="493" spans="8:8">
      <c r="H493" s="135"/>
    </row>
    <row r="494" spans="8:8">
      <c r="H494" s="135"/>
    </row>
    <row r="495" spans="8:8">
      <c r="H495" s="135"/>
    </row>
    <row r="496" spans="8:8">
      <c r="H496" s="135"/>
    </row>
    <row r="497" spans="8:8">
      <c r="H497" s="135"/>
    </row>
    <row r="498" spans="8:8">
      <c r="H498" s="135"/>
    </row>
    <row r="499" spans="8:8">
      <c r="H499" s="135"/>
    </row>
    <row r="500" spans="8:8">
      <c r="H500" s="135"/>
    </row>
    <row r="501" spans="8:8">
      <c r="H501" s="135"/>
    </row>
    <row r="502" spans="8:8">
      <c r="H502" s="135"/>
    </row>
    <row r="503" spans="8:8">
      <c r="H503" s="135"/>
    </row>
    <row r="504" spans="8:8">
      <c r="H504" s="135"/>
    </row>
    <row r="505" spans="8:8">
      <c r="H505" s="135"/>
    </row>
    <row r="506" spans="8:8">
      <c r="H506" s="135"/>
    </row>
    <row r="507" spans="8:8">
      <c r="H507" s="135"/>
    </row>
    <row r="508" spans="8:8">
      <c r="H508" s="135"/>
    </row>
    <row r="509" spans="8:8">
      <c r="H509" s="135"/>
    </row>
    <row r="510" spans="8:8">
      <c r="H510" s="135"/>
    </row>
    <row r="511" spans="8:8">
      <c r="H511" s="135"/>
    </row>
    <row r="512" spans="8:8">
      <c r="H512" s="135"/>
    </row>
    <row r="513" spans="8:8">
      <c r="H513" s="135"/>
    </row>
    <row r="514" spans="8:8">
      <c r="H514" s="135"/>
    </row>
    <row r="515" spans="8:8">
      <c r="H515" s="135"/>
    </row>
    <row r="516" spans="8:8">
      <c r="H516" s="135"/>
    </row>
    <row r="517" spans="8:8">
      <c r="H517" s="135"/>
    </row>
    <row r="518" spans="8:8">
      <c r="H518" s="135"/>
    </row>
    <row r="519" spans="8:8">
      <c r="H519" s="135"/>
    </row>
    <row r="520" spans="8:8">
      <c r="H520" s="135"/>
    </row>
    <row r="521" spans="8:8">
      <c r="H521" s="135"/>
    </row>
    <row r="522" spans="8:8">
      <c r="H522" s="135"/>
    </row>
    <row r="523" spans="8:8">
      <c r="H523" s="135"/>
    </row>
    <row r="524" spans="8:8">
      <c r="H524" s="135"/>
    </row>
    <row r="525" spans="8:8">
      <c r="H525" s="135"/>
    </row>
    <row r="526" spans="8:8">
      <c r="H526" s="135"/>
    </row>
    <row r="527" spans="8:8">
      <c r="H527" s="135"/>
    </row>
    <row r="528" spans="8:8">
      <c r="H528" s="135"/>
    </row>
    <row r="529" spans="8:8">
      <c r="H529" s="135"/>
    </row>
    <row r="530" spans="8:8">
      <c r="H530" s="135"/>
    </row>
    <row r="531" spans="8:8">
      <c r="H531" s="135"/>
    </row>
    <row r="532" spans="8:8">
      <c r="H532" s="135"/>
    </row>
    <row r="533" spans="8:8">
      <c r="H533" s="135"/>
    </row>
    <row r="534" spans="8:8">
      <c r="H534" s="135"/>
    </row>
    <row r="535" spans="8:8">
      <c r="H535" s="135"/>
    </row>
    <row r="536" spans="8:8">
      <c r="H536" s="135"/>
    </row>
    <row r="537" spans="8:8">
      <c r="H537" s="135"/>
    </row>
    <row r="538" spans="8:8">
      <c r="H538" s="135"/>
    </row>
    <row r="539" spans="8:8">
      <c r="H539" s="135"/>
    </row>
    <row r="540" spans="8:8">
      <c r="H540" s="135"/>
    </row>
    <row r="541" spans="8:8">
      <c r="H541" s="135"/>
    </row>
    <row r="542" spans="8:8">
      <c r="H542" s="135"/>
    </row>
    <row r="543" spans="8:8">
      <c r="H543" s="135"/>
    </row>
    <row r="544" spans="8:8">
      <c r="H544" s="135"/>
    </row>
    <row r="545" spans="8:8">
      <c r="H545" s="135"/>
    </row>
    <row r="546" spans="8:8">
      <c r="H546" s="135"/>
    </row>
    <row r="547" spans="8:8">
      <c r="H547" s="135"/>
    </row>
    <row r="548" spans="8:8">
      <c r="H548" s="135"/>
    </row>
    <row r="549" spans="8:8">
      <c r="H549" s="135"/>
    </row>
    <row r="550" spans="8:8">
      <c r="H550" s="135"/>
    </row>
    <row r="551" spans="8:8">
      <c r="H551" s="135"/>
    </row>
    <row r="552" spans="8:8">
      <c r="H552" s="135"/>
    </row>
    <row r="553" spans="8:8">
      <c r="H553" s="135"/>
    </row>
    <row r="554" spans="8:8">
      <c r="H554" s="135"/>
    </row>
    <row r="555" spans="8:8">
      <c r="H555" s="135"/>
    </row>
    <row r="556" spans="8:8">
      <c r="H556" s="135"/>
    </row>
    <row r="557" spans="8:8">
      <c r="H557" s="135"/>
    </row>
    <row r="558" spans="8:8">
      <c r="H558" s="135"/>
    </row>
    <row r="559" spans="8:8">
      <c r="H559" s="135"/>
    </row>
    <row r="560" spans="8:8">
      <c r="H560" s="135"/>
    </row>
    <row r="561" spans="8:8">
      <c r="H561" s="135"/>
    </row>
    <row r="562" spans="8:8">
      <c r="H562" s="135"/>
    </row>
    <row r="563" spans="8:8">
      <c r="H563" s="135"/>
    </row>
    <row r="564" spans="8:8">
      <c r="H564" s="135"/>
    </row>
    <row r="565" spans="8:8">
      <c r="H565" s="135"/>
    </row>
    <row r="566" spans="8:8">
      <c r="H566" s="135"/>
    </row>
    <row r="567" spans="8:8">
      <c r="H567" s="135"/>
    </row>
    <row r="568" spans="8:8">
      <c r="H568" s="135"/>
    </row>
    <row r="569" spans="8:8">
      <c r="H569" s="135"/>
    </row>
    <row r="570" spans="8:8">
      <c r="H570" s="135"/>
    </row>
    <row r="571" spans="8:8">
      <c r="H571" s="135"/>
    </row>
    <row r="572" spans="8:8">
      <c r="H572" s="135"/>
    </row>
    <row r="573" spans="8:8">
      <c r="H573" s="135"/>
    </row>
    <row r="574" spans="8:8">
      <c r="H574" s="135"/>
    </row>
    <row r="575" spans="8:8">
      <c r="H575" s="135"/>
    </row>
    <row r="576" spans="8:8">
      <c r="H576" s="135"/>
    </row>
    <row r="577" spans="8:8">
      <c r="H577" s="135"/>
    </row>
    <row r="578" spans="8:8">
      <c r="H578" s="135"/>
    </row>
    <row r="579" spans="8:8">
      <c r="H579" s="135"/>
    </row>
    <row r="580" spans="8:8">
      <c r="H580" s="135"/>
    </row>
    <row r="581" spans="8:8">
      <c r="H581" s="135"/>
    </row>
    <row r="582" spans="8:8">
      <c r="H582" s="135"/>
    </row>
    <row r="583" spans="8:8">
      <c r="H583" s="135"/>
    </row>
    <row r="584" spans="8:8">
      <c r="H584" s="135"/>
    </row>
    <row r="585" spans="8:8">
      <c r="H585" s="135"/>
    </row>
    <row r="586" spans="8:8">
      <c r="H586" s="135"/>
    </row>
    <row r="587" spans="8:8">
      <c r="H587" s="135"/>
    </row>
    <row r="588" spans="8:8">
      <c r="H588" s="135"/>
    </row>
    <row r="589" spans="8:8">
      <c r="H589" s="135"/>
    </row>
    <row r="590" spans="8:8">
      <c r="H590" s="135"/>
    </row>
    <row r="591" spans="8:8">
      <c r="H591" s="135"/>
    </row>
    <row r="592" spans="8:8">
      <c r="H592" s="135"/>
    </row>
    <row r="593" spans="8:8">
      <c r="H593" s="135"/>
    </row>
    <row r="594" spans="8:8">
      <c r="H594" s="135"/>
    </row>
    <row r="595" spans="8:8">
      <c r="H595" s="135"/>
    </row>
    <row r="596" spans="8:8">
      <c r="H596" s="135"/>
    </row>
    <row r="597" spans="8:8">
      <c r="H597" s="135"/>
    </row>
    <row r="598" spans="8:8">
      <c r="H598" s="135"/>
    </row>
    <row r="599" spans="8:8">
      <c r="H599" s="135"/>
    </row>
    <row r="600" spans="8:8">
      <c r="H600" s="135"/>
    </row>
    <row r="601" spans="8:8">
      <c r="H601" s="135"/>
    </row>
    <row r="602" spans="8:8">
      <c r="H602" s="135"/>
    </row>
    <row r="603" spans="8:8">
      <c r="H603" s="135"/>
    </row>
    <row r="604" spans="8:8">
      <c r="H604" s="135"/>
    </row>
    <row r="605" spans="8:8">
      <c r="H605" s="135"/>
    </row>
    <row r="606" spans="8:8">
      <c r="H606" s="135"/>
    </row>
    <row r="607" spans="8:8">
      <c r="H607" s="135"/>
    </row>
    <row r="608" spans="8:8">
      <c r="H608" s="135"/>
    </row>
    <row r="609" spans="8:8">
      <c r="H609" s="135"/>
    </row>
    <row r="610" spans="8:8">
      <c r="H610" s="135"/>
    </row>
    <row r="611" spans="8:8">
      <c r="H611" s="135"/>
    </row>
    <row r="612" spans="8:8">
      <c r="H612" s="135"/>
    </row>
    <row r="613" spans="8:8">
      <c r="H613" s="135"/>
    </row>
    <row r="614" spans="8:8">
      <c r="H614" s="135"/>
    </row>
    <row r="615" spans="8:8">
      <c r="H615" s="135"/>
    </row>
    <row r="616" spans="8:8">
      <c r="H616" s="135"/>
    </row>
    <row r="617" spans="8:8">
      <c r="H617" s="135"/>
    </row>
    <row r="618" spans="8:8">
      <c r="H618" s="135"/>
    </row>
    <row r="619" spans="8:8">
      <c r="H619" s="135"/>
    </row>
    <row r="620" spans="8:8">
      <c r="H620" s="135"/>
    </row>
    <row r="621" spans="8:8">
      <c r="H621" s="135"/>
    </row>
    <row r="622" spans="8:8">
      <c r="H622" s="135"/>
    </row>
    <row r="623" spans="8:8">
      <c r="H623" s="135"/>
    </row>
    <row r="624" spans="8:8">
      <c r="H624" s="135"/>
    </row>
    <row r="625" spans="8:8">
      <c r="H625" s="135"/>
    </row>
    <row r="626" spans="8:8">
      <c r="H626" s="135"/>
    </row>
    <row r="627" spans="8:8">
      <c r="H627" s="135"/>
    </row>
    <row r="628" spans="8:8">
      <c r="H628" s="135"/>
    </row>
    <row r="629" spans="8:8">
      <c r="H629" s="135"/>
    </row>
    <row r="630" spans="8:8">
      <c r="H630" s="135"/>
    </row>
    <row r="631" spans="8:8">
      <c r="H631" s="135"/>
    </row>
    <row r="632" spans="8:8">
      <c r="H632" s="135"/>
    </row>
    <row r="633" spans="8:8">
      <c r="H633" s="135"/>
    </row>
    <row r="634" spans="8:8">
      <c r="H634" s="135"/>
    </row>
    <row r="635" spans="8:8">
      <c r="H635" s="135"/>
    </row>
    <row r="636" spans="8:8">
      <c r="H636" s="135"/>
    </row>
    <row r="637" spans="8:8">
      <c r="H637" s="135"/>
    </row>
    <row r="638" spans="8:8">
      <c r="H638" s="135"/>
    </row>
    <row r="639" spans="8:8">
      <c r="H639" s="135"/>
    </row>
    <row r="640" spans="8:8">
      <c r="H640" s="135"/>
    </row>
    <row r="641" spans="8:8">
      <c r="H641" s="135"/>
    </row>
    <row r="642" spans="8:8">
      <c r="H642" s="135"/>
    </row>
    <row r="643" spans="8:8">
      <c r="H643" s="135"/>
    </row>
    <row r="644" spans="8:8">
      <c r="H644" s="135"/>
    </row>
    <row r="645" spans="8:8">
      <c r="H645" s="135"/>
    </row>
    <row r="646" spans="8:8">
      <c r="H646" s="135"/>
    </row>
    <row r="647" spans="8:8">
      <c r="H647" s="135"/>
    </row>
    <row r="648" spans="8:8">
      <c r="H648" s="135"/>
    </row>
    <row r="649" spans="8:8">
      <c r="H649" s="135"/>
    </row>
    <row r="650" spans="8:8">
      <c r="H650" s="135"/>
    </row>
    <row r="651" spans="8:8">
      <c r="H651" s="135"/>
    </row>
    <row r="652" spans="8:8">
      <c r="H652" s="135"/>
    </row>
    <row r="653" spans="8:8">
      <c r="H653" s="135"/>
    </row>
    <row r="654" spans="8:8">
      <c r="H654" s="135"/>
    </row>
    <row r="655" spans="8:8">
      <c r="H655" s="135"/>
    </row>
    <row r="656" spans="8:8">
      <c r="H656" s="135"/>
    </row>
    <row r="657" spans="8:8">
      <c r="H657" s="135"/>
    </row>
    <row r="658" spans="8:8">
      <c r="H658" s="135"/>
    </row>
    <row r="659" spans="8:8">
      <c r="H659" s="135"/>
    </row>
    <row r="660" spans="8:8">
      <c r="H660" s="135"/>
    </row>
    <row r="661" spans="8:8">
      <c r="H661" s="135"/>
    </row>
    <row r="662" spans="8:8">
      <c r="H662" s="135"/>
    </row>
    <row r="663" spans="8:8">
      <c r="H663" s="135"/>
    </row>
    <row r="664" spans="8:8">
      <c r="H664" s="135"/>
    </row>
    <row r="665" spans="8:8">
      <c r="H665" s="135"/>
    </row>
    <row r="666" spans="8:8">
      <c r="H666" s="135"/>
    </row>
    <row r="667" spans="8:8">
      <c r="H667" s="135"/>
    </row>
    <row r="668" spans="8:8">
      <c r="H668" s="135"/>
    </row>
    <row r="669" spans="8:8">
      <c r="H669" s="135"/>
    </row>
    <row r="670" spans="8:8">
      <c r="H670" s="135"/>
    </row>
    <row r="671" spans="8:8">
      <c r="H671" s="135"/>
    </row>
    <row r="672" spans="8:8">
      <c r="H672" s="135"/>
    </row>
    <row r="673" spans="8:8">
      <c r="H673" s="135"/>
    </row>
    <row r="674" spans="8:8">
      <c r="H674" s="135"/>
    </row>
    <row r="675" spans="8:8">
      <c r="H675" s="135"/>
    </row>
    <row r="676" spans="8:8">
      <c r="H676" s="135"/>
    </row>
    <row r="677" spans="8:8">
      <c r="H677" s="135"/>
    </row>
    <row r="678" spans="8:8">
      <c r="H678" s="135"/>
    </row>
    <row r="679" spans="8:8">
      <c r="H679" s="135"/>
    </row>
    <row r="680" spans="8:8">
      <c r="H680" s="135"/>
    </row>
  </sheetData>
  <mergeCells count="4">
    <mergeCell ref="A1:H1"/>
    <mergeCell ref="A2:H2"/>
    <mergeCell ref="D19:E19"/>
    <mergeCell ref="D20:E20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23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3" manualBreakCount="3">
    <brk id="42" max="11" man="1"/>
    <brk id="79" max="11" man="1"/>
    <brk id="115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dem14</vt:lpstr>
      <vt:lpstr>'dem14'!admJ</vt:lpstr>
      <vt:lpstr>homerevenue</vt:lpstr>
      <vt:lpstr>'dem14'!jail</vt:lpstr>
      <vt:lpstr>'dem14'!mgs</vt:lpstr>
      <vt:lpstr>'dem14'!minister</vt:lpstr>
      <vt:lpstr>'dem14'!minrec</vt:lpstr>
      <vt:lpstr>'dem14'!Print_Area</vt:lpstr>
      <vt:lpstr>'dem14'!Print_Titles</vt:lpstr>
      <vt:lpstr>'dem14'!revise</vt:lpstr>
      <vt:lpstr>'dem14'!sgs</vt:lpstr>
      <vt:lpstr>'dem14'!SocialSecurity</vt:lpstr>
      <vt:lpstr>'dem14'!summary</vt:lpstr>
      <vt:lpstr>'dem14'!voted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2018-02-27T09:34:51Z</cp:lastPrinted>
  <dcterms:created xsi:type="dcterms:W3CDTF">2004-06-02T16:16:51Z</dcterms:created>
  <dcterms:modified xsi:type="dcterms:W3CDTF">2018-04-06T09:20:34Z</dcterms:modified>
</cp:coreProperties>
</file>