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/>
  </bookViews>
  <sheets>
    <sheet name="dem15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'dem15'!$A$17:$H$187</definedName>
    <definedName name="_Regression_Int" localSheetId="0" hidden="1">1</definedName>
    <definedName name="are" localSheetId="0">'dem15'!#REF!</definedName>
    <definedName name="arerec" localSheetId="0">'dem15'!#REF!</definedName>
    <definedName name="ch" localSheetId="0">'dem15'!$D$154:$H$154</definedName>
    <definedName name="chCap" localSheetId="0">'dem15'!$D$172:$H$172</definedName>
    <definedName name="chrec" localSheetId="0">'dem15'!#REF!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rticulturerevenue">'dem15'!$E$11:$F$11</definedName>
    <definedName name="hortirec" localSheetId="0">'dem15'!#REF!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'dem15'!#REF!</definedName>
    <definedName name="oap" localSheetId="0">'dem15'!#REF!</definedName>
    <definedName name="oapCap" localSheetId="0">'dem15'!$D$180:$H$180</definedName>
    <definedName name="_xlnm.Print_Area" localSheetId="0">'dem15'!$A$1:$H$186</definedName>
    <definedName name="_xlnm.Print_Titles" localSheetId="0">'dem15'!$14:$17</definedName>
    <definedName name="rec">#REF!</definedName>
    <definedName name="reform">#REF!</definedName>
    <definedName name="revise" localSheetId="0">'dem15'!#REF!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'dem15'!#REF!</definedName>
    <definedName name="udhd">#REF!</definedName>
    <definedName name="urbancap">#REF!</definedName>
    <definedName name="voted" localSheetId="0">'dem15'!$E$11:$F$11</definedName>
    <definedName name="welfarecap">#REF!</definedName>
    <definedName name="Z_239EE218_578E_4317_BEED_14D5D7089E27_.wvu.FilterData" localSheetId="0" hidden="1">'dem15'!$A$1:$H$182</definedName>
    <definedName name="Z_239EE218_578E_4317_BEED_14D5D7089E27_.wvu.PrintArea" localSheetId="0" hidden="1">'dem15'!$A$1:$H$179</definedName>
    <definedName name="Z_239EE218_578E_4317_BEED_14D5D7089E27_.wvu.PrintTitles" localSheetId="0" hidden="1">'dem15'!$14:$17</definedName>
    <definedName name="Z_302A3EA3_AE96_11D5_A646_0050BA3D7AFD_.wvu.FilterData" localSheetId="0" hidden="1">'dem15'!$A$1:$H$182</definedName>
    <definedName name="Z_302A3EA3_AE96_11D5_A646_0050BA3D7AFD_.wvu.PrintArea" localSheetId="0" hidden="1">'dem15'!$A$1:$H$179</definedName>
    <definedName name="Z_302A3EA3_AE96_11D5_A646_0050BA3D7AFD_.wvu.PrintTitles" localSheetId="0" hidden="1">'dem15'!$14:$17</definedName>
    <definedName name="Z_36DBA021_0ECB_11D4_8064_004005726899_.wvu.FilterData" localSheetId="0" hidden="1">'dem15'!$C$18:$C$64</definedName>
    <definedName name="Z_36DBA021_0ECB_11D4_8064_004005726899_.wvu.PrintArea" localSheetId="0" hidden="1">'dem15'!$A$1:$H$178</definedName>
    <definedName name="Z_36DBA021_0ECB_11D4_8064_004005726899_.wvu.PrintTitles" localSheetId="0" hidden="1">'dem15'!$14:$17</definedName>
    <definedName name="Z_93EBE921_AE91_11D5_8685_004005726899_.wvu.FilterData" localSheetId="0" hidden="1">'dem15'!$C$18:$C$64</definedName>
    <definedName name="Z_93EBE921_AE91_11D5_8685_004005726899_.wvu.PrintArea" localSheetId="0" hidden="1">'dem15'!$A$1:$H$178</definedName>
    <definedName name="Z_93EBE921_AE91_11D5_8685_004005726899_.wvu.PrintTitles" localSheetId="0" hidden="1">'dem15'!$14:$17</definedName>
    <definedName name="Z_94DA79C1_0FDE_11D5_9579_000021DAEEA2_.wvu.FilterData" localSheetId="0" hidden="1">'dem15'!$C$18:$C$64</definedName>
    <definedName name="Z_94DA79C1_0FDE_11D5_9579_000021DAEEA2_.wvu.PrintArea" localSheetId="0" hidden="1">'dem15'!$A$1:$H$178</definedName>
    <definedName name="Z_94DA79C1_0FDE_11D5_9579_000021DAEEA2_.wvu.PrintTitles" localSheetId="0" hidden="1">'dem15'!$14:$17</definedName>
    <definedName name="Z_B4CB098C_161F_11D5_8064_004005726899_.wvu.FilterData" localSheetId="0" hidden="1">'dem15'!$C$18:$C$64</definedName>
    <definedName name="Z_C868F8C3_16D7_11D5_A68D_81D6213F5331_.wvu.FilterData" localSheetId="0" hidden="1">'dem15'!$C$18:$C$64</definedName>
    <definedName name="Z_C868F8C3_16D7_11D5_A68D_81D6213F5331_.wvu.PrintArea" localSheetId="0" hidden="1">'dem15'!$A$1:$H$178</definedName>
    <definedName name="Z_C868F8C3_16D7_11D5_A68D_81D6213F5331_.wvu.PrintTitles" localSheetId="0" hidden="1">'dem15'!$14:$17</definedName>
    <definedName name="Z_E5DF37BD_125C_11D5_8DC4_D0F5D88B3549_.wvu.FilterData" localSheetId="0" hidden="1">'dem15'!$C$18:$C$64</definedName>
    <definedName name="Z_E5DF37BD_125C_11D5_8DC4_D0F5D88B3549_.wvu.PrintArea" localSheetId="0" hidden="1">'dem15'!$A$1:$H$178</definedName>
    <definedName name="Z_E5DF37BD_125C_11D5_8DC4_D0F5D88B3549_.wvu.PrintTitles" localSheetId="0" hidden="1">'dem15'!$14:$17</definedName>
    <definedName name="Z_F8ADACC1_164E_11D6_B603_000021DAEEA2_.wvu.FilterData" localSheetId="0" hidden="1">'dem15'!$C$18:$C$64</definedName>
    <definedName name="Z_F8ADACC1_164E_11D6_B603_000021DAEEA2_.wvu.PrintArea" localSheetId="0" hidden="1">'dem15'!$A$1:$H$178</definedName>
    <definedName name="Z_F8ADACC1_164E_11D6_B603_000021DAEEA2_.wvu.PrintTitles" localSheetId="0" hidden="1">'dem15'!$14:$17</definedName>
  </definedNames>
  <calcPr calcId="125725"/>
</workbook>
</file>

<file path=xl/calcChain.xml><?xml version="1.0" encoding="utf-8"?>
<calcChain xmlns="http://schemas.openxmlformats.org/spreadsheetml/2006/main">
  <c r="E107" i="4"/>
  <c r="F107"/>
  <c r="G107"/>
  <c r="D107"/>
  <c r="E162"/>
  <c r="F162"/>
  <c r="G162"/>
  <c r="D162"/>
  <c r="E151"/>
  <c r="F151"/>
  <c r="G151"/>
  <c r="D151"/>
  <c r="E144"/>
  <c r="F144"/>
  <c r="G144"/>
  <c r="D144"/>
  <c r="G170"/>
  <c r="G178" l="1"/>
  <c r="G179" s="1"/>
  <c r="G180" s="1"/>
  <c r="F178"/>
  <c r="F179" s="1"/>
  <c r="F180" s="1"/>
  <c r="E178"/>
  <c r="E179" s="1"/>
  <c r="E180" s="1"/>
  <c r="D178"/>
  <c r="D179" s="1"/>
  <c r="D180" s="1"/>
  <c r="G171"/>
  <c r="G172" s="1"/>
  <c r="F170"/>
  <c r="F171" s="1"/>
  <c r="F172" s="1"/>
  <c r="E170"/>
  <c r="E171" s="1"/>
  <c r="E172" s="1"/>
  <c r="D170"/>
  <c r="D171" s="1"/>
  <c r="D172" s="1"/>
  <c r="G152"/>
  <c r="F152"/>
  <c r="E152"/>
  <c r="D152"/>
  <c r="G128"/>
  <c r="F128"/>
  <c r="E128"/>
  <c r="D128"/>
  <c r="G121"/>
  <c r="F121"/>
  <c r="E121"/>
  <c r="D121"/>
  <c r="G115"/>
  <c r="F115"/>
  <c r="E115"/>
  <c r="D115"/>
  <c r="G103"/>
  <c r="F103"/>
  <c r="E103"/>
  <c r="D103"/>
  <c r="G94"/>
  <c r="F94"/>
  <c r="E94"/>
  <c r="D94"/>
  <c r="G90"/>
  <c r="F90"/>
  <c r="E90"/>
  <c r="D90"/>
  <c r="G84"/>
  <c r="F84"/>
  <c r="E84"/>
  <c r="D84"/>
  <c r="G78"/>
  <c r="F78"/>
  <c r="E78"/>
  <c r="D78"/>
  <c r="G72"/>
  <c r="F72"/>
  <c r="E72"/>
  <c r="D72"/>
  <c r="G62"/>
  <c r="F62"/>
  <c r="E62"/>
  <c r="D62"/>
  <c r="G54"/>
  <c r="F54"/>
  <c r="E54"/>
  <c r="D54"/>
  <c r="G46"/>
  <c r="F46"/>
  <c r="E46"/>
  <c r="D46"/>
  <c r="G39"/>
  <c r="F39"/>
  <c r="E39"/>
  <c r="D39"/>
  <c r="G31"/>
  <c r="F31"/>
  <c r="E31"/>
  <c r="D31"/>
  <c r="G129" l="1"/>
  <c r="E153"/>
  <c r="F153"/>
  <c r="E63"/>
  <c r="E64" s="1"/>
  <c r="E129"/>
  <c r="D129"/>
  <c r="E95"/>
  <c r="E96" s="1"/>
  <c r="G63"/>
  <c r="G64" s="1"/>
  <c r="D95"/>
  <c r="D96" s="1"/>
  <c r="G95"/>
  <c r="G96" s="1"/>
  <c r="G153"/>
  <c r="F63"/>
  <c r="F64" s="1"/>
  <c r="F95"/>
  <c r="F96" s="1"/>
  <c r="F129"/>
  <c r="D63"/>
  <c r="D64" s="1"/>
  <c r="D153"/>
  <c r="F181"/>
  <c r="E181"/>
  <c r="G181"/>
  <c r="D181"/>
  <c r="E154" l="1"/>
  <c r="E155" s="1"/>
  <c r="E182" s="1"/>
  <c r="G154"/>
  <c r="G155" s="1"/>
  <c r="G182" s="1"/>
  <c r="D154"/>
  <c r="D155" s="1"/>
  <c r="D182" s="1"/>
  <c r="F154"/>
  <c r="F155" s="1"/>
  <c r="F182" s="1"/>
  <c r="F11"/>
  <c r="E11" l="1"/>
</calcChain>
</file>

<file path=xl/sharedStrings.xml><?xml version="1.0" encoding="utf-8"?>
<sst xmlns="http://schemas.openxmlformats.org/spreadsheetml/2006/main" count="289" uniqueCount="149">
  <si>
    <t>C - Economic Services (a) Agriculture &amp; Allied Activities</t>
  </si>
  <si>
    <t>Capital Outlay on Crop Husbandry</t>
  </si>
  <si>
    <t>Capital Outlay on Other Agricultural Programmes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</si>
  <si>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</si>
  <si>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</si>
  <si>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</si>
  <si>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</si>
  <si>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</si>
  <si>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</si>
  <si>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</si>
  <si>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Crop Husbandry</t>
  </si>
  <si>
    <t>Direction and Administration</t>
  </si>
  <si>
    <t>Horticulture Department</t>
  </si>
  <si>
    <t>Head Office Establishment</t>
  </si>
  <si>
    <t>16.44.01</t>
  </si>
  <si>
    <t>Salaries</t>
  </si>
  <si>
    <t>16.44.11</t>
  </si>
  <si>
    <t>16.44.13</t>
  </si>
  <si>
    <t>16.44.14</t>
  </si>
  <si>
    <t>16.44.27</t>
  </si>
  <si>
    <t>Minor Works</t>
  </si>
  <si>
    <t>16.44.50</t>
  </si>
  <si>
    <t>East District</t>
  </si>
  <si>
    <t>16.45.01</t>
  </si>
  <si>
    <t>16.45.11</t>
  </si>
  <si>
    <t>16.45.13</t>
  </si>
  <si>
    <t>16.45.50</t>
  </si>
  <si>
    <t>West District</t>
  </si>
  <si>
    <t>16.46.01</t>
  </si>
  <si>
    <t>16.46.11</t>
  </si>
  <si>
    <t>16.46.13</t>
  </si>
  <si>
    <t>16.46.50</t>
  </si>
  <si>
    <t>North District</t>
  </si>
  <si>
    <t>16.47.01</t>
  </si>
  <si>
    <t>16.47.11</t>
  </si>
  <si>
    <t>16.47.50</t>
  </si>
  <si>
    <t>South District</t>
  </si>
  <si>
    <t>16.48.01</t>
  </si>
  <si>
    <t>16.48.11</t>
  </si>
  <si>
    <t>16.48.13</t>
  </si>
  <si>
    <t>Rent, Rates &amp; Taxes</t>
  </si>
  <si>
    <t>16.48.50</t>
  </si>
  <si>
    <t>Agricultural Farms</t>
  </si>
  <si>
    <t>Horticulture Farms</t>
  </si>
  <si>
    <t>16.60.50</t>
  </si>
  <si>
    <t>Other Charges</t>
  </si>
  <si>
    <t>Travel Expenses</t>
  </si>
  <si>
    <t>Office Expenses</t>
  </si>
  <si>
    <t>16.47.13</t>
  </si>
  <si>
    <t>Horticulture and Vegetable Crops</t>
  </si>
  <si>
    <t>Floriculture</t>
  </si>
  <si>
    <t>61.00.50</t>
  </si>
  <si>
    <t>Fruits</t>
  </si>
  <si>
    <t>62.00.01</t>
  </si>
  <si>
    <t>62.00.11</t>
  </si>
  <si>
    <t>62.00.13</t>
  </si>
  <si>
    <t>Progeny Orchards</t>
  </si>
  <si>
    <t>63.00.01</t>
  </si>
  <si>
    <t>63.00.11</t>
  </si>
  <si>
    <t>63.00.13</t>
  </si>
  <si>
    <t>63.00.27</t>
  </si>
  <si>
    <t>Other Expenditure</t>
  </si>
  <si>
    <t>Marketing &amp; Quality Control</t>
  </si>
  <si>
    <t>CAPITAL SECTION</t>
  </si>
  <si>
    <t>16.00.74</t>
  </si>
  <si>
    <t>Marketing Facilities</t>
  </si>
  <si>
    <t>Advisory Board</t>
  </si>
  <si>
    <t>Organic Farming</t>
  </si>
  <si>
    <t>Revenue</t>
  </si>
  <si>
    <t>Capital</t>
  </si>
  <si>
    <t>II. Details of the estimates and the heads under which this grant will be accounted for:</t>
  </si>
  <si>
    <t>66.44.83</t>
  </si>
  <si>
    <t>Sikkim Organic Mission</t>
  </si>
  <si>
    <t>(In Thousands of Rupees)</t>
  </si>
  <si>
    <t>16.00.65</t>
  </si>
  <si>
    <t>16.44.71</t>
  </si>
  <si>
    <t>00.00.79</t>
  </si>
  <si>
    <t>Regulated Market-cum-Integrated Pack House at Melli</t>
  </si>
  <si>
    <t>61.00.79</t>
  </si>
  <si>
    <t>61.00.80</t>
  </si>
  <si>
    <t>Water Harvesting and Irrigation in Sikkim Mandarin (NEC)</t>
  </si>
  <si>
    <t>Cultivation of Commercial Floriculture Crops at Rumtek (NEC)</t>
  </si>
  <si>
    <t>National Horticultural Mission</t>
  </si>
  <si>
    <t>02.00.81</t>
  </si>
  <si>
    <t>02.00.82</t>
  </si>
  <si>
    <t>02.00.83</t>
  </si>
  <si>
    <t>Horticulture Inspector Centres at Gyalshing, Bermoik, Pecherek-Martam, Timberbong, Amba, Tinkitam and Sanganath</t>
  </si>
  <si>
    <t>(a) Capital Account on Agriculture &amp; Allied Activities</t>
  </si>
  <si>
    <t>National Mission on Sustainable Agriculture</t>
  </si>
  <si>
    <t>16.45.14</t>
  </si>
  <si>
    <t>16.46.14</t>
  </si>
  <si>
    <t>16.47.14</t>
  </si>
  <si>
    <t>16.48.14</t>
  </si>
  <si>
    <t>61.00.81</t>
  </si>
  <si>
    <t>61.00.82</t>
  </si>
  <si>
    <t>State Share of NEC Schemes</t>
  </si>
  <si>
    <t>Rec</t>
  </si>
  <si>
    <t>03.00.82</t>
  </si>
  <si>
    <t>National Bamboo Mission (Central Share)</t>
  </si>
  <si>
    <t>Horticulture Mission for North East &amp; Himalayan States (Central Share)</t>
  </si>
  <si>
    <t>16.00.60</t>
  </si>
  <si>
    <t>Other Capital Expenditure</t>
  </si>
  <si>
    <t>16.00.71</t>
  </si>
  <si>
    <t>Repair of Green Houses</t>
  </si>
  <si>
    <t>16.00.72</t>
  </si>
  <si>
    <t xml:space="preserve">Purchase of Saplings of Tea Plant </t>
  </si>
  <si>
    <t>66.44.31</t>
  </si>
  <si>
    <t>Grant in aid to Sikkim State Organic Certifying Agency (SSOCA)</t>
  </si>
  <si>
    <t xml:space="preserve">Crop Husbandary 00.911 recoveries of overpayments </t>
  </si>
  <si>
    <t>State Share of Centrally Sponsored Schemes</t>
  </si>
  <si>
    <t>Mission Organic Value Chain Development of North Eastern Region (Central Share)</t>
  </si>
  <si>
    <t>Budget Estimate</t>
  </si>
  <si>
    <t>I.  Estimate of the amount required in the year ending 31st March, 2019 to defray the charges in respect of  Horticulture &amp; Cash Crops Development</t>
  </si>
  <si>
    <t>Revised Estimate</t>
  </si>
  <si>
    <t xml:space="preserve"> 2017-18</t>
  </si>
  <si>
    <t>2018-19</t>
  </si>
  <si>
    <t>16.00.75</t>
  </si>
  <si>
    <t>16.00.76</t>
  </si>
  <si>
    <t>Publication</t>
  </si>
  <si>
    <t>Cardamom Insurance Scheme</t>
  </si>
  <si>
    <t>16.00.77</t>
  </si>
  <si>
    <t>16.00.78</t>
  </si>
  <si>
    <t>16.00.79</t>
  </si>
  <si>
    <t>16.00.80</t>
  </si>
  <si>
    <t>16.00.81</t>
  </si>
  <si>
    <t>Procurement of Water tanks</t>
  </si>
  <si>
    <t>Year round production of vegetables</t>
  </si>
  <si>
    <t>Revolving fund to GFPF</t>
  </si>
  <si>
    <t>Procurements of utility vehicles</t>
  </si>
  <si>
    <t>Procurement of shredder machines</t>
  </si>
  <si>
    <t>16.00.67</t>
  </si>
  <si>
    <t>Cold Storage Unit</t>
  </si>
  <si>
    <t>16.00.68</t>
  </si>
  <si>
    <t>Sikkim Himalayan Orchids</t>
  </si>
  <si>
    <t>16.44.42</t>
  </si>
  <si>
    <t>16.00.82</t>
  </si>
  <si>
    <t>66.44.84</t>
  </si>
  <si>
    <t>Investments in Public Sector and other Undertakings</t>
  </si>
  <si>
    <t>Sikkim IFFCO Organics Limited</t>
  </si>
  <si>
    <t>71.00.71</t>
  </si>
  <si>
    <t>Investment in IFFCO Organics Limited</t>
  </si>
  <si>
    <t>Lump sum provision for revision of Pay &amp; Allowances</t>
  </si>
  <si>
    <t>National Mission on Micro Irrigation (Central Share)</t>
  </si>
  <si>
    <t>Development of Commercial Floriculture in Sikkim (NEC)</t>
  </si>
  <si>
    <t xml:space="preserve">              Actuals</t>
  </si>
  <si>
    <t xml:space="preserve">              2016-17</t>
  </si>
  <si>
    <t>Participation in Organic World Congress</t>
  </si>
  <si>
    <t xml:space="preserve">                                               DEMAND NO. 15</t>
  </si>
  <si>
    <t xml:space="preserve">                                                HORTICULTURE AND CASH CROPS DEVELOPMENT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</si>
</sst>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00#"/>
    <numFmt numFmtId="170" formatCode="00.#00"/>
    <numFmt numFmtId="171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  <font>
      <sz val="10"/>
      <color rgb="FFC00000"/>
      <name val="Times New Roman"/>
      <family val="1"/>
    </font>
    <font>
      <sz val="10"/>
      <color rgb="FFFF006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3" fillId="0" borderId="0" xfId="7" applyFont="1" applyFill="1" applyProtection="1"/>
    <xf numFmtId="0" fontId="3" fillId="0" borderId="2" xfId="6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0" xfId="4" applyFont="1" applyFill="1"/>
    <xf numFmtId="0" fontId="3" fillId="0" borderId="0" xfId="4" applyFont="1" applyFill="1" applyAlignment="1">
      <alignment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NumberFormat="1" applyFont="1" applyFill="1"/>
    <xf numFmtId="0" fontId="3" fillId="0" borderId="0" xfId="4" applyFont="1" applyFill="1" applyAlignment="1">
      <alignment horizontal="left" vertical="top"/>
    </xf>
    <xf numFmtId="0" fontId="3" fillId="0" borderId="0" xfId="4" applyFont="1" applyFill="1" applyAlignment="1">
      <alignment horizontal="center" vertical="top" wrapText="1"/>
    </xf>
    <xf numFmtId="0" fontId="3" fillId="0" borderId="0" xfId="4" applyNumberFormat="1" applyFont="1" applyFill="1" applyAlignment="1">
      <alignment horizontal="center" vertical="top" wrapText="1"/>
    </xf>
    <xf numFmtId="0" fontId="4" fillId="0" borderId="0" xfId="4" applyNumberFormat="1" applyFont="1" applyFill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4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center"/>
    </xf>
    <xf numFmtId="0" fontId="3" fillId="0" borderId="0" xfId="4" applyFont="1" applyFill="1" applyAlignment="1">
      <alignment vertical="top"/>
    </xf>
    <xf numFmtId="0" fontId="5" fillId="0" borderId="2" xfId="6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lef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169" fontId="4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Alignment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168" fontId="3" fillId="0" borderId="0" xfId="4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1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" fontId="3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4" applyFont="1" applyFill="1" applyBorder="1" applyAlignment="1">
      <alignment vertical="top" wrapText="1"/>
    </xf>
    <xf numFmtId="1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right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>
      <alignment horizontal="right" wrapText="1"/>
    </xf>
    <xf numFmtId="0" fontId="3" fillId="0" borderId="1" xfId="4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/>
    <xf numFmtId="0" fontId="3" fillId="0" borderId="0" xfId="0" applyFont="1" applyFill="1" applyBorder="1" applyAlignment="1">
      <alignment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171" fontId="4" fillId="0" borderId="0" xfId="4" applyNumberFormat="1" applyFont="1" applyFill="1" applyBorder="1" applyAlignment="1">
      <alignment horizontal="right" vertical="top" wrapText="1"/>
    </xf>
    <xf numFmtId="171" fontId="3" fillId="0" borderId="0" xfId="4" applyNumberFormat="1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166" fontId="4" fillId="0" borderId="0" xfId="4" applyNumberFormat="1" applyFont="1" applyFill="1" applyBorder="1" applyAlignment="1" applyProtection="1">
      <alignment horizontal="left" vertical="top" wrapText="1"/>
    </xf>
    <xf numFmtId="166" fontId="4" fillId="0" borderId="0" xfId="4" applyNumberFormat="1" applyFont="1" applyFill="1" applyAlignment="1" applyProtection="1">
      <alignment horizontal="left" vertical="top" wrapText="1"/>
    </xf>
    <xf numFmtId="0" fontId="4" fillId="0" borderId="3" xfId="4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4" applyFont="1" applyFill="1" applyAlignment="1">
      <alignment horizontal="left"/>
    </xf>
    <xf numFmtId="0" fontId="3" fillId="0" borderId="0" xfId="4" applyNumberFormat="1" applyFont="1" applyFill="1" applyAlignment="1">
      <alignment horizontal="left"/>
    </xf>
    <xf numFmtId="169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wrapText="1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Protection="1"/>
    <xf numFmtId="0" fontId="3" fillId="0" borderId="0" xfId="7" applyFont="1" applyFill="1" applyAlignment="1" applyProtection="1">
      <alignment vertical="top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3" borderId="0" xfId="4" applyFont="1" applyFill="1"/>
    <xf numFmtId="168" fontId="3" fillId="0" borderId="0" xfId="5" applyNumberFormat="1" applyFont="1" applyFill="1" applyAlignment="1">
      <alignment horizontal="right" vertical="top" wrapText="1"/>
    </xf>
    <xf numFmtId="0" fontId="6" fillId="0" borderId="0" xfId="4" applyFont="1" applyFill="1"/>
    <xf numFmtId="0" fontId="6" fillId="2" borderId="0" xfId="4" applyFont="1" applyFill="1"/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7" fillId="0" borderId="0" xfId="4" applyFont="1" applyFill="1"/>
    <xf numFmtId="0" fontId="3" fillId="0" borderId="3" xfId="4" applyNumberFormat="1" applyFont="1" applyFill="1" applyBorder="1" applyAlignment="1">
      <alignment horizontal="right"/>
    </xf>
    <xf numFmtId="0" fontId="8" fillId="0" borderId="0" xfId="4" applyFont="1" applyFill="1"/>
    <xf numFmtId="0" fontId="3" fillId="0" borderId="0" xfId="4" applyFont="1" applyFill="1" applyAlignment="1">
      <alignment horizontal="left" vertical="top" wrapText="1"/>
    </xf>
    <xf numFmtId="0" fontId="4" fillId="0" borderId="0" xfId="4" applyFont="1" applyFill="1" applyAlignment="1" applyProtection="1">
      <alignment horizontal="center"/>
    </xf>
    <xf numFmtId="167" fontId="3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/>
    <xf numFmtId="0" fontId="3" fillId="0" borderId="0" xfId="4" applyFont="1" applyFill="1" applyBorder="1" applyAlignment="1">
      <alignment horizontal="right" vertical="top"/>
    </xf>
    <xf numFmtId="0" fontId="3" fillId="0" borderId="0" xfId="1" applyNumberFormat="1" applyFont="1" applyFill="1" applyAlignment="1">
      <alignment horizontal="right"/>
    </xf>
    <xf numFmtId="0" fontId="3" fillId="0" borderId="0" xfId="4" applyNumberFormat="1" applyFont="1" applyFill="1" applyBorder="1"/>
    <xf numFmtId="170" fontId="4" fillId="0" borderId="2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vertical="center" wrapText="1"/>
    </xf>
    <xf numFmtId="0" fontId="3" fillId="0" borderId="0" xfId="4" applyFont="1" applyFill="1" applyAlignment="1">
      <alignment horizontal="left" vertical="top" wrapText="1"/>
    </xf>
    <xf numFmtId="0" fontId="4" fillId="0" borderId="0" xfId="4" applyFont="1" applyFill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1" xfId="6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FOR  03-04" xfId="2"/>
    <cellStyle name="Normal_BUDGET FOR  03-04..." xfId="3"/>
    <cellStyle name="Normal_budget for 03-04" xfId="4"/>
    <cellStyle name="Normal_budget for 03-04 2" xfId="5"/>
    <cellStyle name="Normal_BUDGET-2000" xfId="6"/>
    <cellStyle name="Normal_budgetDocNIC02-03" xfId="7"/>
  </cellStyles>
  <dxfs count="0"/>
  <tableStyles count="0" defaultTableStyle="TableStyleMedium9" defaultPivotStyle="PivotStyleLight16"/>
  <colors>
    <mruColors>
      <color rgb="FFFF00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69" transitionEvaluation="1" codeName="Sheet1"/>
  <dimension ref="A1:H196"/>
  <sheetViews>
    <sheetView tabSelected="1" view="pageBreakPreview" topLeftCell="A169" zoomScaleNormal="160" zoomScaleSheetLayoutView="100" workbookViewId="0">
      <selection activeCell="E8" sqref="E8"/>
    </sheetView>
  </sheetViews>
  <sheetFormatPr defaultColWidth="11" defaultRowHeight="12.75"/>
  <cols>
    <col min="1" max="1" width="6.42578125" style="6" customWidth="1"/>
    <col min="2" max="2" width="8.140625" style="7" customWidth="1"/>
    <col min="3" max="3" width="45.7109375" style="5" customWidth="1"/>
    <col min="4" max="5" width="10.7109375" style="12" customWidth="1"/>
    <col min="6" max="6" width="15.7109375" style="5" customWidth="1"/>
    <col min="7" max="8" width="15.7109375" style="12" customWidth="1"/>
    <col min="9" max="16384" width="11" style="5"/>
  </cols>
  <sheetData>
    <row r="1" spans="1:8">
      <c r="A1" s="131" t="s">
        <v>147</v>
      </c>
      <c r="B1" s="131"/>
      <c r="C1" s="131"/>
      <c r="D1" s="131"/>
      <c r="E1" s="131"/>
      <c r="F1" s="131"/>
      <c r="G1" s="131"/>
      <c r="H1" s="131"/>
    </row>
    <row r="2" spans="1:8">
      <c r="A2" s="131" t="s">
        <v>148</v>
      </c>
      <c r="B2" s="131"/>
      <c r="C2" s="131"/>
      <c r="D2" s="131"/>
      <c r="E2" s="131"/>
      <c r="F2" s="131"/>
      <c r="G2" s="131"/>
      <c r="H2" s="131"/>
    </row>
    <row r="3" spans="1:8" ht="7.9" customHeight="1">
      <c r="C3" s="110"/>
      <c r="D3" s="8"/>
      <c r="E3" s="8"/>
      <c r="F3" s="110"/>
      <c r="G3" s="8"/>
      <c r="H3" s="8"/>
    </row>
    <row r="4" spans="1:8">
      <c r="D4" s="9" t="s">
        <v>0</v>
      </c>
      <c r="E4" s="8">
        <v>2401</v>
      </c>
      <c r="F4" s="10" t="s">
        <v>10</v>
      </c>
      <c r="G4" s="8"/>
      <c r="H4" s="8"/>
    </row>
    <row r="5" spans="1:8" ht="9" customHeight="1">
      <c r="C5" s="110"/>
      <c r="D5" s="8"/>
      <c r="E5" s="8"/>
      <c r="F5" s="10"/>
      <c r="G5" s="8"/>
      <c r="H5" s="8"/>
    </row>
    <row r="6" spans="1:8">
      <c r="C6" s="110"/>
      <c r="D6" s="9" t="s">
        <v>87</v>
      </c>
      <c r="E6" s="8">
        <v>4401</v>
      </c>
      <c r="F6" s="10" t="s">
        <v>1</v>
      </c>
      <c r="G6" s="8"/>
      <c r="H6" s="8"/>
    </row>
    <row r="7" spans="1:8">
      <c r="C7" s="110"/>
      <c r="D7" s="8"/>
      <c r="E7" s="8">
        <v>4435</v>
      </c>
      <c r="F7" s="11" t="s">
        <v>2</v>
      </c>
      <c r="G7" s="8"/>
      <c r="H7" s="8"/>
    </row>
    <row r="8" spans="1:8">
      <c r="C8" s="110"/>
      <c r="D8" s="8"/>
      <c r="E8" s="8"/>
      <c r="F8" s="11"/>
      <c r="G8" s="8"/>
      <c r="H8" s="8"/>
    </row>
    <row r="9" spans="1:8">
      <c r="A9" s="13" t="s">
        <v>112</v>
      </c>
      <c r="B9" s="109"/>
      <c r="C9" s="14"/>
      <c r="D9" s="15"/>
      <c r="E9" s="15"/>
      <c r="F9" s="15"/>
      <c r="G9" s="15"/>
      <c r="H9" s="15"/>
    </row>
    <row r="10" spans="1:8">
      <c r="D10" s="16"/>
      <c r="E10" s="17" t="s">
        <v>68</v>
      </c>
      <c r="F10" s="17" t="s">
        <v>69</v>
      </c>
      <c r="G10" s="17" t="s">
        <v>7</v>
      </c>
    </row>
    <row r="11" spans="1:8">
      <c r="D11" s="8" t="s">
        <v>3</v>
      </c>
      <c r="E11" s="8">
        <f>H155</f>
        <v>1566245</v>
      </c>
      <c r="F11" s="19">
        <f>H181</f>
        <v>15000</v>
      </c>
      <c r="G11" s="8">
        <v>1581245</v>
      </c>
    </row>
    <row r="12" spans="1:8" ht="7.9" customHeight="1">
      <c r="D12" s="18"/>
      <c r="E12" s="8"/>
      <c r="F12" s="19"/>
    </row>
    <row r="13" spans="1:8">
      <c r="A13" s="20" t="s">
        <v>70</v>
      </c>
      <c r="F13" s="12"/>
    </row>
    <row r="14" spans="1:8" s="1" customFormat="1" ht="13.5" customHeight="1">
      <c r="A14" s="92"/>
      <c r="B14" s="93"/>
      <c r="C14" s="91"/>
      <c r="D14" s="94"/>
      <c r="E14" s="94"/>
      <c r="F14" s="94"/>
      <c r="G14" s="94"/>
      <c r="H14" s="21" t="s">
        <v>73</v>
      </c>
    </row>
    <row r="15" spans="1:8" s="1" customFormat="1" ht="13.15" customHeight="1">
      <c r="A15" s="96"/>
      <c r="B15" s="97"/>
      <c r="C15" s="90"/>
      <c r="D15" s="133" t="s">
        <v>144</v>
      </c>
      <c r="E15" s="133"/>
      <c r="F15" s="128" t="s">
        <v>111</v>
      </c>
      <c r="G15" s="128" t="s">
        <v>113</v>
      </c>
      <c r="H15" s="129" t="s">
        <v>111</v>
      </c>
    </row>
    <row r="16" spans="1:8" s="1" customFormat="1">
      <c r="A16" s="92"/>
      <c r="B16" s="93"/>
      <c r="C16" s="90" t="s">
        <v>4</v>
      </c>
      <c r="D16" s="132" t="s">
        <v>145</v>
      </c>
      <c r="E16" s="132"/>
      <c r="F16" s="128" t="s">
        <v>114</v>
      </c>
      <c r="G16" s="128" t="s">
        <v>114</v>
      </c>
      <c r="H16" s="95" t="s">
        <v>115</v>
      </c>
    </row>
    <row r="17" spans="1:8" s="1" customFormat="1">
      <c r="A17" s="98"/>
      <c r="B17" s="99"/>
      <c r="C17" s="91"/>
      <c r="D17" s="2" t="s">
        <v>5</v>
      </c>
      <c r="E17" s="2" t="s">
        <v>6</v>
      </c>
      <c r="F17" s="2"/>
      <c r="G17" s="2"/>
      <c r="H17" s="89"/>
    </row>
    <row r="18" spans="1:8" ht="15" customHeight="1">
      <c r="C18" s="22" t="s">
        <v>8</v>
      </c>
      <c r="D18" s="23"/>
      <c r="E18" s="23"/>
      <c r="F18" s="23"/>
      <c r="G18" s="23"/>
      <c r="H18" s="23"/>
    </row>
    <row r="19" spans="1:8" ht="15" customHeight="1">
      <c r="A19" s="6" t="s">
        <v>9</v>
      </c>
      <c r="B19" s="24">
        <v>2401</v>
      </c>
      <c r="C19" s="25" t="s">
        <v>10</v>
      </c>
      <c r="F19" s="12"/>
    </row>
    <row r="20" spans="1:8" ht="15" customHeight="1">
      <c r="B20" s="26">
        <v>1E-3</v>
      </c>
      <c r="C20" s="25" t="s">
        <v>11</v>
      </c>
      <c r="D20" s="27"/>
      <c r="E20" s="27"/>
      <c r="F20" s="27"/>
      <c r="G20" s="27"/>
      <c r="H20" s="27"/>
    </row>
    <row r="21" spans="1:8" ht="15" customHeight="1">
      <c r="B21" s="7">
        <v>16</v>
      </c>
      <c r="C21" s="28" t="s">
        <v>12</v>
      </c>
      <c r="D21" s="27"/>
      <c r="E21" s="27"/>
      <c r="F21" s="27"/>
      <c r="G21" s="27"/>
      <c r="H21" s="27"/>
    </row>
    <row r="22" spans="1:8" ht="15" customHeight="1">
      <c r="B22" s="7">
        <v>44</v>
      </c>
      <c r="C22" s="28" t="s">
        <v>13</v>
      </c>
      <c r="D22" s="27"/>
      <c r="E22" s="27"/>
      <c r="F22" s="27"/>
      <c r="G22" s="27"/>
      <c r="H22" s="27"/>
    </row>
    <row r="23" spans="1:8" ht="15" customHeight="1">
      <c r="B23" s="29" t="s">
        <v>14</v>
      </c>
      <c r="C23" s="28" t="s">
        <v>15</v>
      </c>
      <c r="D23" s="3">
        <v>7402</v>
      </c>
      <c r="E23" s="116">
        <v>52117</v>
      </c>
      <c r="F23" s="3">
        <v>78367</v>
      </c>
      <c r="G23" s="117">
        <v>78367</v>
      </c>
      <c r="H23" s="9">
        <v>72151</v>
      </c>
    </row>
    <row r="24" spans="1:8" ht="15" customHeight="1">
      <c r="B24" s="29" t="s">
        <v>16</v>
      </c>
      <c r="C24" s="28" t="s">
        <v>46</v>
      </c>
      <c r="D24" s="4">
        <v>0</v>
      </c>
      <c r="E24" s="116">
        <v>72</v>
      </c>
      <c r="F24" s="3">
        <v>200</v>
      </c>
      <c r="G24" s="117">
        <v>200</v>
      </c>
      <c r="H24" s="9">
        <v>200</v>
      </c>
    </row>
    <row r="25" spans="1:8" ht="15" customHeight="1">
      <c r="B25" s="29" t="s">
        <v>17</v>
      </c>
      <c r="C25" s="28" t="s">
        <v>47</v>
      </c>
      <c r="D25" s="3">
        <v>2123</v>
      </c>
      <c r="E25" s="116">
        <v>499</v>
      </c>
      <c r="F25" s="3">
        <v>2450</v>
      </c>
      <c r="G25" s="117">
        <v>2450</v>
      </c>
      <c r="H25" s="9">
        <v>2000</v>
      </c>
    </row>
    <row r="26" spans="1:8" ht="15" customHeight="1">
      <c r="B26" s="29" t="s">
        <v>18</v>
      </c>
      <c r="C26" s="28" t="s">
        <v>40</v>
      </c>
      <c r="D26" s="30">
        <v>620</v>
      </c>
      <c r="E26" s="31">
        <v>0</v>
      </c>
      <c r="F26" s="3">
        <v>800</v>
      </c>
      <c r="G26" s="117">
        <v>800</v>
      </c>
      <c r="H26" s="30">
        <v>800</v>
      </c>
    </row>
    <row r="27" spans="1:8" ht="15" customHeight="1">
      <c r="B27" s="29" t="s">
        <v>19</v>
      </c>
      <c r="C27" s="28" t="s">
        <v>20</v>
      </c>
      <c r="D27" s="31">
        <v>0</v>
      </c>
      <c r="E27" s="30">
        <v>200</v>
      </c>
      <c r="F27" s="3">
        <v>200</v>
      </c>
      <c r="G27" s="3">
        <v>200</v>
      </c>
      <c r="H27" s="30">
        <v>200</v>
      </c>
    </row>
    <row r="28" spans="1:8" ht="15" customHeight="1">
      <c r="B28" s="29" t="s">
        <v>134</v>
      </c>
      <c r="C28" s="28" t="s">
        <v>141</v>
      </c>
      <c r="D28" s="31">
        <v>0</v>
      </c>
      <c r="E28" s="31">
        <v>0</v>
      </c>
      <c r="F28" s="4">
        <v>0</v>
      </c>
      <c r="G28" s="4">
        <v>0</v>
      </c>
      <c r="H28" s="30">
        <v>41000</v>
      </c>
    </row>
    <row r="29" spans="1:8" ht="15" customHeight="1">
      <c r="B29" s="29" t="s">
        <v>21</v>
      </c>
      <c r="C29" s="28" t="s">
        <v>45</v>
      </c>
      <c r="D29" s="117">
        <v>4715</v>
      </c>
      <c r="E29" s="31">
        <v>0</v>
      </c>
      <c r="F29" s="3">
        <v>5150</v>
      </c>
      <c r="G29" s="117">
        <v>5601</v>
      </c>
      <c r="H29" s="30">
        <v>6426</v>
      </c>
    </row>
    <row r="30" spans="1:8" s="103" customFormat="1" ht="15" customHeight="1">
      <c r="A30" s="6"/>
      <c r="B30" s="32" t="s">
        <v>75</v>
      </c>
      <c r="C30" s="118" t="s">
        <v>109</v>
      </c>
      <c r="D30" s="30">
        <v>40635</v>
      </c>
      <c r="E30" s="31">
        <v>0</v>
      </c>
      <c r="F30" s="30">
        <v>42499</v>
      </c>
      <c r="G30" s="30">
        <v>42499</v>
      </c>
      <c r="H30" s="30">
        <v>40000</v>
      </c>
    </row>
    <row r="31" spans="1:8" ht="15" customHeight="1">
      <c r="A31" s="33" t="s">
        <v>7</v>
      </c>
      <c r="B31" s="34">
        <v>44</v>
      </c>
      <c r="C31" s="35" t="s">
        <v>13</v>
      </c>
      <c r="D31" s="36">
        <f t="shared" ref="D31:G31" si="0">SUM(D23:D30)</f>
        <v>55495</v>
      </c>
      <c r="E31" s="36">
        <f t="shared" si="0"/>
        <v>52888</v>
      </c>
      <c r="F31" s="36">
        <f t="shared" si="0"/>
        <v>129666</v>
      </c>
      <c r="G31" s="36">
        <f t="shared" si="0"/>
        <v>130117</v>
      </c>
      <c r="H31" s="36">
        <v>162777</v>
      </c>
    </row>
    <row r="32" spans="1:8" ht="15" customHeight="1">
      <c r="B32" s="38"/>
      <c r="C32" s="28"/>
      <c r="D32" s="23"/>
      <c r="E32" s="23"/>
      <c r="F32" s="23"/>
      <c r="G32" s="23"/>
      <c r="H32" s="23"/>
    </row>
    <row r="33" spans="1:8" ht="15" customHeight="1">
      <c r="A33" s="33"/>
      <c r="B33" s="34">
        <v>45</v>
      </c>
      <c r="C33" s="35" t="s">
        <v>22</v>
      </c>
      <c r="D33" s="39"/>
      <c r="E33" s="23"/>
      <c r="F33" s="39"/>
      <c r="G33" s="39"/>
      <c r="H33" s="23"/>
    </row>
    <row r="34" spans="1:8" ht="15" customHeight="1">
      <c r="A34" s="33"/>
      <c r="B34" s="32" t="s">
        <v>23</v>
      </c>
      <c r="C34" s="35" t="s">
        <v>15</v>
      </c>
      <c r="D34" s="119">
        <v>13654</v>
      </c>
      <c r="E34" s="119">
        <v>16502</v>
      </c>
      <c r="F34" s="40">
        <v>32141</v>
      </c>
      <c r="G34" s="41">
        <v>32141</v>
      </c>
      <c r="H34" s="23">
        <v>39790</v>
      </c>
    </row>
    <row r="35" spans="1:8" ht="15" customHeight="1">
      <c r="A35" s="33"/>
      <c r="B35" s="32" t="s">
        <v>24</v>
      </c>
      <c r="C35" s="35" t="s">
        <v>46</v>
      </c>
      <c r="D35" s="43">
        <v>201</v>
      </c>
      <c r="E35" s="119">
        <v>50</v>
      </c>
      <c r="F35" s="40">
        <v>250</v>
      </c>
      <c r="G35" s="41">
        <v>250</v>
      </c>
      <c r="H35" s="23">
        <v>250</v>
      </c>
    </row>
    <row r="36" spans="1:8" ht="15" customHeight="1">
      <c r="A36" s="33"/>
      <c r="B36" s="32" t="s">
        <v>25</v>
      </c>
      <c r="C36" s="35" t="s">
        <v>47</v>
      </c>
      <c r="D36" s="43">
        <v>620</v>
      </c>
      <c r="E36" s="43">
        <v>100</v>
      </c>
      <c r="F36" s="40">
        <v>300</v>
      </c>
      <c r="G36" s="41">
        <v>300</v>
      </c>
      <c r="H36" s="23">
        <v>350</v>
      </c>
    </row>
    <row r="37" spans="1:8" ht="15" customHeight="1">
      <c r="A37" s="33"/>
      <c r="B37" s="101" t="s">
        <v>89</v>
      </c>
      <c r="C37" s="44" t="s">
        <v>40</v>
      </c>
      <c r="D37" s="43">
        <v>190</v>
      </c>
      <c r="E37" s="45">
        <v>0</v>
      </c>
      <c r="F37" s="40">
        <v>1</v>
      </c>
      <c r="G37" s="41">
        <v>1</v>
      </c>
      <c r="H37" s="23">
        <v>1</v>
      </c>
    </row>
    <row r="38" spans="1:8" ht="15" customHeight="1">
      <c r="A38" s="33"/>
      <c r="B38" s="32" t="s">
        <v>26</v>
      </c>
      <c r="C38" s="35" t="s">
        <v>45</v>
      </c>
      <c r="D38" s="46">
        <v>4887</v>
      </c>
      <c r="E38" s="47">
        <v>0</v>
      </c>
      <c r="F38" s="113">
        <v>4894</v>
      </c>
      <c r="G38" s="120">
        <v>6215</v>
      </c>
      <c r="H38" s="49">
        <v>6623</v>
      </c>
    </row>
    <row r="39" spans="1:8" ht="15" customHeight="1">
      <c r="A39" s="50" t="s">
        <v>7</v>
      </c>
      <c r="B39" s="51">
        <v>45</v>
      </c>
      <c r="C39" s="52" t="s">
        <v>22</v>
      </c>
      <c r="D39" s="46">
        <f t="shared" ref="D39:G39" si="1">SUM(D34:D38)</f>
        <v>19552</v>
      </c>
      <c r="E39" s="46">
        <f t="shared" si="1"/>
        <v>16652</v>
      </c>
      <c r="F39" s="49">
        <f t="shared" si="1"/>
        <v>37586</v>
      </c>
      <c r="G39" s="46">
        <f t="shared" si="1"/>
        <v>38907</v>
      </c>
      <c r="H39" s="46">
        <v>47014</v>
      </c>
    </row>
    <row r="40" spans="1:8" ht="15" customHeight="1">
      <c r="A40" s="33"/>
      <c r="B40" s="34">
        <v>46</v>
      </c>
      <c r="C40" s="35" t="s">
        <v>27</v>
      </c>
      <c r="D40" s="27"/>
      <c r="E40" s="9"/>
      <c r="F40" s="27"/>
      <c r="G40" s="27"/>
      <c r="H40" s="9"/>
    </row>
    <row r="41" spans="1:8" ht="15" customHeight="1">
      <c r="A41" s="33"/>
      <c r="B41" s="32" t="s">
        <v>28</v>
      </c>
      <c r="C41" s="35" t="s">
        <v>15</v>
      </c>
      <c r="D41" s="116">
        <v>12348</v>
      </c>
      <c r="E41" s="116">
        <v>11303</v>
      </c>
      <c r="F41" s="3">
        <v>21811</v>
      </c>
      <c r="G41" s="117">
        <v>21811</v>
      </c>
      <c r="H41" s="9">
        <v>25512</v>
      </c>
    </row>
    <row r="42" spans="1:8" ht="15" customHeight="1">
      <c r="A42" s="33"/>
      <c r="B42" s="32" t="s">
        <v>29</v>
      </c>
      <c r="C42" s="35" t="s">
        <v>46</v>
      </c>
      <c r="D42" s="30">
        <v>200</v>
      </c>
      <c r="E42" s="30">
        <v>50</v>
      </c>
      <c r="F42" s="3">
        <v>250</v>
      </c>
      <c r="G42" s="117">
        <v>250</v>
      </c>
      <c r="H42" s="9">
        <v>250</v>
      </c>
    </row>
    <row r="43" spans="1:8" ht="15" customHeight="1">
      <c r="A43" s="33"/>
      <c r="B43" s="32" t="s">
        <v>30</v>
      </c>
      <c r="C43" s="35" t="s">
        <v>47</v>
      </c>
      <c r="D43" s="116">
        <v>366</v>
      </c>
      <c r="E43" s="30">
        <v>100</v>
      </c>
      <c r="F43" s="3">
        <v>300</v>
      </c>
      <c r="G43" s="117">
        <v>300</v>
      </c>
      <c r="H43" s="9">
        <v>350</v>
      </c>
    </row>
    <row r="44" spans="1:8" ht="15" customHeight="1">
      <c r="A44" s="33"/>
      <c r="B44" s="101" t="s">
        <v>90</v>
      </c>
      <c r="C44" s="44" t="s">
        <v>40</v>
      </c>
      <c r="D44" s="31">
        <v>0</v>
      </c>
      <c r="E44" s="31">
        <v>0</v>
      </c>
      <c r="F44" s="3">
        <v>1</v>
      </c>
      <c r="G44" s="117">
        <v>1</v>
      </c>
      <c r="H44" s="9">
        <v>1</v>
      </c>
    </row>
    <row r="45" spans="1:8" ht="15" customHeight="1">
      <c r="A45" s="33"/>
      <c r="B45" s="32" t="s">
        <v>31</v>
      </c>
      <c r="C45" s="35" t="s">
        <v>45</v>
      </c>
      <c r="D45" s="116">
        <v>4900</v>
      </c>
      <c r="E45" s="31">
        <v>0</v>
      </c>
      <c r="F45" s="3">
        <v>4882</v>
      </c>
      <c r="G45" s="117">
        <v>5676</v>
      </c>
      <c r="H45" s="30">
        <v>6196</v>
      </c>
    </row>
    <row r="46" spans="1:8" ht="15" customHeight="1">
      <c r="A46" s="33" t="s">
        <v>7</v>
      </c>
      <c r="B46" s="34">
        <v>46</v>
      </c>
      <c r="C46" s="35" t="s">
        <v>27</v>
      </c>
      <c r="D46" s="53">
        <f t="shared" ref="D46:G46" si="2">SUM(D41:D45)</f>
        <v>17814</v>
      </c>
      <c r="E46" s="53">
        <f t="shared" si="2"/>
        <v>11453</v>
      </c>
      <c r="F46" s="36">
        <f t="shared" si="2"/>
        <v>27244</v>
      </c>
      <c r="G46" s="53">
        <f t="shared" si="2"/>
        <v>28038</v>
      </c>
      <c r="H46" s="53">
        <v>32309</v>
      </c>
    </row>
    <row r="47" spans="1:8" ht="15" customHeight="1">
      <c r="A47" s="33"/>
      <c r="B47" s="34"/>
      <c r="C47" s="35"/>
      <c r="D47" s="23"/>
      <c r="E47" s="23"/>
      <c r="F47" s="23"/>
      <c r="G47" s="23"/>
      <c r="H47" s="23"/>
    </row>
    <row r="48" spans="1:8" ht="15" customHeight="1">
      <c r="A48" s="33"/>
      <c r="B48" s="34">
        <v>47</v>
      </c>
      <c r="C48" s="35" t="s">
        <v>32</v>
      </c>
      <c r="D48" s="27"/>
      <c r="E48" s="9"/>
      <c r="F48" s="27"/>
      <c r="G48" s="27"/>
      <c r="H48" s="9"/>
    </row>
    <row r="49" spans="1:8" ht="15" customHeight="1">
      <c r="A49" s="33"/>
      <c r="B49" s="32" t="s">
        <v>33</v>
      </c>
      <c r="C49" s="35" t="s">
        <v>15</v>
      </c>
      <c r="D49" s="116">
        <v>4875</v>
      </c>
      <c r="E49" s="116">
        <v>6509</v>
      </c>
      <c r="F49" s="3">
        <v>16528</v>
      </c>
      <c r="G49" s="117">
        <v>16528</v>
      </c>
      <c r="H49" s="9">
        <v>11207</v>
      </c>
    </row>
    <row r="50" spans="1:8" ht="15" customHeight="1">
      <c r="A50" s="33"/>
      <c r="B50" s="32" t="s">
        <v>34</v>
      </c>
      <c r="C50" s="35" t="s">
        <v>46</v>
      </c>
      <c r="D50" s="30">
        <v>100</v>
      </c>
      <c r="E50" s="116">
        <v>40</v>
      </c>
      <c r="F50" s="3">
        <v>140</v>
      </c>
      <c r="G50" s="117">
        <v>140</v>
      </c>
      <c r="H50" s="9">
        <v>140</v>
      </c>
    </row>
    <row r="51" spans="1:8" ht="15" customHeight="1">
      <c r="A51" s="33"/>
      <c r="B51" s="32" t="s">
        <v>48</v>
      </c>
      <c r="C51" s="35" t="s">
        <v>47</v>
      </c>
      <c r="D51" s="116">
        <v>309</v>
      </c>
      <c r="E51" s="116">
        <v>100</v>
      </c>
      <c r="F51" s="3">
        <v>200</v>
      </c>
      <c r="G51" s="117">
        <v>200</v>
      </c>
      <c r="H51" s="9">
        <v>240</v>
      </c>
    </row>
    <row r="52" spans="1:8" ht="15" customHeight="1">
      <c r="A52" s="33"/>
      <c r="B52" s="101" t="s">
        <v>91</v>
      </c>
      <c r="C52" s="44" t="s">
        <v>40</v>
      </c>
      <c r="D52" s="31">
        <v>0</v>
      </c>
      <c r="E52" s="31">
        <v>0</v>
      </c>
      <c r="F52" s="3">
        <v>1</v>
      </c>
      <c r="G52" s="117">
        <v>1</v>
      </c>
      <c r="H52" s="9">
        <v>1</v>
      </c>
    </row>
    <row r="53" spans="1:8" ht="15" customHeight="1">
      <c r="A53" s="33"/>
      <c r="B53" s="32" t="s">
        <v>35</v>
      </c>
      <c r="C53" s="35" t="s">
        <v>45</v>
      </c>
      <c r="D53" s="116">
        <v>2646</v>
      </c>
      <c r="E53" s="31">
        <v>0</v>
      </c>
      <c r="F53" s="3">
        <v>2646</v>
      </c>
      <c r="G53" s="117">
        <v>3199</v>
      </c>
      <c r="H53" s="30">
        <v>3553</v>
      </c>
    </row>
    <row r="54" spans="1:8" ht="15" customHeight="1">
      <c r="A54" s="33" t="s">
        <v>7</v>
      </c>
      <c r="B54" s="34">
        <v>47</v>
      </c>
      <c r="C54" s="35" t="s">
        <v>32</v>
      </c>
      <c r="D54" s="53">
        <f t="shared" ref="D54:G54" si="3">SUM(D49:D53)</f>
        <v>7930</v>
      </c>
      <c r="E54" s="53">
        <f t="shared" si="3"/>
        <v>6649</v>
      </c>
      <c r="F54" s="36">
        <f t="shared" si="3"/>
        <v>19515</v>
      </c>
      <c r="G54" s="53">
        <f t="shared" si="3"/>
        <v>20068</v>
      </c>
      <c r="H54" s="53">
        <v>15141</v>
      </c>
    </row>
    <row r="55" spans="1:8" ht="15" customHeight="1">
      <c r="A55" s="33"/>
      <c r="B55" s="34"/>
      <c r="C55" s="35"/>
      <c r="D55" s="23"/>
      <c r="E55" s="23"/>
      <c r="F55" s="23"/>
      <c r="G55" s="23"/>
      <c r="H55" s="23"/>
    </row>
    <row r="56" spans="1:8" ht="15" customHeight="1">
      <c r="A56" s="33"/>
      <c r="B56" s="34">
        <v>48</v>
      </c>
      <c r="C56" s="35" t="s">
        <v>36</v>
      </c>
      <c r="D56" s="27"/>
      <c r="E56" s="9"/>
      <c r="F56" s="27"/>
      <c r="G56" s="27"/>
      <c r="H56" s="9"/>
    </row>
    <row r="57" spans="1:8" ht="15" customHeight="1">
      <c r="A57" s="33"/>
      <c r="B57" s="32" t="s">
        <v>37</v>
      </c>
      <c r="C57" s="35" t="s">
        <v>15</v>
      </c>
      <c r="D57" s="116">
        <v>5598</v>
      </c>
      <c r="E57" s="116">
        <v>17561</v>
      </c>
      <c r="F57" s="3">
        <v>28858</v>
      </c>
      <c r="G57" s="117">
        <v>28858</v>
      </c>
      <c r="H57" s="9">
        <v>26963</v>
      </c>
    </row>
    <row r="58" spans="1:8" ht="15" customHeight="1">
      <c r="A58" s="33"/>
      <c r="B58" s="32" t="s">
        <v>38</v>
      </c>
      <c r="C58" s="35" t="s">
        <v>46</v>
      </c>
      <c r="D58" s="30">
        <v>150</v>
      </c>
      <c r="E58" s="116">
        <v>49</v>
      </c>
      <c r="F58" s="3">
        <v>200</v>
      </c>
      <c r="G58" s="117">
        <v>200</v>
      </c>
      <c r="H58" s="9">
        <v>200</v>
      </c>
    </row>
    <row r="59" spans="1:8" ht="15" customHeight="1">
      <c r="A59" s="33"/>
      <c r="B59" s="32" t="s">
        <v>39</v>
      </c>
      <c r="C59" s="35" t="s">
        <v>47</v>
      </c>
      <c r="D59" s="30">
        <v>414</v>
      </c>
      <c r="E59" s="116">
        <v>95</v>
      </c>
      <c r="F59" s="3">
        <v>250</v>
      </c>
      <c r="G59" s="117">
        <v>250</v>
      </c>
      <c r="H59" s="9">
        <v>300</v>
      </c>
    </row>
    <row r="60" spans="1:8" ht="15" customHeight="1">
      <c r="A60" s="33"/>
      <c r="B60" s="101" t="s">
        <v>92</v>
      </c>
      <c r="C60" s="44" t="s">
        <v>40</v>
      </c>
      <c r="D60" s="30">
        <v>346</v>
      </c>
      <c r="E60" s="31">
        <v>0</v>
      </c>
      <c r="F60" s="3">
        <v>1</v>
      </c>
      <c r="G60" s="117">
        <v>1</v>
      </c>
      <c r="H60" s="9">
        <v>1</v>
      </c>
    </row>
    <row r="61" spans="1:8" ht="15" customHeight="1">
      <c r="A61" s="33"/>
      <c r="B61" s="32" t="s">
        <v>41</v>
      </c>
      <c r="C61" s="35" t="s">
        <v>45</v>
      </c>
      <c r="D61" s="116">
        <v>7591</v>
      </c>
      <c r="E61" s="31">
        <v>0</v>
      </c>
      <c r="F61" s="3">
        <v>7608</v>
      </c>
      <c r="G61" s="117">
        <v>9210</v>
      </c>
      <c r="H61" s="30">
        <v>10225</v>
      </c>
    </row>
    <row r="62" spans="1:8" ht="15" customHeight="1">
      <c r="A62" s="33" t="s">
        <v>7</v>
      </c>
      <c r="B62" s="34">
        <v>48</v>
      </c>
      <c r="C62" s="35" t="s">
        <v>36</v>
      </c>
      <c r="D62" s="53">
        <f t="shared" ref="D62:G62" si="4">SUM(D57:D61)</f>
        <v>14099</v>
      </c>
      <c r="E62" s="53">
        <f t="shared" si="4"/>
        <v>17705</v>
      </c>
      <c r="F62" s="36">
        <f t="shared" si="4"/>
        <v>36917</v>
      </c>
      <c r="G62" s="53">
        <f t="shared" si="4"/>
        <v>38519</v>
      </c>
      <c r="H62" s="53">
        <v>37689</v>
      </c>
    </row>
    <row r="63" spans="1:8" ht="15" customHeight="1">
      <c r="A63" s="33" t="s">
        <v>7</v>
      </c>
      <c r="B63" s="34">
        <v>16</v>
      </c>
      <c r="C63" s="35" t="s">
        <v>12</v>
      </c>
      <c r="D63" s="53">
        <f t="shared" ref="D63:G63" si="5">D62+D54+D46+D39+D31</f>
        <v>114890</v>
      </c>
      <c r="E63" s="53">
        <f t="shared" si="5"/>
        <v>105347</v>
      </c>
      <c r="F63" s="36">
        <f t="shared" si="5"/>
        <v>250928</v>
      </c>
      <c r="G63" s="53">
        <f t="shared" si="5"/>
        <v>255649</v>
      </c>
      <c r="H63" s="53">
        <v>294930</v>
      </c>
    </row>
    <row r="64" spans="1:8" ht="15" customHeight="1">
      <c r="A64" s="33" t="s">
        <v>7</v>
      </c>
      <c r="B64" s="54">
        <v>1E-3</v>
      </c>
      <c r="C64" s="55" t="s">
        <v>11</v>
      </c>
      <c r="D64" s="56">
        <f t="shared" ref="D64:G64" si="6">D63</f>
        <v>114890</v>
      </c>
      <c r="E64" s="56">
        <f t="shared" si="6"/>
        <v>105347</v>
      </c>
      <c r="F64" s="57">
        <f t="shared" si="6"/>
        <v>250928</v>
      </c>
      <c r="G64" s="56">
        <f t="shared" si="6"/>
        <v>255649</v>
      </c>
      <c r="H64" s="56">
        <v>294930</v>
      </c>
    </row>
    <row r="65" spans="1:8" ht="15" customHeight="1">
      <c r="A65" s="33"/>
      <c r="B65" s="59"/>
      <c r="C65" s="55"/>
      <c r="D65" s="23"/>
      <c r="E65" s="23"/>
      <c r="F65" s="23"/>
      <c r="G65" s="23"/>
      <c r="H65" s="23"/>
    </row>
    <row r="66" spans="1:8" ht="15" customHeight="1">
      <c r="A66" s="33"/>
      <c r="B66" s="54">
        <v>0.104</v>
      </c>
      <c r="C66" s="55" t="s">
        <v>42</v>
      </c>
      <c r="D66" s="23"/>
      <c r="E66" s="23"/>
      <c r="F66" s="23"/>
      <c r="G66" s="23"/>
      <c r="H66" s="23"/>
    </row>
    <row r="67" spans="1:8" ht="15" customHeight="1">
      <c r="A67" s="33"/>
      <c r="B67" s="60">
        <v>16</v>
      </c>
      <c r="C67" s="35" t="s">
        <v>12</v>
      </c>
      <c r="D67" s="39"/>
      <c r="E67" s="39"/>
      <c r="F67" s="39"/>
      <c r="G67" s="39"/>
      <c r="H67" s="39"/>
    </row>
    <row r="68" spans="1:8" ht="15" customHeight="1">
      <c r="A68" s="33"/>
      <c r="B68" s="60">
        <v>45</v>
      </c>
      <c r="C68" s="35" t="s">
        <v>22</v>
      </c>
      <c r="D68" s="27"/>
      <c r="E68" s="9"/>
      <c r="F68" s="27"/>
      <c r="G68" s="27"/>
      <c r="H68" s="9"/>
    </row>
    <row r="69" spans="1:8" ht="15" customHeight="1">
      <c r="A69" s="33"/>
      <c r="B69" s="32" t="s">
        <v>23</v>
      </c>
      <c r="C69" s="35" t="s">
        <v>15</v>
      </c>
      <c r="D69" s="119">
        <v>7391</v>
      </c>
      <c r="E69" s="119">
        <v>16247</v>
      </c>
      <c r="F69" s="40">
        <v>27160</v>
      </c>
      <c r="G69" s="41">
        <v>27160</v>
      </c>
      <c r="H69" s="23">
        <v>15540</v>
      </c>
    </row>
    <row r="70" spans="1:8" ht="15" customHeight="1">
      <c r="A70" s="33"/>
      <c r="B70" s="32" t="s">
        <v>24</v>
      </c>
      <c r="C70" s="35" t="s">
        <v>46</v>
      </c>
      <c r="D70" s="43">
        <v>100</v>
      </c>
      <c r="E70" s="43">
        <v>100</v>
      </c>
      <c r="F70" s="40">
        <v>200</v>
      </c>
      <c r="G70" s="40">
        <v>200</v>
      </c>
      <c r="H70" s="23">
        <v>200</v>
      </c>
    </row>
    <row r="71" spans="1:8" ht="15" customHeight="1">
      <c r="A71" s="33"/>
      <c r="B71" s="32" t="s">
        <v>25</v>
      </c>
      <c r="C71" s="35" t="s">
        <v>47</v>
      </c>
      <c r="D71" s="30">
        <v>100</v>
      </c>
      <c r="E71" s="116">
        <v>50</v>
      </c>
      <c r="F71" s="3">
        <v>150</v>
      </c>
      <c r="G71" s="3">
        <v>150</v>
      </c>
      <c r="H71" s="9">
        <v>150</v>
      </c>
    </row>
    <row r="72" spans="1:8" ht="15" customHeight="1">
      <c r="A72" s="50" t="s">
        <v>7</v>
      </c>
      <c r="B72" s="62">
        <v>45</v>
      </c>
      <c r="C72" s="52" t="s">
        <v>22</v>
      </c>
      <c r="D72" s="53">
        <f t="shared" ref="D72:G72" si="7">SUM(D69:D71)</f>
        <v>7591</v>
      </c>
      <c r="E72" s="53">
        <f t="shared" si="7"/>
        <v>16397</v>
      </c>
      <c r="F72" s="36">
        <f t="shared" si="7"/>
        <v>27510</v>
      </c>
      <c r="G72" s="53">
        <f t="shared" si="7"/>
        <v>27510</v>
      </c>
      <c r="H72" s="53">
        <v>15890</v>
      </c>
    </row>
    <row r="73" spans="1:8" ht="3" customHeight="1">
      <c r="A73" s="33"/>
      <c r="B73" s="60"/>
      <c r="C73" s="35"/>
      <c r="D73" s="23"/>
      <c r="E73" s="23"/>
      <c r="F73" s="23"/>
      <c r="G73" s="23"/>
      <c r="H73" s="23"/>
    </row>
    <row r="74" spans="1:8" ht="14.45" customHeight="1">
      <c r="A74" s="33"/>
      <c r="B74" s="60">
        <v>46</v>
      </c>
      <c r="C74" s="35" t="s">
        <v>27</v>
      </c>
      <c r="D74" s="39"/>
      <c r="E74" s="23"/>
      <c r="F74" s="39"/>
      <c r="G74" s="39"/>
      <c r="H74" s="23"/>
    </row>
    <row r="75" spans="1:8" ht="14.45" customHeight="1">
      <c r="A75" s="33"/>
      <c r="B75" s="32" t="s">
        <v>28</v>
      </c>
      <c r="C75" s="35" t="s">
        <v>15</v>
      </c>
      <c r="D75" s="119">
        <v>1032</v>
      </c>
      <c r="E75" s="119">
        <v>7951</v>
      </c>
      <c r="F75" s="40">
        <v>12462</v>
      </c>
      <c r="G75" s="41">
        <v>12462</v>
      </c>
      <c r="H75" s="23">
        <v>9549</v>
      </c>
    </row>
    <row r="76" spans="1:8" ht="14.45" customHeight="1">
      <c r="A76" s="33"/>
      <c r="B76" s="32" t="s">
        <v>29</v>
      </c>
      <c r="C76" s="35" t="s">
        <v>46</v>
      </c>
      <c r="D76" s="43">
        <v>100</v>
      </c>
      <c r="E76" s="43">
        <v>65</v>
      </c>
      <c r="F76" s="43">
        <v>160</v>
      </c>
      <c r="G76" s="40">
        <v>160</v>
      </c>
      <c r="H76" s="23">
        <v>160</v>
      </c>
    </row>
    <row r="77" spans="1:8" ht="14.45" customHeight="1">
      <c r="A77" s="33"/>
      <c r="B77" s="32" t="s">
        <v>30</v>
      </c>
      <c r="C77" s="35" t="s">
        <v>47</v>
      </c>
      <c r="D77" s="43">
        <v>50</v>
      </c>
      <c r="E77" s="43">
        <v>60</v>
      </c>
      <c r="F77" s="43">
        <v>110</v>
      </c>
      <c r="G77" s="40">
        <v>110</v>
      </c>
      <c r="H77" s="23">
        <v>110</v>
      </c>
    </row>
    <row r="78" spans="1:8" ht="14.45" customHeight="1">
      <c r="A78" s="33" t="s">
        <v>7</v>
      </c>
      <c r="B78" s="60">
        <v>46</v>
      </c>
      <c r="C78" s="35" t="s">
        <v>27</v>
      </c>
      <c r="D78" s="56">
        <f t="shared" ref="D78:G78" si="8">SUM(D75:D77)</f>
        <v>1182</v>
      </c>
      <c r="E78" s="56">
        <f t="shared" si="8"/>
        <v>8076</v>
      </c>
      <c r="F78" s="57">
        <f t="shared" si="8"/>
        <v>12732</v>
      </c>
      <c r="G78" s="56">
        <f t="shared" si="8"/>
        <v>12732</v>
      </c>
      <c r="H78" s="56">
        <v>9819</v>
      </c>
    </row>
    <row r="79" spans="1:8" ht="14.45" customHeight="1">
      <c r="A79" s="33"/>
      <c r="B79" s="60"/>
      <c r="C79" s="35"/>
      <c r="D79" s="41"/>
      <c r="E79" s="41"/>
      <c r="F79" s="40"/>
      <c r="G79" s="41"/>
      <c r="H79" s="41"/>
    </row>
    <row r="80" spans="1:8" ht="14.45" customHeight="1">
      <c r="A80" s="33"/>
      <c r="B80" s="60">
        <v>47</v>
      </c>
      <c r="C80" s="35" t="s">
        <v>32</v>
      </c>
      <c r="D80" s="27"/>
      <c r="E80" s="9"/>
      <c r="F80" s="27"/>
      <c r="G80" s="27"/>
      <c r="H80" s="9"/>
    </row>
    <row r="81" spans="1:8" ht="14.45" customHeight="1">
      <c r="A81" s="33"/>
      <c r="B81" s="32" t="s">
        <v>33</v>
      </c>
      <c r="C81" s="35" t="s">
        <v>15</v>
      </c>
      <c r="D81" s="116">
        <v>2930</v>
      </c>
      <c r="E81" s="116">
        <v>2890</v>
      </c>
      <c r="F81" s="3">
        <v>3595</v>
      </c>
      <c r="G81" s="117">
        <v>3595</v>
      </c>
      <c r="H81" s="9">
        <v>5717</v>
      </c>
    </row>
    <row r="82" spans="1:8" ht="14.45" customHeight="1">
      <c r="A82" s="33"/>
      <c r="B82" s="32" t="s">
        <v>34</v>
      </c>
      <c r="C82" s="35" t="s">
        <v>46</v>
      </c>
      <c r="D82" s="30">
        <v>50</v>
      </c>
      <c r="E82" s="116">
        <v>60</v>
      </c>
      <c r="F82" s="30">
        <v>110</v>
      </c>
      <c r="G82" s="3">
        <v>110</v>
      </c>
      <c r="H82" s="9">
        <v>110</v>
      </c>
    </row>
    <row r="83" spans="1:8" ht="14.45" customHeight="1">
      <c r="A83" s="33"/>
      <c r="B83" s="32" t="s">
        <v>48</v>
      </c>
      <c r="C83" s="35" t="s">
        <v>47</v>
      </c>
      <c r="D83" s="31">
        <v>0</v>
      </c>
      <c r="E83" s="116">
        <v>60</v>
      </c>
      <c r="F83" s="30">
        <v>60</v>
      </c>
      <c r="G83" s="3">
        <v>60</v>
      </c>
      <c r="H83" s="9">
        <v>60</v>
      </c>
    </row>
    <row r="84" spans="1:8" ht="14.45" customHeight="1">
      <c r="A84" s="33" t="s">
        <v>7</v>
      </c>
      <c r="B84" s="60">
        <v>47</v>
      </c>
      <c r="C84" s="35" t="s">
        <v>32</v>
      </c>
      <c r="D84" s="56">
        <f t="shared" ref="D84:G84" si="9">SUM(D81:D83)</f>
        <v>2980</v>
      </c>
      <c r="E84" s="56">
        <f t="shared" si="9"/>
        <v>3010</v>
      </c>
      <c r="F84" s="57">
        <f t="shared" si="9"/>
        <v>3765</v>
      </c>
      <c r="G84" s="56">
        <f t="shared" si="9"/>
        <v>3765</v>
      </c>
      <c r="H84" s="56">
        <v>5887</v>
      </c>
    </row>
    <row r="85" spans="1:8" ht="14.45" customHeight="1">
      <c r="A85" s="33"/>
      <c r="B85" s="60"/>
      <c r="C85" s="35"/>
      <c r="D85" s="23"/>
      <c r="E85" s="23"/>
      <c r="F85" s="39"/>
      <c r="G85" s="39"/>
      <c r="H85" s="39"/>
    </row>
    <row r="86" spans="1:8" ht="14.45" customHeight="1">
      <c r="A86" s="33"/>
      <c r="B86" s="60">
        <v>48</v>
      </c>
      <c r="C86" s="35" t="s">
        <v>36</v>
      </c>
      <c r="D86" s="27"/>
      <c r="E86" s="9"/>
      <c r="F86" s="27"/>
      <c r="G86" s="27"/>
      <c r="H86" s="9"/>
    </row>
    <row r="87" spans="1:8" ht="14.45" customHeight="1">
      <c r="A87" s="33"/>
      <c r="B87" s="32" t="s">
        <v>37</v>
      </c>
      <c r="C87" s="35" t="s">
        <v>15</v>
      </c>
      <c r="D87" s="116">
        <v>4061</v>
      </c>
      <c r="E87" s="116">
        <v>4433</v>
      </c>
      <c r="F87" s="3">
        <v>5558</v>
      </c>
      <c r="G87" s="117">
        <v>5558</v>
      </c>
      <c r="H87" s="9">
        <v>4644</v>
      </c>
    </row>
    <row r="88" spans="1:8" ht="14.45" customHeight="1">
      <c r="A88" s="33"/>
      <c r="B88" s="32" t="s">
        <v>38</v>
      </c>
      <c r="C88" s="35" t="s">
        <v>46</v>
      </c>
      <c r="D88" s="4">
        <v>0</v>
      </c>
      <c r="E88" s="116">
        <v>59</v>
      </c>
      <c r="F88" s="30">
        <v>60</v>
      </c>
      <c r="G88" s="3">
        <v>60</v>
      </c>
      <c r="H88" s="9">
        <v>60</v>
      </c>
    </row>
    <row r="89" spans="1:8" ht="14.45" customHeight="1">
      <c r="A89" s="33"/>
      <c r="B89" s="32" t="s">
        <v>39</v>
      </c>
      <c r="C89" s="35" t="s">
        <v>47</v>
      </c>
      <c r="D89" s="31">
        <v>0</v>
      </c>
      <c r="E89" s="116">
        <v>57</v>
      </c>
      <c r="F89" s="30">
        <v>60</v>
      </c>
      <c r="G89" s="3">
        <v>60</v>
      </c>
      <c r="H89" s="9">
        <v>60</v>
      </c>
    </row>
    <row r="90" spans="1:8" ht="14.45" customHeight="1">
      <c r="A90" s="33" t="s">
        <v>7</v>
      </c>
      <c r="B90" s="60">
        <v>48</v>
      </c>
      <c r="C90" s="35" t="s">
        <v>36</v>
      </c>
      <c r="D90" s="56">
        <f t="shared" ref="D90:G90" si="10">SUM(D87:D89)</f>
        <v>4061</v>
      </c>
      <c r="E90" s="56">
        <f t="shared" si="10"/>
        <v>4549</v>
      </c>
      <c r="F90" s="56">
        <f t="shared" si="10"/>
        <v>5678</v>
      </c>
      <c r="G90" s="56">
        <f t="shared" si="10"/>
        <v>5678</v>
      </c>
      <c r="H90" s="56">
        <v>4764</v>
      </c>
    </row>
    <row r="91" spans="1:8" ht="14.45" customHeight="1">
      <c r="A91" s="33"/>
      <c r="B91" s="60"/>
      <c r="C91" s="35"/>
      <c r="D91" s="63"/>
      <c r="E91" s="63"/>
      <c r="F91" s="63"/>
      <c r="G91" s="63"/>
      <c r="H91" s="63"/>
    </row>
    <row r="92" spans="1:8" ht="14.45" customHeight="1">
      <c r="A92" s="33"/>
      <c r="B92" s="60">
        <v>60</v>
      </c>
      <c r="C92" s="35" t="s">
        <v>43</v>
      </c>
      <c r="D92" s="39"/>
      <c r="E92" s="39"/>
      <c r="F92" s="39"/>
      <c r="G92" s="39"/>
      <c r="H92" s="39"/>
    </row>
    <row r="93" spans="1:8" ht="14.45" customHeight="1">
      <c r="A93" s="33"/>
      <c r="B93" s="32" t="s">
        <v>44</v>
      </c>
      <c r="C93" s="35" t="s">
        <v>45</v>
      </c>
      <c r="D93" s="41">
        <v>446</v>
      </c>
      <c r="E93" s="45">
        <v>0</v>
      </c>
      <c r="F93" s="40">
        <v>80</v>
      </c>
      <c r="G93" s="41">
        <v>80</v>
      </c>
      <c r="H93" s="42">
        <v>0</v>
      </c>
    </row>
    <row r="94" spans="1:8" ht="14.45" customHeight="1">
      <c r="A94" s="33" t="s">
        <v>7</v>
      </c>
      <c r="B94" s="60">
        <v>60</v>
      </c>
      <c r="C94" s="35" t="s">
        <v>43</v>
      </c>
      <c r="D94" s="57">
        <f t="shared" ref="D94:G94" si="11">SUM(D93:D93)</f>
        <v>446</v>
      </c>
      <c r="E94" s="58">
        <f t="shared" si="11"/>
        <v>0</v>
      </c>
      <c r="F94" s="57">
        <f t="shared" si="11"/>
        <v>80</v>
      </c>
      <c r="G94" s="57">
        <f t="shared" si="11"/>
        <v>80</v>
      </c>
      <c r="H94" s="58">
        <v>0</v>
      </c>
    </row>
    <row r="95" spans="1:8" ht="14.45" customHeight="1">
      <c r="A95" s="33" t="s">
        <v>7</v>
      </c>
      <c r="B95" s="60">
        <v>16</v>
      </c>
      <c r="C95" s="35" t="s">
        <v>12</v>
      </c>
      <c r="D95" s="64">
        <f t="shared" ref="D95:G95" si="12">D90+D84+D78+D72+D94</f>
        <v>16260</v>
      </c>
      <c r="E95" s="64">
        <f t="shared" si="12"/>
        <v>32032</v>
      </c>
      <c r="F95" s="121">
        <f t="shared" si="12"/>
        <v>49765</v>
      </c>
      <c r="G95" s="64">
        <f t="shared" si="12"/>
        <v>49765</v>
      </c>
      <c r="H95" s="64">
        <v>36360</v>
      </c>
    </row>
    <row r="96" spans="1:8" ht="14.45" customHeight="1">
      <c r="A96" s="33" t="s">
        <v>7</v>
      </c>
      <c r="B96" s="54">
        <v>0.104</v>
      </c>
      <c r="C96" s="55" t="s">
        <v>42</v>
      </c>
      <c r="D96" s="53">
        <f t="shared" ref="D96:G96" si="13">D95</f>
        <v>16260</v>
      </c>
      <c r="E96" s="53">
        <f t="shared" si="13"/>
        <v>32032</v>
      </c>
      <c r="F96" s="36">
        <f t="shared" si="13"/>
        <v>49765</v>
      </c>
      <c r="G96" s="53">
        <f t="shared" si="13"/>
        <v>49765</v>
      </c>
      <c r="H96" s="53">
        <v>36360</v>
      </c>
    </row>
    <row r="97" spans="1:8" ht="14.45" customHeight="1">
      <c r="A97" s="33"/>
      <c r="B97" s="59"/>
      <c r="C97" s="55"/>
      <c r="D97" s="23"/>
      <c r="E97" s="23"/>
      <c r="F97" s="23"/>
      <c r="G97" s="23"/>
      <c r="H97" s="23"/>
    </row>
    <row r="98" spans="1:8" ht="14.45" customHeight="1">
      <c r="A98" s="33"/>
      <c r="B98" s="54">
        <v>0.11899999999999999</v>
      </c>
      <c r="C98" s="55" t="s">
        <v>49</v>
      </c>
      <c r="D98" s="27"/>
      <c r="E98" s="27"/>
      <c r="F98" s="27"/>
      <c r="G98" s="27"/>
      <c r="H98" s="27"/>
    </row>
    <row r="99" spans="1:8" ht="14.45" customHeight="1">
      <c r="A99" s="33"/>
      <c r="B99" s="66">
        <v>2</v>
      </c>
      <c r="C99" s="35" t="s">
        <v>82</v>
      </c>
      <c r="D99" s="27"/>
      <c r="E99" s="27"/>
      <c r="F99" s="27"/>
      <c r="G99" s="27"/>
      <c r="H99" s="27"/>
    </row>
    <row r="100" spans="1:8" ht="27" customHeight="1">
      <c r="A100" s="33"/>
      <c r="B100" s="67" t="s">
        <v>83</v>
      </c>
      <c r="C100" s="109" t="s">
        <v>99</v>
      </c>
      <c r="D100" s="3">
        <v>252500</v>
      </c>
      <c r="E100" s="4">
        <v>0</v>
      </c>
      <c r="F100" s="3">
        <v>400000</v>
      </c>
      <c r="G100" s="3">
        <v>400000</v>
      </c>
      <c r="H100" s="3">
        <v>400000</v>
      </c>
    </row>
    <row r="101" spans="1:8" ht="14.45" customHeight="1">
      <c r="A101" s="33"/>
      <c r="B101" s="67" t="s">
        <v>84</v>
      </c>
      <c r="C101" s="68" t="s">
        <v>98</v>
      </c>
      <c r="D101" s="42">
        <v>0</v>
      </c>
      <c r="E101" s="42">
        <v>0</v>
      </c>
      <c r="F101" s="40">
        <v>10000</v>
      </c>
      <c r="G101" s="40">
        <v>10000</v>
      </c>
      <c r="H101" s="40">
        <v>10000</v>
      </c>
    </row>
    <row r="102" spans="1:8" ht="14.45" customHeight="1">
      <c r="A102" s="33"/>
      <c r="B102" s="67" t="s">
        <v>85</v>
      </c>
      <c r="C102" s="68" t="s">
        <v>142</v>
      </c>
      <c r="D102" s="3">
        <v>21300</v>
      </c>
      <c r="E102" s="4">
        <v>0</v>
      </c>
      <c r="F102" s="3">
        <v>65000</v>
      </c>
      <c r="G102" s="3">
        <v>65000</v>
      </c>
      <c r="H102" s="3">
        <v>65000</v>
      </c>
    </row>
    <row r="103" spans="1:8" ht="14.45" customHeight="1">
      <c r="A103" s="33" t="s">
        <v>7</v>
      </c>
      <c r="B103" s="66">
        <v>2</v>
      </c>
      <c r="C103" s="35" t="s">
        <v>82</v>
      </c>
      <c r="D103" s="57">
        <f t="shared" ref="D103:G103" si="14">SUM(D100:D102)</f>
        <v>273800</v>
      </c>
      <c r="E103" s="58">
        <f t="shared" si="14"/>
        <v>0</v>
      </c>
      <c r="F103" s="57">
        <f t="shared" si="14"/>
        <v>475000</v>
      </c>
      <c r="G103" s="57">
        <f t="shared" si="14"/>
        <v>475000</v>
      </c>
      <c r="H103" s="57">
        <v>475000</v>
      </c>
    </row>
    <row r="104" spans="1:8" ht="12.6" customHeight="1">
      <c r="A104" s="33"/>
      <c r="B104" s="66"/>
      <c r="C104" s="35"/>
      <c r="D104" s="40"/>
      <c r="E104" s="42"/>
      <c r="F104" s="40"/>
      <c r="G104" s="40"/>
      <c r="H104" s="40"/>
    </row>
    <row r="105" spans="1:8" ht="15" customHeight="1">
      <c r="A105" s="33"/>
      <c r="B105" s="66">
        <v>3</v>
      </c>
      <c r="C105" s="69" t="s">
        <v>88</v>
      </c>
      <c r="D105" s="5"/>
      <c r="E105" s="5"/>
      <c r="G105" s="27"/>
      <c r="H105" s="27"/>
    </row>
    <row r="106" spans="1:8" ht="28.9" customHeight="1">
      <c r="A106" s="50"/>
      <c r="B106" s="87" t="s">
        <v>97</v>
      </c>
      <c r="C106" s="88" t="s">
        <v>110</v>
      </c>
      <c r="D106" s="48">
        <v>0</v>
      </c>
      <c r="E106" s="48">
        <v>0</v>
      </c>
      <c r="F106" s="113">
        <v>600000</v>
      </c>
      <c r="G106" s="113">
        <v>600000</v>
      </c>
      <c r="H106" s="113">
        <v>600000</v>
      </c>
    </row>
    <row r="107" spans="1:8" ht="15" customHeight="1">
      <c r="A107" s="33" t="s">
        <v>7</v>
      </c>
      <c r="B107" s="66">
        <v>3</v>
      </c>
      <c r="C107" s="5" t="s">
        <v>88</v>
      </c>
      <c r="D107" s="48">
        <f>D106</f>
        <v>0</v>
      </c>
      <c r="E107" s="48">
        <f t="shared" ref="E107:G107" si="15">E106</f>
        <v>0</v>
      </c>
      <c r="F107" s="113">
        <f t="shared" si="15"/>
        <v>600000</v>
      </c>
      <c r="G107" s="113">
        <f t="shared" si="15"/>
        <v>600000</v>
      </c>
      <c r="H107" s="113">
        <v>600000</v>
      </c>
    </row>
    <row r="108" spans="1:8" ht="13.9" customHeight="1">
      <c r="A108" s="33"/>
      <c r="B108" s="54"/>
      <c r="D108" s="5"/>
      <c r="E108" s="5"/>
      <c r="G108" s="27"/>
      <c r="H108" s="27"/>
    </row>
    <row r="109" spans="1:8" ht="15" customHeight="1">
      <c r="A109" s="33"/>
      <c r="B109" s="34">
        <v>61</v>
      </c>
      <c r="C109" s="35" t="s">
        <v>50</v>
      </c>
      <c r="D109" s="9"/>
      <c r="E109" s="9"/>
      <c r="F109" s="9"/>
      <c r="G109" s="9"/>
      <c r="H109" s="9"/>
    </row>
    <row r="110" spans="1:8" ht="15" customHeight="1">
      <c r="A110" s="33"/>
      <c r="B110" s="32" t="s">
        <v>51</v>
      </c>
      <c r="C110" s="35" t="s">
        <v>45</v>
      </c>
      <c r="D110" s="31">
        <v>0</v>
      </c>
      <c r="E110" s="31">
        <v>0</v>
      </c>
      <c r="F110" s="30">
        <v>301</v>
      </c>
      <c r="G110" s="30">
        <v>301</v>
      </c>
      <c r="H110" s="45">
        <v>0</v>
      </c>
    </row>
    <row r="111" spans="1:8" ht="15" customHeight="1">
      <c r="A111" s="60"/>
      <c r="B111" s="32" t="s">
        <v>78</v>
      </c>
      <c r="C111" s="70" t="s">
        <v>80</v>
      </c>
      <c r="D111" s="43">
        <v>1049</v>
      </c>
      <c r="E111" s="45">
        <v>0</v>
      </c>
      <c r="F111" s="43">
        <v>7442</v>
      </c>
      <c r="G111" s="43">
        <v>7442</v>
      </c>
      <c r="H111" s="43">
        <v>7442</v>
      </c>
    </row>
    <row r="112" spans="1:8" ht="28.9" customHeight="1">
      <c r="A112" s="60"/>
      <c r="B112" s="32" t="s">
        <v>79</v>
      </c>
      <c r="C112" s="70" t="s">
        <v>81</v>
      </c>
      <c r="D112" s="43">
        <v>1912</v>
      </c>
      <c r="E112" s="45">
        <v>0</v>
      </c>
      <c r="F112" s="43">
        <v>22444</v>
      </c>
      <c r="G112" s="43">
        <v>22444</v>
      </c>
      <c r="H112" s="43">
        <v>8666</v>
      </c>
    </row>
    <row r="113" spans="1:8" ht="14.45" customHeight="1">
      <c r="A113" s="60"/>
      <c r="B113" s="71" t="s">
        <v>93</v>
      </c>
      <c r="C113" s="70" t="s">
        <v>143</v>
      </c>
      <c r="D113" s="43">
        <v>1500</v>
      </c>
      <c r="E113" s="45">
        <v>0</v>
      </c>
      <c r="F113" s="43">
        <v>39000</v>
      </c>
      <c r="G113" s="43">
        <v>39000</v>
      </c>
      <c r="H113" s="43">
        <v>39000</v>
      </c>
    </row>
    <row r="114" spans="1:8" s="103" customFormat="1" ht="15" customHeight="1">
      <c r="A114" s="60"/>
      <c r="B114" s="71" t="s">
        <v>94</v>
      </c>
      <c r="C114" s="70" t="s">
        <v>95</v>
      </c>
      <c r="D114" s="49">
        <v>2522</v>
      </c>
      <c r="E114" s="47">
        <v>0</v>
      </c>
      <c r="F114" s="49">
        <v>1</v>
      </c>
      <c r="G114" s="49">
        <v>1</v>
      </c>
      <c r="H114" s="49">
        <v>2240</v>
      </c>
    </row>
    <row r="115" spans="1:8" ht="15" customHeight="1">
      <c r="A115" s="33" t="s">
        <v>7</v>
      </c>
      <c r="B115" s="34">
        <v>61</v>
      </c>
      <c r="C115" s="35" t="s">
        <v>50</v>
      </c>
      <c r="D115" s="49">
        <f t="shared" ref="D115:G115" si="16">SUM(D109:D114)</f>
        <v>6983</v>
      </c>
      <c r="E115" s="47">
        <f t="shared" si="16"/>
        <v>0</v>
      </c>
      <c r="F115" s="49">
        <f t="shared" si="16"/>
        <v>69188</v>
      </c>
      <c r="G115" s="49">
        <f t="shared" si="16"/>
        <v>69188</v>
      </c>
      <c r="H115" s="49">
        <v>57348</v>
      </c>
    </row>
    <row r="116" spans="1:8">
      <c r="A116" s="33"/>
      <c r="B116" s="34"/>
      <c r="C116" s="35"/>
      <c r="D116" s="23"/>
      <c r="E116" s="23"/>
      <c r="F116" s="23"/>
      <c r="G116" s="23"/>
      <c r="H116" s="23"/>
    </row>
    <row r="117" spans="1:8" ht="15" customHeight="1">
      <c r="A117" s="33"/>
      <c r="B117" s="60">
        <v>62</v>
      </c>
      <c r="C117" s="35" t="s">
        <v>52</v>
      </c>
      <c r="D117" s="39"/>
      <c r="E117" s="39"/>
      <c r="F117" s="39"/>
      <c r="G117" s="39"/>
      <c r="H117" s="39"/>
    </row>
    <row r="118" spans="1:8" ht="15" customHeight="1">
      <c r="A118" s="33"/>
      <c r="B118" s="32" t="s">
        <v>53</v>
      </c>
      <c r="C118" s="35" t="s">
        <v>15</v>
      </c>
      <c r="D118" s="42">
        <v>0</v>
      </c>
      <c r="E118" s="119">
        <v>1923</v>
      </c>
      <c r="F118" s="40">
        <v>2075</v>
      </c>
      <c r="G118" s="40">
        <v>2075</v>
      </c>
      <c r="H118" s="23">
        <v>2191</v>
      </c>
    </row>
    <row r="119" spans="1:8" ht="15" customHeight="1">
      <c r="A119" s="33"/>
      <c r="B119" s="32" t="s">
        <v>54</v>
      </c>
      <c r="C119" s="35" t="s">
        <v>46</v>
      </c>
      <c r="D119" s="42">
        <v>0</v>
      </c>
      <c r="E119" s="45">
        <v>0</v>
      </c>
      <c r="F119" s="40">
        <v>50</v>
      </c>
      <c r="G119" s="40">
        <v>50</v>
      </c>
      <c r="H119" s="23">
        <v>50</v>
      </c>
    </row>
    <row r="120" spans="1:8" ht="15" customHeight="1">
      <c r="A120" s="33"/>
      <c r="B120" s="32" t="s">
        <v>55</v>
      </c>
      <c r="C120" s="35" t="s">
        <v>47</v>
      </c>
      <c r="D120" s="42">
        <v>0</v>
      </c>
      <c r="E120" s="43">
        <v>79</v>
      </c>
      <c r="F120" s="40">
        <v>90</v>
      </c>
      <c r="G120" s="40">
        <v>90</v>
      </c>
      <c r="H120" s="23">
        <v>90</v>
      </c>
    </row>
    <row r="121" spans="1:8" ht="15" customHeight="1">
      <c r="A121" s="33" t="s">
        <v>7</v>
      </c>
      <c r="B121" s="60">
        <v>62</v>
      </c>
      <c r="C121" s="35" t="s">
        <v>52</v>
      </c>
      <c r="D121" s="37">
        <f t="shared" ref="D121:G121" si="17">SUM(D118:D120)</f>
        <v>0</v>
      </c>
      <c r="E121" s="53">
        <f t="shared" si="17"/>
        <v>2002</v>
      </c>
      <c r="F121" s="36">
        <f t="shared" si="17"/>
        <v>2215</v>
      </c>
      <c r="G121" s="36">
        <f t="shared" si="17"/>
        <v>2215</v>
      </c>
      <c r="H121" s="53">
        <v>2331</v>
      </c>
    </row>
    <row r="122" spans="1:8">
      <c r="A122" s="33"/>
      <c r="B122" s="60"/>
      <c r="C122" s="35"/>
      <c r="D122" s="23"/>
      <c r="E122" s="23"/>
      <c r="F122" s="23"/>
      <c r="G122" s="23"/>
      <c r="H122" s="23"/>
    </row>
    <row r="123" spans="1:8" ht="15" customHeight="1">
      <c r="A123" s="33"/>
      <c r="B123" s="60">
        <v>63</v>
      </c>
      <c r="C123" s="35" t="s">
        <v>56</v>
      </c>
      <c r="D123" s="39"/>
      <c r="E123" s="39"/>
      <c r="F123" s="39"/>
      <c r="G123" s="39"/>
      <c r="H123" s="39"/>
    </row>
    <row r="124" spans="1:8" ht="15" customHeight="1">
      <c r="A124" s="33"/>
      <c r="B124" s="32" t="s">
        <v>57</v>
      </c>
      <c r="C124" s="35" t="s">
        <v>15</v>
      </c>
      <c r="D124" s="42">
        <v>0</v>
      </c>
      <c r="E124" s="119">
        <v>5786</v>
      </c>
      <c r="F124" s="40">
        <v>493</v>
      </c>
      <c r="G124" s="40">
        <v>493</v>
      </c>
      <c r="H124" s="23">
        <v>521</v>
      </c>
    </row>
    <row r="125" spans="1:8" ht="15" customHeight="1">
      <c r="A125" s="33"/>
      <c r="B125" s="32" t="s">
        <v>58</v>
      </c>
      <c r="C125" s="35" t="s">
        <v>46</v>
      </c>
      <c r="D125" s="4">
        <v>0</v>
      </c>
      <c r="E125" s="116">
        <v>31</v>
      </c>
      <c r="F125" s="3">
        <v>150</v>
      </c>
      <c r="G125" s="3">
        <v>150</v>
      </c>
      <c r="H125" s="9">
        <v>150</v>
      </c>
    </row>
    <row r="126" spans="1:8" ht="15" customHeight="1">
      <c r="A126" s="33"/>
      <c r="B126" s="32" t="s">
        <v>59</v>
      </c>
      <c r="C126" s="35" t="s">
        <v>47</v>
      </c>
      <c r="D126" s="4">
        <v>0</v>
      </c>
      <c r="E126" s="116">
        <v>349</v>
      </c>
      <c r="F126" s="3">
        <v>350</v>
      </c>
      <c r="G126" s="3">
        <v>350</v>
      </c>
      <c r="H126" s="9">
        <v>350</v>
      </c>
    </row>
    <row r="127" spans="1:8" ht="15" customHeight="1">
      <c r="A127" s="33"/>
      <c r="B127" s="32" t="s">
        <v>60</v>
      </c>
      <c r="C127" s="35" t="s">
        <v>20</v>
      </c>
      <c r="D127" s="48">
        <v>0</v>
      </c>
      <c r="E127" s="49">
        <v>148</v>
      </c>
      <c r="F127" s="113">
        <v>150</v>
      </c>
      <c r="G127" s="113">
        <v>150</v>
      </c>
      <c r="H127" s="61">
        <v>150</v>
      </c>
    </row>
    <row r="128" spans="1:8" ht="15" customHeight="1">
      <c r="A128" s="33" t="s">
        <v>7</v>
      </c>
      <c r="B128" s="60">
        <v>63</v>
      </c>
      <c r="C128" s="35" t="s">
        <v>56</v>
      </c>
      <c r="D128" s="47">
        <f t="shared" ref="D128:G128" si="18">SUM(D124:D127)</f>
        <v>0</v>
      </c>
      <c r="E128" s="46">
        <f t="shared" si="18"/>
        <v>6314</v>
      </c>
      <c r="F128" s="49">
        <f t="shared" si="18"/>
        <v>1143</v>
      </c>
      <c r="G128" s="49">
        <f t="shared" si="18"/>
        <v>1143</v>
      </c>
      <c r="H128" s="46">
        <v>1171</v>
      </c>
    </row>
    <row r="129" spans="1:8" ht="15" customHeight="1">
      <c r="A129" s="33" t="s">
        <v>7</v>
      </c>
      <c r="B129" s="54">
        <v>0.11899999999999999</v>
      </c>
      <c r="C129" s="55" t="s">
        <v>49</v>
      </c>
      <c r="D129" s="49">
        <f t="shared" ref="D129:G129" si="19">SUM(D128,D121,D115)+D103+D107</f>
        <v>280783</v>
      </c>
      <c r="E129" s="49">
        <f t="shared" si="19"/>
        <v>8316</v>
      </c>
      <c r="F129" s="49">
        <f t="shared" si="19"/>
        <v>1147546</v>
      </c>
      <c r="G129" s="49">
        <f t="shared" si="19"/>
        <v>1147546</v>
      </c>
      <c r="H129" s="49">
        <v>1135850</v>
      </c>
    </row>
    <row r="130" spans="1:8">
      <c r="A130" s="33"/>
      <c r="B130" s="65"/>
      <c r="C130" s="55"/>
      <c r="D130" s="23"/>
      <c r="E130" s="23"/>
      <c r="F130" s="23"/>
      <c r="G130" s="23"/>
      <c r="H130" s="23"/>
    </row>
    <row r="131" spans="1:8" ht="15" customHeight="1">
      <c r="A131" s="33"/>
      <c r="B131" s="72">
        <v>0.8</v>
      </c>
      <c r="C131" s="55" t="s">
        <v>61</v>
      </c>
      <c r="D131" s="27"/>
      <c r="E131" s="27"/>
      <c r="F131" s="27"/>
      <c r="G131" s="27"/>
      <c r="H131" s="27"/>
    </row>
    <row r="132" spans="1:8" ht="15" customHeight="1">
      <c r="A132" s="33"/>
      <c r="B132" s="60">
        <v>16</v>
      </c>
      <c r="C132" s="35" t="s">
        <v>12</v>
      </c>
      <c r="D132" s="39"/>
      <c r="E132" s="39"/>
      <c r="F132" s="39"/>
      <c r="G132" s="39"/>
      <c r="H132" s="39"/>
    </row>
    <row r="133" spans="1:8" s="102" customFormat="1" ht="15" customHeight="1">
      <c r="A133" s="33"/>
      <c r="B133" s="60" t="s">
        <v>102</v>
      </c>
      <c r="C133" s="35" t="s">
        <v>103</v>
      </c>
      <c r="D133" s="42">
        <v>0</v>
      </c>
      <c r="E133" s="42">
        <v>0</v>
      </c>
      <c r="F133" s="40">
        <v>5000</v>
      </c>
      <c r="G133" s="40">
        <v>5000</v>
      </c>
      <c r="H133" s="40">
        <v>1</v>
      </c>
    </row>
    <row r="134" spans="1:8" s="102" customFormat="1" ht="15" customHeight="1">
      <c r="A134" s="33"/>
      <c r="B134" s="60" t="s">
        <v>104</v>
      </c>
      <c r="C134" s="35" t="s">
        <v>105</v>
      </c>
      <c r="D134" s="4">
        <v>0</v>
      </c>
      <c r="E134" s="4">
        <v>0</v>
      </c>
      <c r="F134" s="3">
        <v>1000</v>
      </c>
      <c r="G134" s="3">
        <v>1000</v>
      </c>
      <c r="H134" s="3">
        <v>1</v>
      </c>
    </row>
    <row r="135" spans="1:8" ht="15" customHeight="1">
      <c r="A135" s="33"/>
      <c r="B135" s="73" t="s">
        <v>64</v>
      </c>
      <c r="C135" s="35" t="s">
        <v>66</v>
      </c>
      <c r="D135" s="41">
        <v>665</v>
      </c>
      <c r="E135" s="45">
        <v>0</v>
      </c>
      <c r="F135" s="40">
        <v>800</v>
      </c>
      <c r="G135" s="41">
        <v>800</v>
      </c>
      <c r="H135" s="3">
        <v>800</v>
      </c>
    </row>
    <row r="136" spans="1:8" ht="15" customHeight="1">
      <c r="A136" s="33"/>
      <c r="B136" s="60" t="s">
        <v>116</v>
      </c>
      <c r="C136" s="35" t="s">
        <v>118</v>
      </c>
      <c r="D136" s="42">
        <v>0</v>
      </c>
      <c r="E136" s="42">
        <v>0</v>
      </c>
      <c r="F136" s="42">
        <v>0</v>
      </c>
      <c r="G136" s="40">
        <v>2500</v>
      </c>
      <c r="H136" s="40">
        <v>1</v>
      </c>
    </row>
    <row r="137" spans="1:8" ht="15" customHeight="1">
      <c r="A137" s="33"/>
      <c r="B137" s="60" t="s">
        <v>117</v>
      </c>
      <c r="C137" s="69" t="s">
        <v>119</v>
      </c>
      <c r="D137" s="42">
        <v>0</v>
      </c>
      <c r="E137" s="42">
        <v>0</v>
      </c>
      <c r="F137" s="42">
        <v>0</v>
      </c>
      <c r="G137" s="125">
        <v>2000</v>
      </c>
      <c r="H137" s="40">
        <v>1</v>
      </c>
    </row>
    <row r="138" spans="1:8" ht="15" customHeight="1">
      <c r="A138" s="33"/>
      <c r="B138" s="60" t="s">
        <v>120</v>
      </c>
      <c r="C138" s="105" t="s">
        <v>125</v>
      </c>
      <c r="D138" s="42">
        <v>0</v>
      </c>
      <c r="E138" s="42">
        <v>0</v>
      </c>
      <c r="F138" s="42">
        <v>0</v>
      </c>
      <c r="G138" s="125">
        <v>50000</v>
      </c>
      <c r="H138" s="40">
        <v>1</v>
      </c>
    </row>
    <row r="139" spans="1:8" s="106" customFormat="1" ht="15" customHeight="1">
      <c r="A139" s="50"/>
      <c r="B139" s="62" t="s">
        <v>121</v>
      </c>
      <c r="C139" s="114" t="s">
        <v>126</v>
      </c>
      <c r="D139" s="48">
        <v>0</v>
      </c>
      <c r="E139" s="48">
        <v>0</v>
      </c>
      <c r="F139" s="48">
        <v>0</v>
      </c>
      <c r="G139" s="122">
        <v>27700</v>
      </c>
      <c r="H139" s="113">
        <v>40000</v>
      </c>
    </row>
    <row r="140" spans="1:8" ht="15" customHeight="1">
      <c r="B140" s="7" t="s">
        <v>122</v>
      </c>
      <c r="C140" s="44" t="s">
        <v>127</v>
      </c>
      <c r="D140" s="4">
        <v>0</v>
      </c>
      <c r="E140" s="4">
        <v>0</v>
      </c>
      <c r="F140" s="4">
        <v>0</v>
      </c>
      <c r="G140" s="12">
        <v>1000</v>
      </c>
      <c r="H140" s="4">
        <v>0</v>
      </c>
    </row>
    <row r="141" spans="1:8" ht="15" customHeight="1">
      <c r="B141" s="7" t="s">
        <v>123</v>
      </c>
      <c r="C141" s="44" t="s">
        <v>128</v>
      </c>
      <c r="D141" s="4">
        <v>0</v>
      </c>
      <c r="E141" s="4">
        <v>0</v>
      </c>
      <c r="F141" s="4">
        <v>0</v>
      </c>
      <c r="G141" s="12">
        <v>20000</v>
      </c>
      <c r="H141" s="4">
        <v>0</v>
      </c>
    </row>
    <row r="142" spans="1:8" ht="15" customHeight="1">
      <c r="B142" s="7" t="s">
        <v>124</v>
      </c>
      <c r="C142" s="44" t="s">
        <v>129</v>
      </c>
      <c r="D142" s="4">
        <v>0</v>
      </c>
      <c r="E142" s="4">
        <v>0</v>
      </c>
      <c r="F142" s="4">
        <v>0</v>
      </c>
      <c r="G142" s="12">
        <v>5000</v>
      </c>
      <c r="H142" s="4">
        <v>0</v>
      </c>
    </row>
    <row r="143" spans="1:8" s="106" customFormat="1" ht="15" customHeight="1">
      <c r="A143" s="6"/>
      <c r="B143" s="7" t="s">
        <v>135</v>
      </c>
      <c r="C143" s="44" t="s">
        <v>133</v>
      </c>
      <c r="D143" s="4">
        <v>0</v>
      </c>
      <c r="E143" s="4">
        <v>0</v>
      </c>
      <c r="F143" s="4">
        <v>0</v>
      </c>
      <c r="G143" s="4">
        <v>0</v>
      </c>
      <c r="H143" s="3">
        <v>940</v>
      </c>
    </row>
    <row r="144" spans="1:8" ht="15" customHeight="1">
      <c r="A144" s="33" t="s">
        <v>7</v>
      </c>
      <c r="B144" s="60">
        <v>16</v>
      </c>
      <c r="C144" s="35" t="s">
        <v>12</v>
      </c>
      <c r="D144" s="36">
        <f>SUM(D133:D143)</f>
        <v>665</v>
      </c>
      <c r="E144" s="37">
        <f t="shared" ref="E144:G144" si="20">SUM(E133:E143)</f>
        <v>0</v>
      </c>
      <c r="F144" s="36">
        <f t="shared" si="20"/>
        <v>6800</v>
      </c>
      <c r="G144" s="36">
        <f t="shared" si="20"/>
        <v>115000</v>
      </c>
      <c r="H144" s="36">
        <v>41745</v>
      </c>
    </row>
    <row r="145" spans="1:8" ht="11.45" customHeight="1">
      <c r="A145" s="33"/>
      <c r="B145" s="32"/>
      <c r="C145" s="35"/>
      <c r="D145" s="9"/>
      <c r="E145" s="9"/>
      <c r="F145" s="23"/>
      <c r="G145" s="23"/>
      <c r="H145" s="9"/>
    </row>
    <row r="146" spans="1:8" ht="15" customHeight="1">
      <c r="A146" s="33"/>
      <c r="B146" s="60">
        <v>66</v>
      </c>
      <c r="C146" s="35" t="s">
        <v>67</v>
      </c>
      <c r="D146" s="9"/>
      <c r="E146" s="9"/>
      <c r="F146" s="23"/>
      <c r="G146" s="23"/>
      <c r="H146" s="9"/>
    </row>
    <row r="147" spans="1:8" ht="15" customHeight="1">
      <c r="A147" s="33"/>
      <c r="B147" s="60">
        <v>44</v>
      </c>
      <c r="C147" s="35" t="s">
        <v>13</v>
      </c>
      <c r="D147" s="23"/>
      <c r="E147" s="23"/>
      <c r="F147" s="23"/>
      <c r="G147" s="23"/>
      <c r="H147" s="23"/>
    </row>
    <row r="148" spans="1:8" s="102" customFormat="1" ht="28.15" customHeight="1">
      <c r="A148" s="33"/>
      <c r="B148" s="60" t="s">
        <v>106</v>
      </c>
      <c r="C148" s="35" t="s">
        <v>107</v>
      </c>
      <c r="D148" s="45">
        <v>0</v>
      </c>
      <c r="E148" s="45">
        <v>0</v>
      </c>
      <c r="F148" s="43">
        <v>5000</v>
      </c>
      <c r="G148" s="43">
        <v>5000</v>
      </c>
      <c r="H148" s="43">
        <v>5000</v>
      </c>
    </row>
    <row r="149" spans="1:8" s="102" customFormat="1" ht="13.9" customHeight="1">
      <c r="A149" s="33"/>
      <c r="B149" s="123" t="s">
        <v>71</v>
      </c>
      <c r="C149" s="35" t="s">
        <v>72</v>
      </c>
      <c r="D149" s="43">
        <v>50000</v>
      </c>
      <c r="E149" s="45">
        <v>0</v>
      </c>
      <c r="F149" s="43">
        <v>50000</v>
      </c>
      <c r="G149" s="43">
        <v>80000</v>
      </c>
      <c r="H149" s="43">
        <v>50000</v>
      </c>
    </row>
    <row r="150" spans="1:8" s="102" customFormat="1" ht="13.9" customHeight="1">
      <c r="A150" s="33"/>
      <c r="B150" s="123" t="s">
        <v>136</v>
      </c>
      <c r="C150" s="35" t="s">
        <v>146</v>
      </c>
      <c r="D150" s="45">
        <v>0</v>
      </c>
      <c r="E150" s="45">
        <v>0</v>
      </c>
      <c r="F150" s="45">
        <v>0</v>
      </c>
      <c r="G150" s="45">
        <v>0</v>
      </c>
      <c r="H150" s="43">
        <v>2360</v>
      </c>
    </row>
    <row r="151" spans="1:8" ht="13.9" customHeight="1">
      <c r="A151" s="33" t="s">
        <v>7</v>
      </c>
      <c r="B151" s="60">
        <v>44</v>
      </c>
      <c r="C151" s="35" t="s">
        <v>13</v>
      </c>
      <c r="D151" s="36">
        <f>SUM(D148:D150)</f>
        <v>50000</v>
      </c>
      <c r="E151" s="37">
        <f t="shared" ref="E151:G151" si="21">SUM(E148:E150)</f>
        <v>0</v>
      </c>
      <c r="F151" s="36">
        <f t="shared" si="21"/>
        <v>55000</v>
      </c>
      <c r="G151" s="36">
        <f t="shared" si="21"/>
        <v>85000</v>
      </c>
      <c r="H151" s="36">
        <v>57360</v>
      </c>
    </row>
    <row r="152" spans="1:8" ht="13.9" customHeight="1">
      <c r="A152" s="33" t="s">
        <v>7</v>
      </c>
      <c r="B152" s="60">
        <v>66</v>
      </c>
      <c r="C152" s="35" t="s">
        <v>67</v>
      </c>
      <c r="D152" s="49">
        <f t="shared" ref="D152:G152" si="22">D151</f>
        <v>50000</v>
      </c>
      <c r="E152" s="47">
        <f t="shared" si="22"/>
        <v>0</v>
      </c>
      <c r="F152" s="49">
        <f t="shared" si="22"/>
        <v>55000</v>
      </c>
      <c r="G152" s="49">
        <f t="shared" si="22"/>
        <v>85000</v>
      </c>
      <c r="H152" s="49">
        <v>57360</v>
      </c>
    </row>
    <row r="153" spans="1:8" ht="13.9" customHeight="1">
      <c r="A153" s="33" t="s">
        <v>7</v>
      </c>
      <c r="B153" s="72">
        <v>0.8</v>
      </c>
      <c r="C153" s="55" t="s">
        <v>61</v>
      </c>
      <c r="D153" s="36">
        <f>D144+D152</f>
        <v>50665</v>
      </c>
      <c r="E153" s="37">
        <f t="shared" ref="E153:F153" si="23">E144+E152</f>
        <v>0</v>
      </c>
      <c r="F153" s="36">
        <f t="shared" si="23"/>
        <v>61800</v>
      </c>
      <c r="G153" s="36">
        <f>G144+G152</f>
        <v>200000</v>
      </c>
      <c r="H153" s="36">
        <v>99105</v>
      </c>
    </row>
    <row r="154" spans="1:8" ht="13.9" customHeight="1">
      <c r="A154" s="33" t="s">
        <v>7</v>
      </c>
      <c r="B154" s="65">
        <v>2401</v>
      </c>
      <c r="C154" s="55" t="s">
        <v>10</v>
      </c>
      <c r="D154" s="57">
        <f t="shared" ref="D154:G154" si="24">D153+D129+D96+D64</f>
        <v>462598</v>
      </c>
      <c r="E154" s="57">
        <f t="shared" si="24"/>
        <v>145695</v>
      </c>
      <c r="F154" s="57">
        <f t="shared" si="24"/>
        <v>1510039</v>
      </c>
      <c r="G154" s="57">
        <f t="shared" si="24"/>
        <v>1652960</v>
      </c>
      <c r="H154" s="57">
        <v>1566245</v>
      </c>
    </row>
    <row r="155" spans="1:8" s="100" customFormat="1">
      <c r="A155" s="74" t="s">
        <v>7</v>
      </c>
      <c r="B155" s="75"/>
      <c r="C155" s="115" t="s">
        <v>8</v>
      </c>
      <c r="D155" s="36">
        <f>D154</f>
        <v>462598</v>
      </c>
      <c r="E155" s="36">
        <f t="shared" ref="E155:G155" si="25">E154</f>
        <v>145695</v>
      </c>
      <c r="F155" s="36">
        <f t="shared" si="25"/>
        <v>1510039</v>
      </c>
      <c r="G155" s="36">
        <f t="shared" si="25"/>
        <v>1652960</v>
      </c>
      <c r="H155" s="36">
        <v>1566245</v>
      </c>
    </row>
    <row r="156" spans="1:8" ht="6.6" customHeight="1">
      <c r="B156" s="24"/>
      <c r="C156" s="25"/>
      <c r="D156" s="23"/>
      <c r="F156" s="23"/>
      <c r="G156" s="23"/>
      <c r="H156" s="23"/>
    </row>
    <row r="157" spans="1:8" ht="15" customHeight="1">
      <c r="C157" s="25" t="s">
        <v>63</v>
      </c>
      <c r="D157" s="27"/>
      <c r="F157" s="27"/>
      <c r="G157" s="27"/>
      <c r="H157" s="27"/>
    </row>
    <row r="158" spans="1:8" ht="15" customHeight="1">
      <c r="A158" s="6" t="s">
        <v>9</v>
      </c>
      <c r="B158" s="24">
        <v>4401</v>
      </c>
      <c r="C158" s="25" t="s">
        <v>1</v>
      </c>
      <c r="D158" s="27"/>
      <c r="E158" s="27"/>
      <c r="F158" s="27"/>
      <c r="G158" s="27"/>
      <c r="H158" s="27"/>
    </row>
    <row r="159" spans="1:8">
      <c r="B159" s="76">
        <v>0.19</v>
      </c>
      <c r="C159" s="25" t="s">
        <v>137</v>
      </c>
      <c r="D159" s="27"/>
      <c r="E159" s="27"/>
      <c r="F159" s="27"/>
      <c r="G159" s="27"/>
      <c r="H159" s="27"/>
    </row>
    <row r="160" spans="1:8" ht="15" customHeight="1">
      <c r="B160" s="7">
        <v>71</v>
      </c>
      <c r="C160" s="28" t="s">
        <v>138</v>
      </c>
      <c r="D160" s="27"/>
      <c r="E160" s="27"/>
      <c r="F160" s="27"/>
      <c r="G160" s="27"/>
      <c r="H160" s="27"/>
    </row>
    <row r="161" spans="1:8" s="108" customFormat="1" ht="15" customHeight="1">
      <c r="A161" s="6"/>
      <c r="B161" s="7" t="s">
        <v>139</v>
      </c>
      <c r="C161" s="28" t="s">
        <v>140</v>
      </c>
      <c r="D161" s="4">
        <v>0</v>
      </c>
      <c r="E161" s="4">
        <v>0</v>
      </c>
      <c r="F161" s="4">
        <v>0</v>
      </c>
      <c r="G161" s="4">
        <v>0</v>
      </c>
      <c r="H161" s="124">
        <v>1225</v>
      </c>
    </row>
    <row r="162" spans="1:8">
      <c r="A162" s="6" t="s">
        <v>7</v>
      </c>
      <c r="B162" s="76">
        <v>0.19</v>
      </c>
      <c r="C162" s="25" t="s">
        <v>137</v>
      </c>
      <c r="D162" s="58">
        <f>D161</f>
        <v>0</v>
      </c>
      <c r="E162" s="58">
        <f t="shared" ref="E162:G162" si="26">E161</f>
        <v>0</v>
      </c>
      <c r="F162" s="58">
        <f t="shared" si="26"/>
        <v>0</v>
      </c>
      <c r="G162" s="58">
        <f t="shared" si="26"/>
        <v>0</v>
      </c>
      <c r="H162" s="107">
        <v>1225</v>
      </c>
    </row>
    <row r="163" spans="1:8">
      <c r="B163" s="76"/>
      <c r="C163" s="25"/>
      <c r="D163" s="42"/>
      <c r="E163" s="42"/>
      <c r="F163" s="42"/>
      <c r="G163" s="42"/>
      <c r="H163" s="39"/>
    </row>
    <row r="164" spans="1:8" ht="15" customHeight="1">
      <c r="A164" s="33"/>
      <c r="B164" s="76">
        <v>0.8</v>
      </c>
      <c r="C164" s="55" t="s">
        <v>61</v>
      </c>
      <c r="D164" s="23"/>
      <c r="E164" s="23"/>
      <c r="F164" s="23"/>
      <c r="G164" s="23"/>
      <c r="H164" s="23"/>
    </row>
    <row r="165" spans="1:8" ht="15" customHeight="1">
      <c r="A165" s="33"/>
      <c r="B165" s="34">
        <v>16</v>
      </c>
      <c r="C165" s="35" t="s">
        <v>12</v>
      </c>
      <c r="D165" s="23"/>
      <c r="E165" s="23"/>
      <c r="F165" s="23"/>
      <c r="G165" s="23"/>
      <c r="H165" s="23"/>
    </row>
    <row r="166" spans="1:8" ht="15" customHeight="1">
      <c r="A166" s="33"/>
      <c r="B166" s="34" t="s">
        <v>100</v>
      </c>
      <c r="C166" s="35" t="s">
        <v>101</v>
      </c>
      <c r="D166" s="43">
        <v>3038</v>
      </c>
      <c r="E166" s="45">
        <v>0</v>
      </c>
      <c r="F166" s="43">
        <v>2885</v>
      </c>
      <c r="G166" s="23">
        <v>2885</v>
      </c>
      <c r="H166" s="43">
        <v>15000</v>
      </c>
    </row>
    <row r="167" spans="1:8" ht="42.6" customHeight="1">
      <c r="A167" s="33"/>
      <c r="B167" s="77" t="s">
        <v>74</v>
      </c>
      <c r="C167" s="70" t="s">
        <v>86</v>
      </c>
      <c r="D167" s="43">
        <v>7185</v>
      </c>
      <c r="E167" s="45">
        <v>0</v>
      </c>
      <c r="F167" s="43">
        <v>1673</v>
      </c>
      <c r="G167" s="43">
        <v>1673</v>
      </c>
      <c r="H167" s="45">
        <v>0</v>
      </c>
    </row>
    <row r="168" spans="1:8">
      <c r="A168" s="33"/>
      <c r="B168" s="104" t="s">
        <v>130</v>
      </c>
      <c r="C168" s="105" t="s">
        <v>131</v>
      </c>
      <c r="D168" s="45">
        <v>0</v>
      </c>
      <c r="E168" s="45">
        <v>0</v>
      </c>
      <c r="F168" s="45">
        <v>0</v>
      </c>
      <c r="G168" s="43">
        <v>10000</v>
      </c>
      <c r="H168" s="45">
        <v>0</v>
      </c>
    </row>
    <row r="169" spans="1:8" ht="15" customHeight="1">
      <c r="A169" s="33"/>
      <c r="B169" s="104" t="s">
        <v>132</v>
      </c>
      <c r="C169" s="105" t="s">
        <v>133</v>
      </c>
      <c r="D169" s="47">
        <v>0</v>
      </c>
      <c r="E169" s="47">
        <v>0</v>
      </c>
      <c r="F169" s="47">
        <v>0</v>
      </c>
      <c r="G169" s="49">
        <v>7000</v>
      </c>
      <c r="H169" s="47">
        <v>0</v>
      </c>
    </row>
    <row r="170" spans="1:8" ht="15" customHeight="1">
      <c r="A170" s="33" t="s">
        <v>7</v>
      </c>
      <c r="B170" s="34">
        <v>16</v>
      </c>
      <c r="C170" s="35" t="s">
        <v>12</v>
      </c>
      <c r="D170" s="49">
        <f t="shared" ref="D170:F170" si="27">SUM(D166:D167)</f>
        <v>10223</v>
      </c>
      <c r="E170" s="47">
        <f t="shared" si="27"/>
        <v>0</v>
      </c>
      <c r="F170" s="49">
        <f t="shared" si="27"/>
        <v>4558</v>
      </c>
      <c r="G170" s="49">
        <f>SUM(G166:G169)</f>
        <v>21558</v>
      </c>
      <c r="H170" s="49">
        <v>15000</v>
      </c>
    </row>
    <row r="171" spans="1:8" ht="15" customHeight="1">
      <c r="A171" s="50" t="s">
        <v>7</v>
      </c>
      <c r="B171" s="126">
        <v>0.8</v>
      </c>
      <c r="C171" s="127" t="s">
        <v>61</v>
      </c>
      <c r="D171" s="49">
        <f t="shared" ref="D171:G172" si="28">D170</f>
        <v>10223</v>
      </c>
      <c r="E171" s="47">
        <f t="shared" si="28"/>
        <v>0</v>
      </c>
      <c r="F171" s="49">
        <f t="shared" si="28"/>
        <v>4558</v>
      </c>
      <c r="G171" s="49">
        <f t="shared" si="28"/>
        <v>21558</v>
      </c>
      <c r="H171" s="49">
        <v>15000</v>
      </c>
    </row>
    <row r="172" spans="1:8">
      <c r="A172" s="33" t="s">
        <v>7</v>
      </c>
      <c r="B172" s="65">
        <v>4401</v>
      </c>
      <c r="C172" s="55" t="s">
        <v>1</v>
      </c>
      <c r="D172" s="57">
        <f t="shared" si="28"/>
        <v>10223</v>
      </c>
      <c r="E172" s="58">
        <f t="shared" si="28"/>
        <v>0</v>
      </c>
      <c r="F172" s="57">
        <f t="shared" si="28"/>
        <v>4558</v>
      </c>
      <c r="G172" s="57">
        <f t="shared" si="28"/>
        <v>21558</v>
      </c>
      <c r="H172" s="57">
        <v>15000</v>
      </c>
    </row>
    <row r="173" spans="1:8" ht="13.9" customHeight="1">
      <c r="A173" s="33"/>
      <c r="B173" s="65"/>
      <c r="C173" s="35"/>
      <c r="D173" s="39"/>
      <c r="E173" s="39"/>
      <c r="F173" s="39"/>
      <c r="G173" s="39"/>
      <c r="H173" s="39"/>
    </row>
    <row r="174" spans="1:8">
      <c r="A174" s="33" t="s">
        <v>9</v>
      </c>
      <c r="B174" s="65">
        <v>4435</v>
      </c>
      <c r="C174" s="78" t="s">
        <v>2</v>
      </c>
      <c r="D174" s="39"/>
      <c r="E174" s="39"/>
      <c r="F174" s="39"/>
      <c r="G174" s="39"/>
      <c r="H174" s="39"/>
    </row>
    <row r="175" spans="1:8">
      <c r="A175" s="33"/>
      <c r="B175" s="66">
        <v>1</v>
      </c>
      <c r="C175" s="35" t="s">
        <v>62</v>
      </c>
      <c r="D175" s="39"/>
      <c r="E175" s="39"/>
      <c r="F175" s="39"/>
      <c r="G175" s="39"/>
      <c r="H175" s="39"/>
    </row>
    <row r="176" spans="1:8">
      <c r="A176" s="33"/>
      <c r="B176" s="76">
        <v>1.101</v>
      </c>
      <c r="C176" s="78" t="s">
        <v>65</v>
      </c>
      <c r="D176" s="23"/>
      <c r="E176" s="23"/>
      <c r="F176" s="23"/>
      <c r="G176" s="23"/>
      <c r="H176" s="23"/>
    </row>
    <row r="177" spans="1:8">
      <c r="A177" s="33"/>
      <c r="B177" s="111" t="s">
        <v>76</v>
      </c>
      <c r="C177" s="112" t="s">
        <v>77</v>
      </c>
      <c r="D177" s="49">
        <v>8545</v>
      </c>
      <c r="E177" s="47">
        <v>0</v>
      </c>
      <c r="F177" s="49">
        <v>1</v>
      </c>
      <c r="G177" s="49">
        <v>1</v>
      </c>
      <c r="H177" s="47">
        <v>0</v>
      </c>
    </row>
    <row r="178" spans="1:8">
      <c r="A178" s="33" t="s">
        <v>7</v>
      </c>
      <c r="B178" s="76">
        <v>1.101</v>
      </c>
      <c r="C178" s="78" t="s">
        <v>65</v>
      </c>
      <c r="D178" s="49">
        <f t="shared" ref="D178:G178" si="29">SUM(D176:D177)</f>
        <v>8545</v>
      </c>
      <c r="E178" s="47">
        <f t="shared" si="29"/>
        <v>0</v>
      </c>
      <c r="F178" s="49">
        <f t="shared" si="29"/>
        <v>1</v>
      </c>
      <c r="G178" s="49">
        <f t="shared" si="29"/>
        <v>1</v>
      </c>
      <c r="H178" s="47">
        <v>0</v>
      </c>
    </row>
    <row r="179" spans="1:8">
      <c r="A179" s="33" t="s">
        <v>7</v>
      </c>
      <c r="B179" s="66">
        <v>1</v>
      </c>
      <c r="C179" s="35" t="s">
        <v>62</v>
      </c>
      <c r="D179" s="49">
        <f t="shared" ref="D179:G180" si="30">D178</f>
        <v>8545</v>
      </c>
      <c r="E179" s="47">
        <f t="shared" si="30"/>
        <v>0</v>
      </c>
      <c r="F179" s="49">
        <f t="shared" si="30"/>
        <v>1</v>
      </c>
      <c r="G179" s="49">
        <f t="shared" si="30"/>
        <v>1</v>
      </c>
      <c r="H179" s="47">
        <v>0</v>
      </c>
    </row>
    <row r="180" spans="1:8">
      <c r="A180" s="33" t="s">
        <v>7</v>
      </c>
      <c r="B180" s="65">
        <v>4435</v>
      </c>
      <c r="C180" s="79" t="s">
        <v>2</v>
      </c>
      <c r="D180" s="36">
        <f t="shared" si="30"/>
        <v>8545</v>
      </c>
      <c r="E180" s="37">
        <f t="shared" si="30"/>
        <v>0</v>
      </c>
      <c r="F180" s="36">
        <f t="shared" si="30"/>
        <v>1</v>
      </c>
      <c r="G180" s="36">
        <f t="shared" si="30"/>
        <v>1</v>
      </c>
      <c r="H180" s="37">
        <v>0</v>
      </c>
    </row>
    <row r="181" spans="1:8" s="100" customFormat="1">
      <c r="A181" s="74" t="s">
        <v>7</v>
      </c>
      <c r="B181" s="75"/>
      <c r="C181" s="80" t="s">
        <v>63</v>
      </c>
      <c r="D181" s="3">
        <f t="shared" ref="D181:G181" si="31">D180+D172</f>
        <v>18768</v>
      </c>
      <c r="E181" s="4">
        <f t="shared" si="31"/>
        <v>0</v>
      </c>
      <c r="F181" s="3">
        <f t="shared" si="31"/>
        <v>4559</v>
      </c>
      <c r="G181" s="3">
        <f t="shared" si="31"/>
        <v>21559</v>
      </c>
      <c r="H181" s="3">
        <v>15000</v>
      </c>
    </row>
    <row r="182" spans="1:8">
      <c r="A182" s="74" t="s">
        <v>7</v>
      </c>
      <c r="B182" s="75"/>
      <c r="C182" s="80" t="s">
        <v>3</v>
      </c>
      <c r="D182" s="56">
        <f t="shared" ref="D182:G182" si="32">D181+D155</f>
        <v>481366</v>
      </c>
      <c r="E182" s="56">
        <f t="shared" si="32"/>
        <v>145695</v>
      </c>
      <c r="F182" s="57">
        <f t="shared" si="32"/>
        <v>1514598</v>
      </c>
      <c r="G182" s="56">
        <f t="shared" si="32"/>
        <v>1674519</v>
      </c>
      <c r="H182" s="56">
        <v>1581245</v>
      </c>
    </row>
    <row r="183" spans="1:8">
      <c r="A183" s="81"/>
      <c r="B183" s="82"/>
      <c r="C183" s="83"/>
      <c r="D183" s="42"/>
      <c r="E183" s="40"/>
      <c r="F183" s="42"/>
      <c r="G183" s="42"/>
      <c r="H183" s="42"/>
    </row>
    <row r="184" spans="1:8">
      <c r="A184" s="81"/>
      <c r="B184" s="82"/>
      <c r="C184" s="83"/>
      <c r="D184" s="42"/>
      <c r="E184" s="40"/>
      <c r="F184" s="42"/>
      <c r="G184" s="42"/>
      <c r="H184" s="42"/>
    </row>
    <row r="185" spans="1:8">
      <c r="A185" s="33" t="s">
        <v>96</v>
      </c>
      <c r="B185" s="60">
        <v>2401</v>
      </c>
      <c r="C185" s="33" t="s">
        <v>108</v>
      </c>
      <c r="D185" s="42">
        <v>0</v>
      </c>
      <c r="E185" s="41">
        <v>3</v>
      </c>
      <c r="F185" s="42">
        <v>0</v>
      </c>
      <c r="G185" s="42">
        <v>0</v>
      </c>
      <c r="H185" s="42">
        <v>0</v>
      </c>
    </row>
    <row r="186" spans="1:8">
      <c r="A186" s="33"/>
      <c r="B186" s="65"/>
      <c r="C186" s="84"/>
      <c r="D186" s="41"/>
      <c r="E186" s="41"/>
      <c r="F186" s="40"/>
      <c r="G186" s="41"/>
      <c r="H186" s="41"/>
    </row>
    <row r="187" spans="1:8">
      <c r="F187" s="12"/>
    </row>
    <row r="189" spans="1:8" ht="29.1" customHeight="1">
      <c r="A189" s="130"/>
      <c r="B189" s="130"/>
      <c r="C189" s="130"/>
      <c r="D189" s="130"/>
    </row>
    <row r="190" spans="1:8">
      <c r="A190" s="109"/>
      <c r="B190" s="109"/>
      <c r="C190" s="85"/>
      <c r="D190" s="86"/>
    </row>
    <row r="191" spans="1:8">
      <c r="A191" s="130"/>
      <c r="B191" s="130"/>
      <c r="C191" s="130"/>
      <c r="D191" s="130"/>
    </row>
    <row r="192" spans="1:8">
      <c r="A192" s="109"/>
      <c r="B192" s="109"/>
      <c r="C192" s="85"/>
      <c r="D192" s="86"/>
    </row>
    <row r="193" spans="1:4">
      <c r="A193" s="130"/>
      <c r="B193" s="130"/>
      <c r="C193" s="130"/>
      <c r="D193" s="130"/>
    </row>
    <row r="194" spans="1:4">
      <c r="A194" s="109"/>
      <c r="B194" s="109"/>
      <c r="C194" s="85"/>
      <c r="D194" s="86"/>
    </row>
    <row r="195" spans="1:4">
      <c r="A195" s="130"/>
      <c r="B195" s="130"/>
      <c r="C195" s="130"/>
      <c r="D195" s="130"/>
    </row>
    <row r="196" spans="1:4">
      <c r="A196" s="109"/>
      <c r="B196" s="109"/>
      <c r="C196" s="85"/>
      <c r="D196" s="86"/>
    </row>
  </sheetData>
  <mergeCells count="8">
    <mergeCell ref="A189:D189"/>
    <mergeCell ref="A191:D191"/>
    <mergeCell ref="A193:D193"/>
    <mergeCell ref="A195:D195"/>
    <mergeCell ref="A1:H1"/>
    <mergeCell ref="A2:H2"/>
    <mergeCell ref="D16:E16"/>
    <mergeCell ref="D15:E15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29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4" manualBreakCount="4">
    <brk id="39" max="11" man="1"/>
    <brk id="71" max="7" man="1"/>
    <brk id="104" max="7" man="1"/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dem15</vt:lpstr>
      <vt:lpstr>'dem15'!ch</vt:lpstr>
      <vt:lpstr>'dem15'!chCap</vt:lpstr>
      <vt:lpstr>horticulturerevenue</vt:lpstr>
      <vt:lpstr>'dem15'!oapCap</vt:lpstr>
      <vt:lpstr>'dem15'!Print_Area</vt:lpstr>
      <vt:lpstr>'dem15'!Print_Titles</vt:lpstr>
      <vt:lpstr>'dem15'!voted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2018-02-26T11:34:11Z</cp:lastPrinted>
  <dcterms:created xsi:type="dcterms:W3CDTF">2004-06-02T16:17:18Z</dcterms:created>
  <dcterms:modified xsi:type="dcterms:W3CDTF">2018-04-07T07:48:22Z</dcterms:modified>
</cp:coreProperties>
</file>