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 tabRatio="582"/>
  </bookViews>
  <sheets>
    <sheet name="dem16" sheetId="4" r:id="rId1"/>
  </sheets>
  <definedNames>
    <definedName name="__123Graph_D" hidden="1">#REF!</definedName>
    <definedName name="_xlnm._FilterDatabase" localSheetId="0" hidden="1">'dem16'!$A$18:$H$206</definedName>
    <definedName name="_Regression_Int" localSheetId="0" hidden="1">1</definedName>
    <definedName name="cicap" localSheetId="0">'dem16'!$D$189:$H$189</definedName>
    <definedName name="i" localSheetId="0">'dem16'!$D$162:$H$162</definedName>
    <definedName name="igfticap" localSheetId="0">'dem16'!#REF!</definedName>
    <definedName name="imcap" localSheetId="0">'dem16'!#REF!</definedName>
    <definedName name="industriesrevenue">'dem16'!$E$13:$F$13</definedName>
    <definedName name="loan" localSheetId="0">'dem16'!$D$197:$H$197</definedName>
    <definedName name="mgs" localSheetId="0">'dem16'!#REF!</definedName>
    <definedName name="np" localSheetId="0">'dem16'!#REF!</definedName>
    <definedName name="oges" localSheetId="0">'dem16'!#REF!</definedName>
    <definedName name="plant" localSheetId="0">'dem16'!$D$33:$H$33</definedName>
    <definedName name="_xlnm.Print_Area" localSheetId="0">'dem16'!$A$1:$H$201</definedName>
    <definedName name="_xlnm.Print_Titles" localSheetId="0">'dem16'!$15:$18</definedName>
    <definedName name="rbcap" localSheetId="0">'dem16'!#REF!</definedName>
    <definedName name="revise" localSheetId="0">'dem16'!#REF!</definedName>
    <definedName name="summary" localSheetId="0">'dem16'!#REF!</definedName>
    <definedName name="voted" localSheetId="0">'dem16'!$E$13:$F$13</definedName>
    <definedName name="vsi" localSheetId="0">'dem16'!$D$151:$H$151</definedName>
    <definedName name="vsicap" localSheetId="0">'dem16'!#REF!</definedName>
    <definedName name="vsirec" localSheetId="0">'dem16'!$D$203:$H$203</definedName>
    <definedName name="Z_239EE218_578E_4317_BEED_14D5D7089E27_.wvu.Cols" localSheetId="0" hidden="1">'dem16'!#REF!</definedName>
    <definedName name="Z_239EE218_578E_4317_BEED_14D5D7089E27_.wvu.FilterData" localSheetId="0" hidden="1">'dem16'!$A$1:$H$189</definedName>
    <definedName name="Z_239EE218_578E_4317_BEED_14D5D7089E27_.wvu.PrintArea" localSheetId="0" hidden="1">'dem16'!$A$1:$H$199</definedName>
    <definedName name="Z_239EE218_578E_4317_BEED_14D5D7089E27_.wvu.PrintTitles" localSheetId="0" hidden="1">'dem16'!$15:$18</definedName>
    <definedName name="Z_302A3EA3_AE96_11D5_A646_0050BA3D7AFD_.wvu.Cols" localSheetId="0" hidden="1">'dem16'!#REF!</definedName>
    <definedName name="Z_302A3EA3_AE96_11D5_A646_0050BA3D7AFD_.wvu.FilterData" localSheetId="0" hidden="1">'dem16'!$A$1:$H$189</definedName>
    <definedName name="Z_302A3EA3_AE96_11D5_A646_0050BA3D7AFD_.wvu.PrintArea" localSheetId="0" hidden="1">'dem16'!$A$1:$H$199</definedName>
    <definedName name="Z_302A3EA3_AE96_11D5_A646_0050BA3D7AFD_.wvu.PrintTitles" localSheetId="0" hidden="1">'dem16'!$15:$18</definedName>
    <definedName name="Z_36DBA021_0ECB_11D4_8064_004005726899_.wvu.Cols" localSheetId="0" hidden="1">'dem16'!#REF!</definedName>
    <definedName name="Z_36DBA021_0ECB_11D4_8064_004005726899_.wvu.FilterData" localSheetId="0" hidden="1">'dem16'!$C$20:$C$189</definedName>
    <definedName name="Z_36DBA021_0ECB_11D4_8064_004005726899_.wvu.PrintArea" localSheetId="0" hidden="1">'dem16'!$A$1:$H$189</definedName>
    <definedName name="Z_36DBA021_0ECB_11D4_8064_004005726899_.wvu.PrintTitles" localSheetId="0" hidden="1">'dem16'!$15:$18</definedName>
    <definedName name="Z_93EBE921_AE91_11D5_8685_004005726899_.wvu.Cols" localSheetId="0" hidden="1">'dem16'!#REF!</definedName>
    <definedName name="Z_93EBE921_AE91_11D5_8685_004005726899_.wvu.FilterData" localSheetId="0" hidden="1">'dem16'!$C$20:$C$189</definedName>
    <definedName name="Z_93EBE921_AE91_11D5_8685_004005726899_.wvu.PrintArea" localSheetId="0" hidden="1">'dem16'!$A$1:$H$189</definedName>
    <definedName name="Z_93EBE921_AE91_11D5_8685_004005726899_.wvu.PrintTitles" localSheetId="0" hidden="1">'dem16'!$15:$18</definedName>
    <definedName name="Z_94DA79C1_0FDE_11D5_9579_000021DAEEA2_.wvu.Cols" localSheetId="0" hidden="1">'dem16'!#REF!</definedName>
    <definedName name="Z_94DA79C1_0FDE_11D5_9579_000021DAEEA2_.wvu.FilterData" localSheetId="0" hidden="1">'dem16'!$C$20:$C$189</definedName>
    <definedName name="Z_94DA79C1_0FDE_11D5_9579_000021DAEEA2_.wvu.PrintArea" localSheetId="0" hidden="1">'dem16'!$A$1:$H$189</definedName>
    <definedName name="Z_94DA79C1_0FDE_11D5_9579_000021DAEEA2_.wvu.PrintTitles" localSheetId="0" hidden="1">'dem16'!$15:$18</definedName>
    <definedName name="Z_B4CB098E_161F_11D5_8064_004005726899_.wvu.FilterData" localSheetId="0" hidden="1">'dem16'!$C$20:$C$189</definedName>
    <definedName name="Z_B4CB0999_161F_11D5_8064_004005726899_.wvu.FilterData" localSheetId="0" hidden="1">'dem16'!$C$20:$C$189</definedName>
    <definedName name="Z_C868F8C3_16D7_11D5_A68D_81D6213F5331_.wvu.Cols" localSheetId="0" hidden="1">'dem16'!#REF!</definedName>
    <definedName name="Z_C868F8C3_16D7_11D5_A68D_81D6213F5331_.wvu.FilterData" localSheetId="0" hidden="1">'dem16'!$C$20:$C$189</definedName>
    <definedName name="Z_C868F8C3_16D7_11D5_A68D_81D6213F5331_.wvu.PrintArea" localSheetId="0" hidden="1">'dem16'!$A$1:$H$189</definedName>
    <definedName name="Z_C868F8C3_16D7_11D5_A68D_81D6213F5331_.wvu.PrintTitles" localSheetId="0" hidden="1">'dem16'!$15:$18</definedName>
    <definedName name="Z_E5DF37BD_125C_11D5_8DC4_D0F5D88B3549_.wvu.Cols" localSheetId="0" hidden="1">'dem16'!#REF!</definedName>
    <definedName name="Z_E5DF37BD_125C_11D5_8DC4_D0F5D88B3549_.wvu.FilterData" localSheetId="0" hidden="1">'dem16'!$C$20:$C$189</definedName>
    <definedName name="Z_E5DF37BD_125C_11D5_8DC4_D0F5D88B3549_.wvu.PrintArea" localSheetId="0" hidden="1">'dem16'!$A$1:$H$189</definedName>
    <definedName name="Z_E5DF37BD_125C_11D5_8DC4_D0F5D88B3549_.wvu.PrintTitles" localSheetId="0" hidden="1">'dem16'!$15:$18</definedName>
    <definedName name="Z_F8ADACC1_164E_11D6_B603_000021DAEEA2_.wvu.Cols" localSheetId="0" hidden="1">'dem16'!#REF!</definedName>
    <definedName name="Z_F8ADACC1_164E_11D6_B603_000021DAEEA2_.wvu.FilterData" localSheetId="0" hidden="1">'dem16'!$C$20:$C$189</definedName>
    <definedName name="Z_F8ADACC1_164E_11D6_B603_000021DAEEA2_.wvu.PrintArea" localSheetId="0" hidden="1">'dem16'!$A$1:$H$189</definedName>
    <definedName name="Z_F8ADACC1_164E_11D6_B603_000021DAEEA2_.wvu.PrintTitles" localSheetId="0" hidden="1">'dem16'!$15:$18</definedName>
  </definedNames>
  <calcPr calcId="125725"/>
</workbook>
</file>

<file path=xl/calcChain.xml><?xml version="1.0" encoding="utf-8"?>
<calcChain xmlns="http://schemas.openxmlformats.org/spreadsheetml/2006/main">
  <c r="E187" i="4"/>
  <c r="F187"/>
  <c r="G187"/>
  <c r="D187"/>
  <c r="E159"/>
  <c r="E160" s="1"/>
  <c r="F159"/>
  <c r="F160" s="1"/>
  <c r="G159"/>
  <c r="G160" s="1"/>
  <c r="D159"/>
  <c r="D160" s="1"/>
  <c r="E43"/>
  <c r="E44" s="1"/>
  <c r="F43"/>
  <c r="F44" s="1"/>
  <c r="G43"/>
  <c r="G44" s="1"/>
  <c r="D43"/>
  <c r="D62"/>
  <c r="E77"/>
  <c r="F77"/>
  <c r="G77"/>
  <c r="D77"/>
  <c r="D72"/>
  <c r="E72"/>
  <c r="F72"/>
  <c r="G72"/>
  <c r="E67"/>
  <c r="F67"/>
  <c r="G67"/>
  <c r="D67"/>
  <c r="G196" l="1"/>
  <c r="G197" s="1"/>
  <c r="F196"/>
  <c r="F197" s="1"/>
  <c r="E196"/>
  <c r="E197" s="1"/>
  <c r="D196"/>
  <c r="D197" s="1"/>
  <c r="G195"/>
  <c r="F195"/>
  <c r="E195"/>
  <c r="D195"/>
  <c r="G188"/>
  <c r="G189" s="1"/>
  <c r="F188"/>
  <c r="F189" s="1"/>
  <c r="E188"/>
  <c r="E189" s="1"/>
  <c r="D188"/>
  <c r="D189" s="1"/>
  <c r="D198" s="1"/>
  <c r="G183"/>
  <c r="F183"/>
  <c r="E183"/>
  <c r="D183"/>
  <c r="G179"/>
  <c r="F179"/>
  <c r="E179"/>
  <c r="D179"/>
  <c r="G175"/>
  <c r="F175"/>
  <c r="E175"/>
  <c r="D175"/>
  <c r="G171"/>
  <c r="F171"/>
  <c r="E171"/>
  <c r="D171"/>
  <c r="G161"/>
  <c r="G162" s="1"/>
  <c r="F161"/>
  <c r="F162" s="1"/>
  <c r="E161"/>
  <c r="E162" s="1"/>
  <c r="D161"/>
  <c r="D162" s="1"/>
  <c r="G148"/>
  <c r="F148"/>
  <c r="E148"/>
  <c r="D148"/>
  <c r="G142"/>
  <c r="F142"/>
  <c r="E142"/>
  <c r="D142"/>
  <c r="G133"/>
  <c r="G134" s="1"/>
  <c r="F133"/>
  <c r="F134" s="1"/>
  <c r="E133"/>
  <c r="E134" s="1"/>
  <c r="D133"/>
  <c r="D134" s="1"/>
  <c r="G127"/>
  <c r="F127"/>
  <c r="E127"/>
  <c r="D127"/>
  <c r="G122"/>
  <c r="F122"/>
  <c r="E122"/>
  <c r="D122"/>
  <c r="G112"/>
  <c r="F112"/>
  <c r="E112"/>
  <c r="D112"/>
  <c r="G108"/>
  <c r="F108"/>
  <c r="E108"/>
  <c r="D108"/>
  <c r="G104"/>
  <c r="F104"/>
  <c r="E104"/>
  <c r="D104"/>
  <c r="G100"/>
  <c r="F100"/>
  <c r="E100"/>
  <c r="D100"/>
  <c r="G96"/>
  <c r="F96"/>
  <c r="E96"/>
  <c r="D96"/>
  <c r="G92"/>
  <c r="F92"/>
  <c r="E92"/>
  <c r="D92"/>
  <c r="G87"/>
  <c r="F87"/>
  <c r="E87"/>
  <c r="D87"/>
  <c r="G62"/>
  <c r="F62"/>
  <c r="E62"/>
  <c r="G54"/>
  <c r="F54"/>
  <c r="E54"/>
  <c r="D54"/>
  <c r="G50"/>
  <c r="F50"/>
  <c r="E50"/>
  <c r="D50"/>
  <c r="D44"/>
  <c r="G30"/>
  <c r="G31" s="1"/>
  <c r="G32" s="1"/>
  <c r="G33" s="1"/>
  <c r="F30"/>
  <c r="F31" s="1"/>
  <c r="F32" s="1"/>
  <c r="F33" s="1"/>
  <c r="E30"/>
  <c r="E31" s="1"/>
  <c r="E32" s="1"/>
  <c r="E33" s="1"/>
  <c r="D30"/>
  <c r="D31" s="1"/>
  <c r="D32" s="1"/>
  <c r="D33" s="1"/>
  <c r="F198" l="1"/>
  <c r="D55"/>
  <c r="G55"/>
  <c r="F55"/>
  <c r="E55"/>
  <c r="D128"/>
  <c r="F128"/>
  <c r="G128"/>
  <c r="G88"/>
  <c r="D149"/>
  <c r="D150" s="1"/>
  <c r="G149"/>
  <c r="G150" s="1"/>
  <c r="E128"/>
  <c r="E88"/>
  <c r="E149"/>
  <c r="E150" s="1"/>
  <c r="D88"/>
  <c r="F88"/>
  <c r="F113" s="1"/>
  <c r="F149"/>
  <c r="F150" s="1"/>
  <c r="G198"/>
  <c r="E198"/>
  <c r="D113" l="1"/>
  <c r="D151" s="1"/>
  <c r="D163" s="1"/>
  <c r="D199" s="1"/>
  <c r="E113"/>
  <c r="E151" s="1"/>
  <c r="E163" s="1"/>
  <c r="E199" s="1"/>
  <c r="G113"/>
  <c r="G151" s="1"/>
  <c r="G163" s="1"/>
  <c r="G199" s="1"/>
  <c r="F13"/>
  <c r="F151"/>
  <c r="F163" s="1"/>
  <c r="F199" s="1"/>
  <c r="E13" l="1"/>
</calcChain>
</file>

<file path=xl/sharedStrings.xml><?xml version="1.0" encoding="utf-8"?>
<sst xmlns="http://schemas.openxmlformats.org/spreadsheetml/2006/main" count="296" uniqueCount="149">
  <si>
    <t>Plantations</t>
  </si>
  <si>
    <t>(f) Industry and Minerals</t>
  </si>
  <si>
    <t>Village &amp; Small Industries</t>
  </si>
  <si>
    <t>Industries</t>
  </si>
  <si>
    <t>(f) Capital Account of Industry and Minerals</t>
  </si>
  <si>
    <t>Capital Outlay on Consumer Industries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</si>
  <si>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</si>
  <si>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</si>
  <si>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</si>
  <si>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</si>
  <si>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</si>
  <si>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</si>
  <si>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</si>
  <si>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Other expenditure</t>
  </si>
  <si>
    <t>Sikkim Tea Board</t>
  </si>
  <si>
    <t>60.00.50</t>
  </si>
  <si>
    <t>60.00.71</t>
  </si>
  <si>
    <t>Management</t>
  </si>
  <si>
    <t>60.00.72</t>
  </si>
  <si>
    <t>Operation and Maintenance</t>
  </si>
  <si>
    <t>60.00.73</t>
  </si>
  <si>
    <t>Factory</t>
  </si>
  <si>
    <t>Direction &amp; Administration</t>
  </si>
  <si>
    <t>Directorate of Small Scale Industries</t>
  </si>
  <si>
    <t>60.00.01</t>
  </si>
  <si>
    <t>Salaries</t>
  </si>
  <si>
    <t>60.00.11</t>
  </si>
  <si>
    <t>Travel Expenses</t>
  </si>
  <si>
    <t>60.00.13</t>
  </si>
  <si>
    <t>Office Expenses</t>
  </si>
  <si>
    <t>Training</t>
  </si>
  <si>
    <t>Branch Training Centres</t>
  </si>
  <si>
    <t>Directorate of Handicraft &amp; Handlooms, Gangtok</t>
  </si>
  <si>
    <t>61.60.01</t>
  </si>
  <si>
    <t>61.60.02</t>
  </si>
  <si>
    <t>Wages</t>
  </si>
  <si>
    <t>61.60.11</t>
  </si>
  <si>
    <t>61.60.13</t>
  </si>
  <si>
    <t>61.60.21</t>
  </si>
  <si>
    <t>61.60.27</t>
  </si>
  <si>
    <t>61.60.34</t>
  </si>
  <si>
    <t>Scholarship and Stipend</t>
  </si>
  <si>
    <t>Other Charges</t>
  </si>
  <si>
    <t>61.45.01</t>
  </si>
  <si>
    <t>61.45.14</t>
  </si>
  <si>
    <t>Rent, Rates &amp; Taxes</t>
  </si>
  <si>
    <t>Machinery &amp; Equipments</t>
  </si>
  <si>
    <t>61.46.01</t>
  </si>
  <si>
    <t>61.47.01</t>
  </si>
  <si>
    <t>61.48.01</t>
  </si>
  <si>
    <t>Minor Works</t>
  </si>
  <si>
    <t>Hand Made Paper Unit</t>
  </si>
  <si>
    <t>65.00.01</t>
  </si>
  <si>
    <t>65.00.13</t>
  </si>
  <si>
    <t>65.00.21</t>
  </si>
  <si>
    <t>65.00.27</t>
  </si>
  <si>
    <t>65.00.52</t>
  </si>
  <si>
    <t>Small Scale Industries</t>
  </si>
  <si>
    <t>Khadi &amp; Village Industries</t>
  </si>
  <si>
    <t>67.00.31</t>
  </si>
  <si>
    <t>Other Village Industries</t>
  </si>
  <si>
    <t>District Industries Centre</t>
  </si>
  <si>
    <t>Jorethang Establishment</t>
  </si>
  <si>
    <t>68.61.01</t>
  </si>
  <si>
    <t>68.61.11</t>
  </si>
  <si>
    <t>68.61.13</t>
  </si>
  <si>
    <t>Gangtok Establishment</t>
  </si>
  <si>
    <t>68.62.01</t>
  </si>
  <si>
    <t>68.62.11</t>
  </si>
  <si>
    <t>68.62.13</t>
  </si>
  <si>
    <t>Consumer Industries</t>
  </si>
  <si>
    <t>Others</t>
  </si>
  <si>
    <t>Food Beverages</t>
  </si>
  <si>
    <t>60.71.50</t>
  </si>
  <si>
    <t>CAPITAL SECTION</t>
  </si>
  <si>
    <t>DEMAND NO. 16</t>
  </si>
  <si>
    <t>COMMERCE AND INDUSTRIES</t>
  </si>
  <si>
    <t>Grants-in-aid</t>
  </si>
  <si>
    <t>II. Details of the estimates and the heads under which this grant will be accounted for:</t>
  </si>
  <si>
    <t>Revenue</t>
  </si>
  <si>
    <t>Capital</t>
  </si>
  <si>
    <t>C - Economic Services (a) Agriculture and Allied Activities</t>
  </si>
  <si>
    <t>Tea</t>
  </si>
  <si>
    <t>East District</t>
  </si>
  <si>
    <t>West District</t>
  </si>
  <si>
    <t>North District</t>
  </si>
  <si>
    <t>South District</t>
  </si>
  <si>
    <t>Supplies and Materials</t>
  </si>
  <si>
    <t>Grants-in-Aid</t>
  </si>
  <si>
    <t>61.00.53</t>
  </si>
  <si>
    <t xml:space="preserve">Major Works </t>
  </si>
  <si>
    <t>Loans for Other General Economic Services</t>
  </si>
  <si>
    <t>Loan for SIDICO</t>
  </si>
  <si>
    <t>60.00.56</t>
  </si>
  <si>
    <t>Repayment of loan Contracted by SIDICO</t>
  </si>
  <si>
    <t>F. Loans and Advances</t>
  </si>
  <si>
    <t>General Financial Institutions</t>
  </si>
  <si>
    <t>(In Thousands of Rupees)</t>
  </si>
  <si>
    <t>Production and Training Centre for Soft Toys at Gangtok,Sikkim (NEC)</t>
  </si>
  <si>
    <t>62.00.50</t>
  </si>
  <si>
    <t>60.00.31</t>
  </si>
  <si>
    <t>63.00.50</t>
  </si>
  <si>
    <t>64.00.50</t>
  </si>
  <si>
    <t>Rec</t>
  </si>
  <si>
    <t>National Handloom Development Programme</t>
  </si>
  <si>
    <t>Hand-made Paper Unit at Melli, South Sikkim (NEC)</t>
  </si>
  <si>
    <t>49.62.50</t>
  </si>
  <si>
    <t>C - Capital Account of Economic Services</t>
  </si>
  <si>
    <t>Setting up of Heritage/Handicraft Museum at Namchi, South Sikkim (NEC)</t>
  </si>
  <si>
    <t>Modernisation &amp; Expansion of Temi Tea Estate (NEC)</t>
  </si>
  <si>
    <t>63.00.53</t>
  </si>
  <si>
    <t>64.00.53</t>
  </si>
  <si>
    <t>65.00.53</t>
  </si>
  <si>
    <t>49.63.50</t>
  </si>
  <si>
    <t>Other Programmes</t>
  </si>
  <si>
    <t>66.00.71</t>
  </si>
  <si>
    <t>Incentives for New Industries</t>
  </si>
  <si>
    <t xml:space="preserve">Construction of Udyog Bhawan </t>
  </si>
  <si>
    <t>65.00.50</t>
  </si>
  <si>
    <t>66.00.50</t>
  </si>
  <si>
    <t>67.00.50</t>
  </si>
  <si>
    <t>Setting up of Heritage/Handicraft Museum at Namchi, South Sikkim (NEC State Share)</t>
  </si>
  <si>
    <t>66.00.53</t>
  </si>
  <si>
    <t>66.00.72</t>
  </si>
  <si>
    <t>CM's Start Up Scheme</t>
  </si>
  <si>
    <t>Production and Training Centre for Soft Toys at Gangtok, Sikkim (NEC State Share)</t>
  </si>
  <si>
    <t>Sikkim Khadi &amp; Village Industries Board</t>
  </si>
  <si>
    <t>Village and Small Industries, 00.911 - Deduct Recoveries of overpayments</t>
  </si>
  <si>
    <t>NER Textile Promotion Scheme (State Share)</t>
  </si>
  <si>
    <t>Budget Estimate</t>
  </si>
  <si>
    <t>I. Estimate of the amount required in the year ending 31st March, 2019 to defray the charges in respect of Commerce and Industries</t>
  </si>
  <si>
    <t>Revised Estimate</t>
  </si>
  <si>
    <t xml:space="preserve"> 2017-18</t>
  </si>
  <si>
    <t>2018-19</t>
  </si>
  <si>
    <t>61.45.13</t>
  </si>
  <si>
    <t>61.46.13</t>
  </si>
  <si>
    <t>61.47.13</t>
  </si>
  <si>
    <t>61.48.13</t>
  </si>
  <si>
    <t xml:space="preserve">    </t>
  </si>
  <si>
    <t>60.00.42</t>
  </si>
  <si>
    <t xml:space="preserve">Lump sum provision for revision of Pay &amp; Allowances </t>
  </si>
  <si>
    <t>NER Textile Promotion Scheme (Central Share)</t>
  </si>
  <si>
    <t>Hand-made Paper Unit at Melli, South Sikkim 
(NEC State Share)</t>
  </si>
  <si>
    <t>Modernisation &amp; Expansion of Government Food Preservation Factory  ( APEDA-EDF under North Eastern Region (NER) (State Share)</t>
  </si>
  <si>
    <t>Modernisation &amp; Expansion of Government Food Preservation Factory  (APEDA EDF under North Eastern Region (NER) (Central Share)</t>
  </si>
  <si>
    <t>Govt. Fruit Preservation Factory, Singtam</t>
  </si>
  <si>
    <t xml:space="preserve">             Actuals</t>
  </si>
  <si>
    <t xml:space="preserve">              2016-17</t>
  </si>
  <si>
    <t>Modernisation &amp; Expansion of Temi Tea Estate 
(NEC State Share)</t>
  </si>
</sst>
</file>

<file path=xl/styles.xml><?xml version="1.0" encoding="utf-8"?>
<styleSheet xmlns="http://schemas.openxmlformats.org/spreadsheetml/2006/main">
  <numFmts count="8">
    <numFmt numFmtId="164" formatCode="_ * #,##0_ ;_ * \-#,##0_ ;_ * &quot;-&quot;_ ;_ @_ "/>
    <numFmt numFmtId="165" formatCode="_ * #,##0.00_ ;_ * \-#,##0.00_ ;_ * &quot;-&quot;??_ ;_ @_ "/>
    <numFmt numFmtId="166" formatCode="00#"/>
    <numFmt numFmtId="167" formatCode="0#"/>
    <numFmt numFmtId="168" formatCode="00000#"/>
    <numFmt numFmtId="169" formatCode="00.#00"/>
    <numFmt numFmtId="170" formatCode="00.000"/>
    <numFmt numFmtId="171" formatCode="0#.#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15">
    <xf numFmtId="0" fontId="0" fillId="0" borderId="0" xfId="0"/>
    <xf numFmtId="0" fontId="3" fillId="0" borderId="0" xfId="3" applyFont="1" applyFill="1" applyAlignment="1">
      <alignment horizontal="left" vertical="top" wrapText="1"/>
    </xf>
    <xf numFmtId="0" fontId="3" fillId="0" borderId="0" xfId="3" applyFont="1" applyFill="1" applyAlignment="1">
      <alignment horizontal="right" vertical="top" wrapText="1"/>
    </xf>
    <xf numFmtId="0" fontId="4" fillId="0" borderId="0" xfId="3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4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 applyProtection="1">
      <alignment horizontal="right"/>
    </xf>
    <xf numFmtId="0" fontId="3" fillId="0" borderId="0" xfId="3" applyFont="1" applyFill="1" applyAlignment="1" applyProtection="1">
      <alignment horizontal="left"/>
    </xf>
    <xf numFmtId="0" fontId="4" fillId="0" borderId="0" xfId="7" applyNumberFormat="1" applyFont="1" applyFill="1" applyAlignment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Font="1" applyFill="1" applyAlignment="1" applyProtection="1">
      <alignment horizontal="left" vertical="top"/>
    </xf>
    <xf numFmtId="0" fontId="4" fillId="0" borderId="0" xfId="3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1" xfId="5" applyNumberFormat="1" applyFont="1" applyFill="1" applyBorder="1" applyAlignment="1" applyProtection="1">
      <alignment horizontal="righ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Protection="1"/>
    <xf numFmtId="0" fontId="3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right" vertical="top" wrapText="1"/>
    </xf>
    <xf numFmtId="167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/>
    <xf numFmtId="171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5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8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>
      <alignment horizontal="right"/>
    </xf>
    <xf numFmtId="169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 wrapText="1"/>
    </xf>
    <xf numFmtId="165" fontId="3" fillId="0" borderId="0" xfId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left" vertical="top" wrapText="1"/>
    </xf>
    <xf numFmtId="168" fontId="3" fillId="0" borderId="1" xfId="3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165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5" fontId="3" fillId="0" borderId="1" xfId="1" applyFont="1" applyFill="1" applyBorder="1" applyAlignment="1">
      <alignment horizontal="right" wrapText="1"/>
    </xf>
    <xf numFmtId="0" fontId="3" fillId="0" borderId="0" xfId="3" applyNumberFormat="1" applyFont="1" applyFill="1" applyAlignment="1">
      <alignment horizontal="right" wrapText="1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1" applyFont="1" applyFill="1" applyAlignment="1" applyProtection="1">
      <alignment horizontal="right" wrapText="1"/>
    </xf>
    <xf numFmtId="165" fontId="3" fillId="0" borderId="0" xfId="1" applyFont="1" applyFill="1" applyAlignment="1">
      <alignment horizontal="right" wrapText="1"/>
    </xf>
    <xf numFmtId="166" fontId="4" fillId="0" borderId="0" xfId="3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165" fontId="3" fillId="0" borderId="3" xfId="1" applyFont="1" applyFill="1" applyBorder="1" applyAlignment="1" applyProtection="1">
      <alignment horizontal="right" wrapText="1"/>
    </xf>
    <xf numFmtId="165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1" xfId="3" applyFont="1" applyFill="1" applyBorder="1" applyAlignment="1">
      <alignment horizontal="righ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5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1" applyNumberFormat="1" applyFont="1" applyFill="1"/>
    <xf numFmtId="0" fontId="3" fillId="0" borderId="0" xfId="1" applyNumberFormat="1" applyFont="1" applyFill="1" applyBorder="1"/>
    <xf numFmtId="0" fontId="3" fillId="0" borderId="3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horizontal="right" vertical="top" wrapText="1"/>
    </xf>
    <xf numFmtId="0" fontId="4" fillId="0" borderId="3" xfId="3" applyFont="1" applyFill="1" applyBorder="1" applyAlignment="1" applyProtection="1">
      <alignment horizontal="left" vertical="top" wrapText="1"/>
    </xf>
    <xf numFmtId="0" fontId="3" fillId="0" borderId="0" xfId="7" applyFont="1" applyFill="1"/>
    <xf numFmtId="0" fontId="3" fillId="0" borderId="0" xfId="3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170" fontId="4" fillId="0" borderId="0" xfId="3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NumberFormat="1" applyFont="1" applyFill="1" applyBorder="1" applyAlignment="1">
      <alignment wrapText="1"/>
    </xf>
    <xf numFmtId="0" fontId="4" fillId="0" borderId="0" xfId="3" applyFont="1" applyFill="1" applyBorder="1" applyAlignment="1">
      <alignment horizontal="left" vertical="top"/>
    </xf>
    <xf numFmtId="0" fontId="3" fillId="2" borderId="0" xfId="3" applyFont="1" applyFill="1"/>
    <xf numFmtId="0" fontId="4" fillId="0" borderId="2" xfId="3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wrapText="1"/>
    </xf>
    <xf numFmtId="165" fontId="3" fillId="0" borderId="0" xfId="1" applyFont="1" applyFill="1" applyBorder="1" applyAlignment="1">
      <alignment wrapText="1"/>
    </xf>
    <xf numFmtId="0" fontId="3" fillId="0" borderId="0" xfId="3" applyFont="1" applyFill="1" applyBorder="1" applyAlignment="1">
      <alignment vertical="top" wrapText="1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Protection="1"/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3" borderId="0" xfId="3" applyFont="1" applyFill="1"/>
    <xf numFmtId="0" fontId="6" fillId="0" borderId="0" xfId="3" applyFont="1" applyFill="1"/>
    <xf numFmtId="0" fontId="6" fillId="2" borderId="0" xfId="3" applyFont="1" applyFill="1"/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1" xfId="3" applyNumberFormat="1" applyFont="1" applyFill="1" applyBorder="1" applyAlignment="1">
      <alignment horizontal="right" wrapText="1"/>
    </xf>
    <xf numFmtId="165" fontId="3" fillId="0" borderId="3" xfId="1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FOR  03-04" xfId="2"/>
    <cellStyle name="Normal_budget for 03-04" xfId="3"/>
    <cellStyle name="Normal_budget for 03-04 2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90" transitionEvaluation="1" codeName="Sheet1"/>
  <dimension ref="A1:H225"/>
  <sheetViews>
    <sheetView tabSelected="1" view="pageBreakPreview" topLeftCell="A190" zoomScaleNormal="145" zoomScaleSheetLayoutView="100" workbookViewId="0">
      <selection activeCell="D197" sqref="D197"/>
    </sheetView>
  </sheetViews>
  <sheetFormatPr defaultColWidth="11" defaultRowHeight="12.75"/>
  <cols>
    <col min="1" max="1" width="6.42578125" style="1" customWidth="1"/>
    <col min="2" max="2" width="8.140625" style="2" customWidth="1"/>
    <col min="3" max="3" width="45.7109375" style="5" customWidth="1"/>
    <col min="4" max="5" width="10.7109375" style="6" customWidth="1"/>
    <col min="6" max="6" width="15.7109375" style="5" customWidth="1"/>
    <col min="7" max="7" width="15.7109375" style="6" customWidth="1"/>
    <col min="8" max="8" width="15.7109375" style="5" customWidth="1"/>
    <col min="9" max="16384" width="11" style="5"/>
  </cols>
  <sheetData>
    <row r="1" spans="1:8">
      <c r="C1" s="3"/>
      <c r="D1" s="4"/>
      <c r="E1" s="4" t="s">
        <v>75</v>
      </c>
      <c r="F1" s="3"/>
      <c r="G1" s="4"/>
      <c r="H1" s="3"/>
    </row>
    <row r="2" spans="1:8">
      <c r="E2" s="7" t="s">
        <v>76</v>
      </c>
      <c r="G2" s="4"/>
      <c r="H2" s="3"/>
    </row>
    <row r="3" spans="1:8">
      <c r="E3" s="7"/>
      <c r="G3" s="4"/>
      <c r="H3" s="3"/>
    </row>
    <row r="4" spans="1:8">
      <c r="D4" s="8" t="s">
        <v>81</v>
      </c>
      <c r="E4" s="7">
        <v>2407</v>
      </c>
      <c r="F4" s="9" t="s">
        <v>0</v>
      </c>
      <c r="G4" s="4"/>
      <c r="H4" s="3"/>
    </row>
    <row r="5" spans="1:8">
      <c r="D5" s="8" t="s">
        <v>1</v>
      </c>
      <c r="E5" s="7">
        <v>2851</v>
      </c>
      <c r="F5" s="9" t="s">
        <v>2</v>
      </c>
      <c r="G5" s="4"/>
      <c r="H5" s="3"/>
    </row>
    <row r="6" spans="1:8">
      <c r="D6" s="8"/>
      <c r="E6" s="7">
        <v>2852</v>
      </c>
      <c r="F6" s="9" t="s">
        <v>3</v>
      </c>
      <c r="G6" s="4"/>
      <c r="H6" s="3"/>
    </row>
    <row r="7" spans="1:8">
      <c r="D7" s="8" t="s">
        <v>107</v>
      </c>
      <c r="E7" s="10"/>
      <c r="F7" s="11"/>
      <c r="G7" s="4"/>
      <c r="H7" s="4"/>
    </row>
    <row r="8" spans="1:8">
      <c r="D8" s="8" t="s">
        <v>4</v>
      </c>
      <c r="E8" s="7">
        <v>4860</v>
      </c>
      <c r="F8" s="12" t="s">
        <v>5</v>
      </c>
      <c r="G8" s="4"/>
      <c r="H8" s="4"/>
    </row>
    <row r="9" spans="1:8">
      <c r="D9" s="8" t="s">
        <v>95</v>
      </c>
      <c r="E9" s="7">
        <v>7475</v>
      </c>
      <c r="F9" s="12" t="s">
        <v>91</v>
      </c>
      <c r="G9" s="4"/>
      <c r="H9" s="4"/>
    </row>
    <row r="10" spans="1:8">
      <c r="D10" s="8"/>
      <c r="E10" s="7"/>
      <c r="F10" s="12"/>
      <c r="G10" s="4"/>
      <c r="H10" s="4"/>
    </row>
    <row r="11" spans="1:8">
      <c r="A11" s="13" t="s">
        <v>130</v>
      </c>
      <c r="F11" s="6"/>
      <c r="H11" s="6"/>
    </row>
    <row r="12" spans="1:8">
      <c r="D12" s="14"/>
      <c r="E12" s="15" t="s">
        <v>79</v>
      </c>
      <c r="F12" s="15" t="s">
        <v>80</v>
      </c>
      <c r="G12" s="15" t="s">
        <v>10</v>
      </c>
      <c r="H12" s="6"/>
    </row>
    <row r="13" spans="1:8">
      <c r="D13" s="16" t="s">
        <v>6</v>
      </c>
      <c r="E13" s="16">
        <f>H163</f>
        <v>613178</v>
      </c>
      <c r="F13" s="17">
        <f>H198</f>
        <v>137220</v>
      </c>
      <c r="G13" s="16">
        <v>750398</v>
      </c>
      <c r="H13" s="6"/>
    </row>
    <row r="14" spans="1:8">
      <c r="A14" s="13" t="s">
        <v>78</v>
      </c>
      <c r="F14" s="6"/>
      <c r="H14" s="6"/>
    </row>
    <row r="15" spans="1:8" s="19" customFormat="1" ht="13.5" customHeight="1">
      <c r="A15" s="20"/>
      <c r="B15" s="21"/>
      <c r="C15" s="96"/>
      <c r="D15" s="97"/>
      <c r="E15" s="97"/>
      <c r="F15" s="97"/>
      <c r="G15" s="97"/>
      <c r="H15" s="18" t="s">
        <v>97</v>
      </c>
    </row>
    <row r="16" spans="1:8" s="19" customFormat="1" ht="13.15" customHeight="1">
      <c r="A16" s="98"/>
      <c r="B16" s="99"/>
      <c r="C16" s="100"/>
      <c r="D16" s="113" t="s">
        <v>146</v>
      </c>
      <c r="E16" s="113"/>
      <c r="F16" s="111" t="s">
        <v>129</v>
      </c>
      <c r="G16" s="111" t="s">
        <v>131</v>
      </c>
      <c r="H16" s="111" t="s">
        <v>129</v>
      </c>
    </row>
    <row r="17" spans="1:8" s="19" customFormat="1">
      <c r="A17" s="20"/>
      <c r="B17" s="21"/>
      <c r="C17" s="100" t="s">
        <v>7</v>
      </c>
      <c r="D17" s="114" t="s">
        <v>147</v>
      </c>
      <c r="E17" s="114"/>
      <c r="F17" s="111" t="s">
        <v>132</v>
      </c>
      <c r="G17" s="111" t="s">
        <v>132</v>
      </c>
      <c r="H17" s="111" t="s">
        <v>133</v>
      </c>
    </row>
    <row r="18" spans="1:8" s="19" customFormat="1">
      <c r="A18" s="101"/>
      <c r="B18" s="102"/>
      <c r="C18" s="96"/>
      <c r="D18" s="95" t="s">
        <v>8</v>
      </c>
      <c r="E18" s="95" t="s">
        <v>9</v>
      </c>
      <c r="F18" s="95"/>
      <c r="G18" s="95"/>
      <c r="H18" s="93"/>
    </row>
    <row r="19" spans="1:8" s="19" customFormat="1" ht="3" customHeight="1">
      <c r="A19" s="20"/>
      <c r="B19" s="21"/>
      <c r="C19" s="22"/>
      <c r="D19" s="94"/>
      <c r="E19" s="94"/>
      <c r="F19" s="94"/>
      <c r="G19" s="94"/>
      <c r="H19" s="94"/>
    </row>
    <row r="20" spans="1:8">
      <c r="A20" s="23"/>
      <c r="B20" s="106"/>
      <c r="C20" s="24" t="s">
        <v>11</v>
      </c>
      <c r="D20" s="25"/>
      <c r="E20" s="25"/>
      <c r="F20" s="25"/>
      <c r="G20" s="25"/>
      <c r="H20" s="25"/>
    </row>
    <row r="21" spans="1:8">
      <c r="A21" s="23" t="s">
        <v>12</v>
      </c>
      <c r="B21" s="26">
        <v>2407</v>
      </c>
      <c r="C21" s="24" t="s">
        <v>0</v>
      </c>
      <c r="F21" s="6"/>
      <c r="H21" s="6"/>
    </row>
    <row r="22" spans="1:8">
      <c r="A22" s="23"/>
      <c r="B22" s="27">
        <v>1</v>
      </c>
      <c r="C22" s="28" t="s">
        <v>82</v>
      </c>
      <c r="D22" s="29"/>
      <c r="E22" s="29"/>
      <c r="F22" s="29"/>
      <c r="G22" s="29"/>
      <c r="H22" s="29"/>
    </row>
    <row r="23" spans="1:8">
      <c r="A23" s="23"/>
      <c r="B23" s="30">
        <v>1.8</v>
      </c>
      <c r="C23" s="24" t="s">
        <v>13</v>
      </c>
      <c r="D23" s="31"/>
      <c r="E23" s="31"/>
      <c r="F23" s="31"/>
      <c r="G23" s="31"/>
      <c r="H23" s="31"/>
    </row>
    <row r="24" spans="1:8">
      <c r="A24" s="23"/>
      <c r="B24" s="106">
        <v>60</v>
      </c>
      <c r="C24" s="28" t="s">
        <v>14</v>
      </c>
      <c r="D24" s="31"/>
      <c r="E24" s="31"/>
      <c r="F24" s="31"/>
      <c r="G24" s="31"/>
      <c r="H24" s="31"/>
    </row>
    <row r="25" spans="1:8" s="104" customFormat="1">
      <c r="A25" s="23"/>
      <c r="B25" s="106" t="s">
        <v>100</v>
      </c>
      <c r="C25" s="28" t="s">
        <v>88</v>
      </c>
      <c r="D25" s="32">
        <v>2000</v>
      </c>
      <c r="E25" s="33">
        <v>0</v>
      </c>
      <c r="F25" s="32">
        <v>5000</v>
      </c>
      <c r="G25" s="32">
        <v>6600</v>
      </c>
      <c r="H25" s="32">
        <v>2000</v>
      </c>
    </row>
    <row r="26" spans="1:8">
      <c r="A26" s="23" t="s">
        <v>138</v>
      </c>
      <c r="B26" s="35" t="s">
        <v>15</v>
      </c>
      <c r="C26" s="28" t="s">
        <v>42</v>
      </c>
      <c r="D26" s="33">
        <v>0</v>
      </c>
      <c r="E26" s="32">
        <v>1530</v>
      </c>
      <c r="F26" s="32">
        <v>1530</v>
      </c>
      <c r="G26" s="32">
        <v>3530</v>
      </c>
      <c r="H26" s="25">
        <v>1530</v>
      </c>
    </row>
    <row r="27" spans="1:8">
      <c r="A27" s="23"/>
      <c r="B27" s="35" t="s">
        <v>16</v>
      </c>
      <c r="C27" s="28" t="s">
        <v>17</v>
      </c>
      <c r="D27" s="33">
        <v>0</v>
      </c>
      <c r="E27" s="36">
        <v>13939</v>
      </c>
      <c r="F27" s="32">
        <v>13939</v>
      </c>
      <c r="G27" s="32">
        <v>13939</v>
      </c>
      <c r="H27" s="25">
        <v>16320</v>
      </c>
    </row>
    <row r="28" spans="1:8">
      <c r="A28" s="23"/>
      <c r="B28" s="35" t="s">
        <v>18</v>
      </c>
      <c r="C28" s="28" t="s">
        <v>19</v>
      </c>
      <c r="D28" s="33">
        <v>0</v>
      </c>
      <c r="E28" s="36">
        <v>40137</v>
      </c>
      <c r="F28" s="32">
        <v>40137</v>
      </c>
      <c r="G28" s="32">
        <v>50257</v>
      </c>
      <c r="H28" s="25">
        <v>60227</v>
      </c>
    </row>
    <row r="29" spans="1:8">
      <c r="A29" s="23"/>
      <c r="B29" s="35" t="s">
        <v>20</v>
      </c>
      <c r="C29" s="28" t="s">
        <v>21</v>
      </c>
      <c r="D29" s="33">
        <v>0</v>
      </c>
      <c r="E29" s="36">
        <v>8904</v>
      </c>
      <c r="F29" s="32">
        <v>8904</v>
      </c>
      <c r="G29" s="32">
        <v>13604</v>
      </c>
      <c r="H29" s="25">
        <v>7850</v>
      </c>
    </row>
    <row r="30" spans="1:8">
      <c r="A30" s="23" t="s">
        <v>10</v>
      </c>
      <c r="B30" s="106">
        <v>60</v>
      </c>
      <c r="C30" s="28" t="s">
        <v>14</v>
      </c>
      <c r="D30" s="37">
        <f t="shared" ref="D30:G30" si="0">SUM(D25:D29)</f>
        <v>2000</v>
      </c>
      <c r="E30" s="38">
        <f t="shared" si="0"/>
        <v>64510</v>
      </c>
      <c r="F30" s="37">
        <f t="shared" si="0"/>
        <v>69510</v>
      </c>
      <c r="G30" s="37">
        <f t="shared" si="0"/>
        <v>87930</v>
      </c>
      <c r="H30" s="38">
        <v>87927</v>
      </c>
    </row>
    <row r="31" spans="1:8">
      <c r="A31" s="23" t="s">
        <v>10</v>
      </c>
      <c r="B31" s="30">
        <v>1.8</v>
      </c>
      <c r="C31" s="24" t="s">
        <v>13</v>
      </c>
      <c r="D31" s="37">
        <f t="shared" ref="D31:G33" si="1">D30</f>
        <v>2000</v>
      </c>
      <c r="E31" s="38">
        <f t="shared" si="1"/>
        <v>64510</v>
      </c>
      <c r="F31" s="37">
        <f t="shared" si="1"/>
        <v>69510</v>
      </c>
      <c r="G31" s="37">
        <f t="shared" si="1"/>
        <v>87930</v>
      </c>
      <c r="H31" s="38">
        <v>87927</v>
      </c>
    </row>
    <row r="32" spans="1:8">
      <c r="A32" s="23" t="s">
        <v>10</v>
      </c>
      <c r="B32" s="27">
        <v>1</v>
      </c>
      <c r="C32" s="28" t="s">
        <v>82</v>
      </c>
      <c r="D32" s="37">
        <f t="shared" si="1"/>
        <v>2000</v>
      </c>
      <c r="E32" s="38">
        <f t="shared" si="1"/>
        <v>64510</v>
      </c>
      <c r="F32" s="37">
        <f t="shared" si="1"/>
        <v>69510</v>
      </c>
      <c r="G32" s="37">
        <f t="shared" si="1"/>
        <v>87930</v>
      </c>
      <c r="H32" s="38">
        <v>87927</v>
      </c>
    </row>
    <row r="33" spans="1:8">
      <c r="A33" s="28" t="s">
        <v>10</v>
      </c>
      <c r="B33" s="26">
        <v>2407</v>
      </c>
      <c r="C33" s="24" t="s">
        <v>0</v>
      </c>
      <c r="D33" s="37">
        <f t="shared" si="1"/>
        <v>2000</v>
      </c>
      <c r="E33" s="38">
        <f t="shared" si="1"/>
        <v>64510</v>
      </c>
      <c r="F33" s="37">
        <f t="shared" si="1"/>
        <v>69510</v>
      </c>
      <c r="G33" s="37">
        <f t="shared" si="1"/>
        <v>87930</v>
      </c>
      <c r="H33" s="38">
        <v>87927</v>
      </c>
    </row>
    <row r="34" spans="1:8">
      <c r="A34" s="28"/>
      <c r="B34" s="26"/>
      <c r="C34" s="28"/>
      <c r="D34" s="25"/>
      <c r="E34" s="25"/>
      <c r="F34" s="25"/>
      <c r="G34" s="25"/>
      <c r="H34" s="25"/>
    </row>
    <row r="35" spans="1:8">
      <c r="A35" s="23" t="s">
        <v>12</v>
      </c>
      <c r="B35" s="26">
        <v>2851</v>
      </c>
      <c r="C35" s="24" t="s">
        <v>2</v>
      </c>
      <c r="D35" s="39"/>
      <c r="E35" s="39"/>
      <c r="F35" s="39"/>
      <c r="G35" s="39"/>
      <c r="H35" s="39"/>
    </row>
    <row r="36" spans="1:8">
      <c r="A36" s="23"/>
      <c r="B36" s="40">
        <v>1E-3</v>
      </c>
      <c r="C36" s="24" t="s">
        <v>22</v>
      </c>
      <c r="D36" s="31"/>
      <c r="E36" s="31"/>
      <c r="F36" s="31"/>
      <c r="G36" s="31"/>
      <c r="H36" s="31"/>
    </row>
    <row r="37" spans="1:8">
      <c r="A37" s="23"/>
      <c r="B37" s="106">
        <v>60</v>
      </c>
      <c r="C37" s="28" t="s">
        <v>23</v>
      </c>
      <c r="D37" s="31"/>
      <c r="E37" s="31"/>
      <c r="F37" s="31"/>
      <c r="G37" s="31"/>
      <c r="H37" s="31"/>
    </row>
    <row r="38" spans="1:8">
      <c r="A38" s="23"/>
      <c r="B38" s="35" t="s">
        <v>24</v>
      </c>
      <c r="C38" s="28" t="s">
        <v>25</v>
      </c>
      <c r="D38" s="41">
        <v>5861</v>
      </c>
      <c r="E38" s="36">
        <v>20077</v>
      </c>
      <c r="F38" s="34">
        <v>27360</v>
      </c>
      <c r="G38" s="34">
        <v>27360</v>
      </c>
      <c r="H38" s="32">
        <v>29191</v>
      </c>
    </row>
    <row r="39" spans="1:8">
      <c r="A39" s="23"/>
      <c r="B39" s="35" t="s">
        <v>26</v>
      </c>
      <c r="C39" s="28" t="s">
        <v>27</v>
      </c>
      <c r="D39" s="41">
        <v>36</v>
      </c>
      <c r="E39" s="32">
        <v>121</v>
      </c>
      <c r="F39" s="34">
        <v>323</v>
      </c>
      <c r="G39" s="34">
        <v>323</v>
      </c>
      <c r="H39" s="25">
        <v>323</v>
      </c>
    </row>
    <row r="40" spans="1:8">
      <c r="A40" s="23"/>
      <c r="B40" s="35" t="s">
        <v>28</v>
      </c>
      <c r="C40" s="28" t="s">
        <v>29</v>
      </c>
      <c r="D40" s="51">
        <v>4799</v>
      </c>
      <c r="E40" s="52">
        <v>1521</v>
      </c>
      <c r="F40" s="53">
        <v>7971</v>
      </c>
      <c r="G40" s="53">
        <v>9471</v>
      </c>
      <c r="H40" s="8">
        <v>6244</v>
      </c>
    </row>
    <row r="41" spans="1:8">
      <c r="A41" s="23"/>
      <c r="B41" s="35" t="s">
        <v>139</v>
      </c>
      <c r="C41" s="107" t="s">
        <v>140</v>
      </c>
      <c r="D41" s="56">
        <v>0</v>
      </c>
      <c r="E41" s="55">
        <v>0</v>
      </c>
      <c r="F41" s="56">
        <v>0</v>
      </c>
      <c r="G41" s="56">
        <v>0</v>
      </c>
      <c r="H41" s="8">
        <v>25000</v>
      </c>
    </row>
    <row r="42" spans="1:8">
      <c r="A42" s="43"/>
      <c r="B42" s="44" t="s">
        <v>15</v>
      </c>
      <c r="C42" s="45" t="s">
        <v>42</v>
      </c>
      <c r="D42" s="47">
        <v>1206</v>
      </c>
      <c r="E42" s="46">
        <v>0</v>
      </c>
      <c r="F42" s="47">
        <v>1374</v>
      </c>
      <c r="G42" s="47">
        <v>1374</v>
      </c>
      <c r="H42" s="49">
        <v>1401</v>
      </c>
    </row>
    <row r="43" spans="1:8" ht="14.45" customHeight="1">
      <c r="A43" s="23" t="s">
        <v>10</v>
      </c>
      <c r="B43" s="106">
        <v>60</v>
      </c>
      <c r="C43" s="28" t="s">
        <v>23</v>
      </c>
      <c r="D43" s="48">
        <f>SUM(D38:D42)</f>
        <v>11902</v>
      </c>
      <c r="E43" s="48">
        <f t="shared" ref="E43:G43" si="2">SUM(E38:E42)</f>
        <v>21719</v>
      </c>
      <c r="F43" s="48">
        <f t="shared" si="2"/>
        <v>37028</v>
      </c>
      <c r="G43" s="48">
        <f t="shared" si="2"/>
        <v>38528</v>
      </c>
      <c r="H43" s="48">
        <v>62159</v>
      </c>
    </row>
    <row r="44" spans="1:8" ht="14.45" customHeight="1">
      <c r="A44" s="23" t="s">
        <v>10</v>
      </c>
      <c r="B44" s="40">
        <v>1E-3</v>
      </c>
      <c r="C44" s="24" t="s">
        <v>22</v>
      </c>
      <c r="D44" s="38">
        <f t="shared" ref="D44" si="3">D43</f>
        <v>11902</v>
      </c>
      <c r="E44" s="38">
        <f t="shared" ref="E44:G44" si="4">E43</f>
        <v>21719</v>
      </c>
      <c r="F44" s="38">
        <f t="shared" si="4"/>
        <v>37028</v>
      </c>
      <c r="G44" s="38">
        <f t="shared" si="4"/>
        <v>38528</v>
      </c>
      <c r="H44" s="38">
        <v>62159</v>
      </c>
    </row>
    <row r="45" spans="1:8" ht="14.45" customHeight="1">
      <c r="A45" s="23"/>
      <c r="B45" s="57"/>
      <c r="C45" s="24"/>
      <c r="D45" s="25"/>
      <c r="E45" s="25"/>
      <c r="F45" s="25"/>
      <c r="G45" s="25"/>
      <c r="H45" s="25"/>
    </row>
    <row r="46" spans="1:8" ht="14.45" customHeight="1">
      <c r="A46" s="23"/>
      <c r="B46" s="40">
        <v>3.0000000000000001E-3</v>
      </c>
      <c r="C46" s="24" t="s">
        <v>30</v>
      </c>
      <c r="D46" s="39"/>
      <c r="E46" s="39"/>
      <c r="F46" s="39"/>
      <c r="G46" s="39"/>
      <c r="H46" s="39"/>
    </row>
    <row r="47" spans="1:8" ht="14.45" customHeight="1">
      <c r="A47" s="23"/>
      <c r="B47" s="106">
        <v>49</v>
      </c>
      <c r="C47" s="58" t="s">
        <v>104</v>
      </c>
      <c r="D47" s="56"/>
      <c r="E47" s="56"/>
      <c r="F47" s="56"/>
      <c r="G47" s="56"/>
      <c r="H47" s="53"/>
    </row>
    <row r="48" spans="1:8" ht="14.45" customHeight="1">
      <c r="A48" s="106"/>
      <c r="B48" s="106">
        <v>62</v>
      </c>
      <c r="C48" s="28" t="s">
        <v>141</v>
      </c>
      <c r="D48" s="36"/>
      <c r="E48" s="32"/>
      <c r="F48" s="36"/>
      <c r="G48" s="36"/>
      <c r="H48" s="36"/>
    </row>
    <row r="49" spans="1:8" ht="14.45" customHeight="1">
      <c r="A49" s="106"/>
      <c r="B49" s="35" t="s">
        <v>106</v>
      </c>
      <c r="C49" s="64" t="s">
        <v>42</v>
      </c>
      <c r="D49" s="32">
        <v>2500</v>
      </c>
      <c r="E49" s="33">
        <v>0</v>
      </c>
      <c r="F49" s="32">
        <v>14355</v>
      </c>
      <c r="G49" s="32">
        <v>14355</v>
      </c>
      <c r="H49" s="33">
        <v>0</v>
      </c>
    </row>
    <row r="50" spans="1:8" ht="14.45" customHeight="1">
      <c r="A50" s="23" t="s">
        <v>10</v>
      </c>
      <c r="B50" s="106">
        <v>62</v>
      </c>
      <c r="C50" s="28" t="s">
        <v>141</v>
      </c>
      <c r="D50" s="37">
        <f t="shared" ref="D50:G50" si="5">D49</f>
        <v>2500</v>
      </c>
      <c r="E50" s="59">
        <f t="shared" si="5"/>
        <v>0</v>
      </c>
      <c r="F50" s="37">
        <f t="shared" si="5"/>
        <v>14355</v>
      </c>
      <c r="G50" s="37">
        <f t="shared" si="5"/>
        <v>14355</v>
      </c>
      <c r="H50" s="59">
        <v>0</v>
      </c>
    </row>
    <row r="51" spans="1:8" ht="14.45" customHeight="1">
      <c r="A51" s="23"/>
      <c r="B51" s="106"/>
      <c r="C51" s="28"/>
      <c r="D51" s="32"/>
      <c r="E51" s="33"/>
      <c r="F51" s="32"/>
      <c r="G51" s="32"/>
      <c r="H51" s="32"/>
    </row>
    <row r="52" spans="1:8" ht="14.45" customHeight="1">
      <c r="A52" s="23"/>
      <c r="B52" s="62">
        <v>63</v>
      </c>
      <c r="C52" s="63" t="s">
        <v>128</v>
      </c>
      <c r="D52" s="32"/>
      <c r="E52" s="33"/>
      <c r="F52" s="32"/>
      <c r="G52" s="32"/>
      <c r="H52" s="32"/>
    </row>
    <row r="53" spans="1:8" s="104" customFormat="1" ht="14.45" customHeight="1">
      <c r="A53" s="23"/>
      <c r="B53" s="108" t="s">
        <v>113</v>
      </c>
      <c r="C53" s="64" t="s">
        <v>42</v>
      </c>
      <c r="D53" s="49">
        <v>1738</v>
      </c>
      <c r="E53" s="46">
        <v>0</v>
      </c>
      <c r="F53" s="49">
        <v>475</v>
      </c>
      <c r="G53" s="49">
        <v>2025</v>
      </c>
      <c r="H53" s="32">
        <v>1</v>
      </c>
    </row>
    <row r="54" spans="1:8" ht="14.45" customHeight="1">
      <c r="A54" s="23" t="s">
        <v>10</v>
      </c>
      <c r="B54" s="62">
        <v>63</v>
      </c>
      <c r="C54" s="63" t="s">
        <v>128</v>
      </c>
      <c r="D54" s="37">
        <f t="shared" ref="D54:G54" si="6">D53</f>
        <v>1738</v>
      </c>
      <c r="E54" s="59">
        <f t="shared" si="6"/>
        <v>0</v>
      </c>
      <c r="F54" s="37">
        <f t="shared" si="6"/>
        <v>475</v>
      </c>
      <c r="G54" s="37">
        <f t="shared" si="6"/>
        <v>2025</v>
      </c>
      <c r="H54" s="37">
        <v>1</v>
      </c>
    </row>
    <row r="55" spans="1:8" ht="14.45" customHeight="1">
      <c r="A55" s="23" t="s">
        <v>10</v>
      </c>
      <c r="B55" s="106">
        <v>49</v>
      </c>
      <c r="C55" s="58" t="s">
        <v>104</v>
      </c>
      <c r="D55" s="49">
        <f>D50+D54</f>
        <v>4238</v>
      </c>
      <c r="E55" s="46">
        <f t="shared" ref="E55:G55" si="7">E50+E54</f>
        <v>0</v>
      </c>
      <c r="F55" s="49">
        <f t="shared" si="7"/>
        <v>14830</v>
      </c>
      <c r="G55" s="49">
        <f t="shared" si="7"/>
        <v>16380</v>
      </c>
      <c r="H55" s="49">
        <v>1</v>
      </c>
    </row>
    <row r="56" spans="1:8" ht="14.45" customHeight="1">
      <c r="A56" s="23"/>
      <c r="B56" s="40"/>
      <c r="C56" s="24"/>
      <c r="D56" s="39"/>
      <c r="E56" s="39"/>
      <c r="F56" s="39"/>
      <c r="G56" s="39"/>
      <c r="H56" s="39"/>
    </row>
    <row r="57" spans="1:8" ht="14.45" customHeight="1">
      <c r="A57" s="23"/>
      <c r="B57" s="106">
        <v>61</v>
      </c>
      <c r="C57" s="28" t="s">
        <v>31</v>
      </c>
      <c r="D57" s="39"/>
      <c r="E57" s="39"/>
      <c r="F57" s="39"/>
      <c r="G57" s="39"/>
      <c r="H57" s="39"/>
    </row>
    <row r="58" spans="1:8" ht="14.45" customHeight="1">
      <c r="A58" s="23"/>
      <c r="B58" s="106">
        <v>45</v>
      </c>
      <c r="C58" s="28" t="s">
        <v>83</v>
      </c>
      <c r="D58" s="51"/>
      <c r="E58" s="51"/>
      <c r="F58" s="51"/>
      <c r="G58" s="51"/>
      <c r="H58" s="51"/>
    </row>
    <row r="59" spans="1:8" ht="14.45" customHeight="1">
      <c r="A59" s="23"/>
      <c r="B59" s="35" t="s">
        <v>43</v>
      </c>
      <c r="C59" s="28" t="s">
        <v>25</v>
      </c>
      <c r="D59" s="41">
        <v>4861</v>
      </c>
      <c r="E59" s="33">
        <v>0</v>
      </c>
      <c r="F59" s="34">
        <v>6366</v>
      </c>
      <c r="G59" s="34">
        <v>6366</v>
      </c>
      <c r="H59" s="32">
        <v>6177</v>
      </c>
    </row>
    <row r="60" spans="1:8" ht="14.45" customHeight="1">
      <c r="A60" s="23"/>
      <c r="B60" s="35" t="s">
        <v>134</v>
      </c>
      <c r="C60" s="28" t="s">
        <v>29</v>
      </c>
      <c r="D60" s="42">
        <v>0</v>
      </c>
      <c r="E60" s="33">
        <v>0</v>
      </c>
      <c r="F60" s="42">
        <v>0</v>
      </c>
      <c r="G60" s="42">
        <v>0</v>
      </c>
      <c r="H60" s="32">
        <v>50</v>
      </c>
    </row>
    <row r="61" spans="1:8" ht="14.45" customHeight="1">
      <c r="A61" s="23"/>
      <c r="B61" s="35" t="s">
        <v>44</v>
      </c>
      <c r="C61" s="28" t="s">
        <v>45</v>
      </c>
      <c r="D61" s="34">
        <v>875</v>
      </c>
      <c r="E61" s="33">
        <v>0</v>
      </c>
      <c r="F61" s="34">
        <v>900</v>
      </c>
      <c r="G61" s="34">
        <v>900</v>
      </c>
      <c r="H61" s="32">
        <v>900</v>
      </c>
    </row>
    <row r="62" spans="1:8" ht="14.45" customHeight="1">
      <c r="A62" s="23" t="s">
        <v>10</v>
      </c>
      <c r="B62" s="106">
        <v>45</v>
      </c>
      <c r="C62" s="28" t="s">
        <v>83</v>
      </c>
      <c r="D62" s="37">
        <f>SUM(D59:D61)</f>
        <v>5736</v>
      </c>
      <c r="E62" s="59">
        <f t="shared" ref="E62:G62" si="8">SUM(E59:E61)</f>
        <v>0</v>
      </c>
      <c r="F62" s="37">
        <f t="shared" si="8"/>
        <v>7266</v>
      </c>
      <c r="G62" s="37">
        <f t="shared" si="8"/>
        <v>7266</v>
      </c>
      <c r="H62" s="37">
        <v>7127</v>
      </c>
    </row>
    <row r="63" spans="1:8" ht="14.45" customHeight="1">
      <c r="A63" s="23"/>
      <c r="B63" s="106"/>
      <c r="C63" s="28"/>
      <c r="D63" s="36"/>
      <c r="E63" s="36"/>
      <c r="F63" s="36"/>
      <c r="G63" s="36"/>
      <c r="H63" s="36"/>
    </row>
    <row r="64" spans="1:8" ht="14.45" customHeight="1">
      <c r="A64" s="23"/>
      <c r="B64" s="106">
        <v>46</v>
      </c>
      <c r="C64" s="28" t="s">
        <v>84</v>
      </c>
      <c r="D64" s="41"/>
      <c r="E64" s="41"/>
      <c r="F64" s="41"/>
      <c r="G64" s="41"/>
      <c r="H64" s="41"/>
    </row>
    <row r="65" spans="1:8" ht="14.45" customHeight="1">
      <c r="A65" s="23"/>
      <c r="B65" s="35" t="s">
        <v>47</v>
      </c>
      <c r="C65" s="28" t="s">
        <v>25</v>
      </c>
      <c r="D65" s="41">
        <v>10837</v>
      </c>
      <c r="E65" s="32">
        <v>4262</v>
      </c>
      <c r="F65" s="34">
        <v>16717</v>
      </c>
      <c r="G65" s="34">
        <v>16717</v>
      </c>
      <c r="H65" s="32">
        <v>15874</v>
      </c>
    </row>
    <row r="66" spans="1:8" ht="14.45" customHeight="1">
      <c r="A66" s="23"/>
      <c r="B66" s="35" t="s">
        <v>135</v>
      </c>
      <c r="C66" s="28" t="s">
        <v>29</v>
      </c>
      <c r="D66" s="50">
        <v>0</v>
      </c>
      <c r="E66" s="46">
        <v>0</v>
      </c>
      <c r="F66" s="50">
        <v>0</v>
      </c>
      <c r="G66" s="50">
        <v>0</v>
      </c>
      <c r="H66" s="49">
        <v>50</v>
      </c>
    </row>
    <row r="67" spans="1:8" ht="14.45" customHeight="1">
      <c r="A67" s="23" t="s">
        <v>10</v>
      </c>
      <c r="B67" s="106">
        <v>46</v>
      </c>
      <c r="C67" s="28" t="s">
        <v>84</v>
      </c>
      <c r="D67" s="49">
        <f>SUM(D65:D66)</f>
        <v>10837</v>
      </c>
      <c r="E67" s="49">
        <f t="shared" ref="E67:G67" si="9">SUM(E65:E66)</f>
        <v>4262</v>
      </c>
      <c r="F67" s="49">
        <f t="shared" si="9"/>
        <v>16717</v>
      </c>
      <c r="G67" s="49">
        <f t="shared" si="9"/>
        <v>16717</v>
      </c>
      <c r="H67" s="49">
        <v>15924</v>
      </c>
    </row>
    <row r="68" spans="1:8" ht="14.45" customHeight="1">
      <c r="A68" s="23"/>
      <c r="B68" s="106"/>
      <c r="C68" s="28"/>
      <c r="D68" s="36"/>
      <c r="E68" s="36"/>
      <c r="F68" s="36"/>
      <c r="G68" s="36"/>
      <c r="H68" s="36"/>
    </row>
    <row r="69" spans="1:8" ht="14.45" customHeight="1">
      <c r="A69" s="23"/>
      <c r="B69" s="106">
        <v>47</v>
      </c>
      <c r="C69" s="28" t="s">
        <v>85</v>
      </c>
      <c r="D69" s="41"/>
      <c r="E69" s="41"/>
      <c r="F69" s="41"/>
      <c r="G69" s="41"/>
      <c r="H69" s="41"/>
    </row>
    <row r="70" spans="1:8" ht="14.45" customHeight="1">
      <c r="A70" s="23"/>
      <c r="B70" s="35" t="s">
        <v>48</v>
      </c>
      <c r="C70" s="28" t="s">
        <v>25</v>
      </c>
      <c r="D70" s="36">
        <v>10874</v>
      </c>
      <c r="E70" s="32">
        <v>3806</v>
      </c>
      <c r="F70" s="34">
        <v>14132</v>
      </c>
      <c r="G70" s="34">
        <v>14132</v>
      </c>
      <c r="H70" s="32">
        <v>15775</v>
      </c>
    </row>
    <row r="71" spans="1:8" ht="14.45" customHeight="1">
      <c r="A71" s="23"/>
      <c r="B71" s="35" t="s">
        <v>136</v>
      </c>
      <c r="C71" s="28" t="s">
        <v>29</v>
      </c>
      <c r="D71" s="50">
        <v>0</v>
      </c>
      <c r="E71" s="46">
        <v>0</v>
      </c>
      <c r="F71" s="50">
        <v>0</v>
      </c>
      <c r="G71" s="50">
        <v>0</v>
      </c>
      <c r="H71" s="49">
        <v>50</v>
      </c>
    </row>
    <row r="72" spans="1:8" ht="14.45" customHeight="1">
      <c r="A72" s="23" t="s">
        <v>10</v>
      </c>
      <c r="B72" s="106">
        <v>47</v>
      </c>
      <c r="C72" s="28" t="s">
        <v>85</v>
      </c>
      <c r="D72" s="37">
        <f t="shared" ref="D72:G72" si="10">SUM(D70:D71)</f>
        <v>10874</v>
      </c>
      <c r="E72" s="37">
        <f t="shared" si="10"/>
        <v>3806</v>
      </c>
      <c r="F72" s="37">
        <f t="shared" si="10"/>
        <v>14132</v>
      </c>
      <c r="G72" s="37">
        <f t="shared" si="10"/>
        <v>14132</v>
      </c>
      <c r="H72" s="37">
        <v>15825</v>
      </c>
    </row>
    <row r="73" spans="1:8" ht="14.45" customHeight="1">
      <c r="A73" s="23"/>
      <c r="B73" s="106"/>
      <c r="C73" s="28"/>
      <c r="D73" s="36"/>
      <c r="E73" s="36"/>
      <c r="F73" s="36"/>
      <c r="G73" s="36"/>
      <c r="H73" s="36"/>
    </row>
    <row r="74" spans="1:8" ht="14.45" customHeight="1">
      <c r="A74" s="23"/>
      <c r="B74" s="106">
        <v>48</v>
      </c>
      <c r="C74" s="28" t="s">
        <v>86</v>
      </c>
      <c r="D74" s="51"/>
      <c r="E74" s="51"/>
      <c r="F74" s="51"/>
      <c r="G74" s="51"/>
      <c r="H74" s="51"/>
    </row>
    <row r="75" spans="1:8" ht="14.45" customHeight="1">
      <c r="A75" s="23"/>
      <c r="B75" s="35" t="s">
        <v>49</v>
      </c>
      <c r="C75" s="28" t="s">
        <v>25</v>
      </c>
      <c r="D75" s="41">
        <v>6638</v>
      </c>
      <c r="E75" s="32">
        <v>1961</v>
      </c>
      <c r="F75" s="34">
        <v>8569</v>
      </c>
      <c r="G75" s="34">
        <v>8569</v>
      </c>
      <c r="H75" s="32">
        <v>8994</v>
      </c>
    </row>
    <row r="76" spans="1:8" ht="14.45" customHeight="1">
      <c r="A76" s="23"/>
      <c r="B76" s="35" t="s">
        <v>137</v>
      </c>
      <c r="C76" s="28" t="s">
        <v>29</v>
      </c>
      <c r="D76" s="50">
        <v>0</v>
      </c>
      <c r="E76" s="46">
        <v>0</v>
      </c>
      <c r="F76" s="50">
        <v>0</v>
      </c>
      <c r="G76" s="50">
        <v>0</v>
      </c>
      <c r="H76" s="49">
        <v>50</v>
      </c>
    </row>
    <row r="77" spans="1:8" ht="14.45" customHeight="1">
      <c r="A77" s="43" t="s">
        <v>10</v>
      </c>
      <c r="B77" s="65">
        <v>48</v>
      </c>
      <c r="C77" s="45" t="s">
        <v>86</v>
      </c>
      <c r="D77" s="37">
        <f>SUM(D75:D76)</f>
        <v>6638</v>
      </c>
      <c r="E77" s="37">
        <f t="shared" ref="E77:G77" si="11">SUM(E75:E76)</f>
        <v>1961</v>
      </c>
      <c r="F77" s="37">
        <f t="shared" si="11"/>
        <v>8569</v>
      </c>
      <c r="G77" s="37">
        <f t="shared" si="11"/>
        <v>8569</v>
      </c>
      <c r="H77" s="37">
        <v>9044</v>
      </c>
    </row>
    <row r="78" spans="1:8">
      <c r="A78" s="23"/>
      <c r="B78" s="106"/>
      <c r="C78" s="28"/>
      <c r="D78" s="66"/>
      <c r="E78" s="61"/>
      <c r="F78" s="66"/>
      <c r="G78" s="66"/>
      <c r="H78" s="66"/>
    </row>
    <row r="79" spans="1:8" ht="14.45" customHeight="1">
      <c r="A79" s="23"/>
      <c r="B79" s="106">
        <v>60</v>
      </c>
      <c r="C79" s="28" t="s">
        <v>32</v>
      </c>
      <c r="D79" s="41"/>
      <c r="E79" s="41"/>
      <c r="F79" s="41"/>
      <c r="G79" s="41"/>
      <c r="H79" s="41"/>
    </row>
    <row r="80" spans="1:8" ht="14.45" customHeight="1">
      <c r="A80" s="23"/>
      <c r="B80" s="35" t="s">
        <v>33</v>
      </c>
      <c r="C80" s="28" t="s">
        <v>25</v>
      </c>
      <c r="D80" s="41">
        <v>12986</v>
      </c>
      <c r="E80" s="36">
        <v>34915</v>
      </c>
      <c r="F80" s="34">
        <v>56460</v>
      </c>
      <c r="G80" s="34">
        <v>56460</v>
      </c>
      <c r="H80" s="32">
        <v>59127</v>
      </c>
    </row>
    <row r="81" spans="1:8" ht="14.45" customHeight="1">
      <c r="A81" s="23"/>
      <c r="B81" s="35" t="s">
        <v>34</v>
      </c>
      <c r="C81" s="28" t="s">
        <v>35</v>
      </c>
      <c r="D81" s="41">
        <v>2426</v>
      </c>
      <c r="E81" s="42">
        <v>0</v>
      </c>
      <c r="F81" s="34">
        <v>2544</v>
      </c>
      <c r="G81" s="34">
        <v>2544</v>
      </c>
      <c r="H81" s="32">
        <v>4420</v>
      </c>
    </row>
    <row r="82" spans="1:8" ht="14.45" customHeight="1">
      <c r="A82" s="23"/>
      <c r="B82" s="35" t="s">
        <v>36</v>
      </c>
      <c r="C82" s="28" t="s">
        <v>27</v>
      </c>
      <c r="D82" s="34">
        <v>150</v>
      </c>
      <c r="E82" s="32">
        <v>73</v>
      </c>
      <c r="F82" s="34">
        <v>224</v>
      </c>
      <c r="G82" s="34">
        <v>224</v>
      </c>
      <c r="H82" s="36">
        <v>250</v>
      </c>
    </row>
    <row r="83" spans="1:8" ht="14.45" customHeight="1">
      <c r="A83" s="23"/>
      <c r="B83" s="35" t="s">
        <v>37</v>
      </c>
      <c r="C83" s="28" t="s">
        <v>29</v>
      </c>
      <c r="D83" s="34">
        <v>450</v>
      </c>
      <c r="E83" s="36">
        <v>1155</v>
      </c>
      <c r="F83" s="34">
        <v>1505</v>
      </c>
      <c r="G83" s="34">
        <v>1505</v>
      </c>
      <c r="H83" s="36">
        <v>1505</v>
      </c>
    </row>
    <row r="84" spans="1:8" ht="14.45" customHeight="1">
      <c r="A84" s="23"/>
      <c r="B84" s="35" t="s">
        <v>38</v>
      </c>
      <c r="C84" s="28" t="s">
        <v>87</v>
      </c>
      <c r="D84" s="42">
        <v>0</v>
      </c>
      <c r="E84" s="36">
        <v>2044</v>
      </c>
      <c r="F84" s="34">
        <v>2050</v>
      </c>
      <c r="G84" s="34">
        <v>2050</v>
      </c>
      <c r="H84" s="36">
        <v>2150</v>
      </c>
    </row>
    <row r="85" spans="1:8" ht="14.45" customHeight="1">
      <c r="A85" s="23"/>
      <c r="B85" s="35" t="s">
        <v>39</v>
      </c>
      <c r="C85" s="28" t="s">
        <v>50</v>
      </c>
      <c r="D85" s="33">
        <v>0</v>
      </c>
      <c r="E85" s="36">
        <v>44</v>
      </c>
      <c r="F85" s="34">
        <v>45</v>
      </c>
      <c r="G85" s="34">
        <v>45</v>
      </c>
      <c r="H85" s="36">
        <v>45</v>
      </c>
    </row>
    <row r="86" spans="1:8" ht="14.45" customHeight="1">
      <c r="A86" s="23"/>
      <c r="B86" s="35" t="s">
        <v>40</v>
      </c>
      <c r="C86" s="28" t="s">
        <v>41</v>
      </c>
      <c r="D86" s="109">
        <v>9912</v>
      </c>
      <c r="E86" s="46">
        <v>0</v>
      </c>
      <c r="F86" s="47">
        <v>10000</v>
      </c>
      <c r="G86" s="47">
        <v>10000</v>
      </c>
      <c r="H86" s="49">
        <v>10000</v>
      </c>
    </row>
    <row r="87" spans="1:8" ht="14.45" customHeight="1">
      <c r="A87" s="23" t="s">
        <v>10</v>
      </c>
      <c r="B87" s="106">
        <v>60</v>
      </c>
      <c r="C87" s="28" t="s">
        <v>32</v>
      </c>
      <c r="D87" s="49">
        <f t="shared" ref="D87:G87" si="12">SUM(D80:D86)</f>
        <v>25924</v>
      </c>
      <c r="E87" s="49">
        <f t="shared" si="12"/>
        <v>38231</v>
      </c>
      <c r="F87" s="49">
        <f t="shared" si="12"/>
        <v>72828</v>
      </c>
      <c r="G87" s="49">
        <f t="shared" si="12"/>
        <v>72828</v>
      </c>
      <c r="H87" s="49">
        <v>77497</v>
      </c>
    </row>
    <row r="88" spans="1:8" ht="14.45" customHeight="1">
      <c r="A88" s="23" t="s">
        <v>10</v>
      </c>
      <c r="B88" s="106">
        <v>61</v>
      </c>
      <c r="C88" s="28" t="s">
        <v>31</v>
      </c>
      <c r="D88" s="37">
        <f t="shared" ref="D88:G88" si="13">D77+D72+D67+D62+D87</f>
        <v>60009</v>
      </c>
      <c r="E88" s="37">
        <f t="shared" si="13"/>
        <v>48260</v>
      </c>
      <c r="F88" s="37">
        <f t="shared" si="13"/>
        <v>119512</v>
      </c>
      <c r="G88" s="37">
        <f t="shared" si="13"/>
        <v>119512</v>
      </c>
      <c r="H88" s="37">
        <v>125417</v>
      </c>
    </row>
    <row r="89" spans="1:8">
      <c r="A89" s="23"/>
      <c r="B89" s="106"/>
      <c r="C89" s="28"/>
      <c r="D89" s="60"/>
      <c r="E89" s="60"/>
      <c r="F89" s="61"/>
      <c r="G89" s="61"/>
      <c r="H89" s="61"/>
    </row>
    <row r="90" spans="1:8" ht="28.9" customHeight="1">
      <c r="A90" s="23"/>
      <c r="B90" s="106">
        <v>62</v>
      </c>
      <c r="C90" s="58" t="s">
        <v>98</v>
      </c>
      <c r="D90" s="33"/>
      <c r="E90" s="33"/>
      <c r="F90" s="32"/>
      <c r="G90" s="67"/>
      <c r="H90" s="32"/>
    </row>
    <row r="91" spans="1:8" ht="14.45" customHeight="1">
      <c r="A91" s="106"/>
      <c r="B91" s="106" t="s">
        <v>99</v>
      </c>
      <c r="C91" s="28" t="s">
        <v>42</v>
      </c>
      <c r="D91" s="49">
        <v>2244</v>
      </c>
      <c r="E91" s="46">
        <v>0</v>
      </c>
      <c r="F91" s="46">
        <v>0</v>
      </c>
      <c r="G91" s="46">
        <v>0</v>
      </c>
      <c r="H91" s="46">
        <v>0</v>
      </c>
    </row>
    <row r="92" spans="1:8" ht="25.5">
      <c r="A92" s="23" t="s">
        <v>10</v>
      </c>
      <c r="B92" s="106">
        <v>62</v>
      </c>
      <c r="C92" s="58" t="s">
        <v>98</v>
      </c>
      <c r="D92" s="69">
        <f t="shared" ref="D92:G92" si="14">D91</f>
        <v>2244</v>
      </c>
      <c r="E92" s="68">
        <f t="shared" si="14"/>
        <v>0</v>
      </c>
      <c r="F92" s="68">
        <f t="shared" si="14"/>
        <v>0</v>
      </c>
      <c r="G92" s="68">
        <f t="shared" si="14"/>
        <v>0</v>
      </c>
      <c r="H92" s="68">
        <v>0</v>
      </c>
    </row>
    <row r="93" spans="1:8">
      <c r="A93" s="23"/>
      <c r="B93" s="106"/>
      <c r="C93" s="58"/>
      <c r="D93" s="53"/>
      <c r="E93" s="56"/>
      <c r="F93" s="53"/>
      <c r="H93" s="56"/>
    </row>
    <row r="94" spans="1:8" ht="27.6" customHeight="1">
      <c r="A94" s="23"/>
      <c r="B94" s="106">
        <v>63</v>
      </c>
      <c r="C94" s="58" t="s">
        <v>108</v>
      </c>
      <c r="D94" s="53"/>
      <c r="E94" s="56"/>
      <c r="F94" s="53"/>
      <c r="H94" s="56"/>
    </row>
    <row r="95" spans="1:8" ht="14.45" customHeight="1">
      <c r="A95" s="23"/>
      <c r="B95" s="106" t="s">
        <v>101</v>
      </c>
      <c r="C95" s="28" t="s">
        <v>42</v>
      </c>
      <c r="D95" s="49">
        <v>12757</v>
      </c>
      <c r="E95" s="46">
        <v>0</v>
      </c>
      <c r="F95" s="49">
        <v>15000</v>
      </c>
      <c r="G95" s="49">
        <v>15000</v>
      </c>
      <c r="H95" s="49">
        <v>15000</v>
      </c>
    </row>
    <row r="96" spans="1:8" ht="25.5">
      <c r="A96" s="23" t="s">
        <v>10</v>
      </c>
      <c r="B96" s="106">
        <v>63</v>
      </c>
      <c r="C96" s="58" t="s">
        <v>108</v>
      </c>
      <c r="D96" s="47">
        <f t="shared" ref="D96:G96" si="15">D95</f>
        <v>12757</v>
      </c>
      <c r="E96" s="50">
        <f t="shared" si="15"/>
        <v>0</v>
      </c>
      <c r="F96" s="47">
        <f t="shared" si="15"/>
        <v>15000</v>
      </c>
      <c r="G96" s="47">
        <f t="shared" si="15"/>
        <v>15000</v>
      </c>
      <c r="H96" s="47">
        <v>15000</v>
      </c>
    </row>
    <row r="97" spans="1:8" ht="12" customHeight="1">
      <c r="A97" s="23"/>
      <c r="B97" s="106"/>
      <c r="C97" s="58"/>
      <c r="D97" s="56"/>
      <c r="E97" s="56"/>
      <c r="F97" s="56"/>
      <c r="G97" s="70"/>
      <c r="H97" s="56"/>
    </row>
    <row r="98" spans="1:8" ht="14.45" customHeight="1">
      <c r="A98" s="23"/>
      <c r="B98" s="106">
        <v>64</v>
      </c>
      <c r="C98" s="58" t="s">
        <v>105</v>
      </c>
      <c r="D98" s="42"/>
      <c r="E98" s="42"/>
      <c r="F98" s="42"/>
      <c r="G98" s="71"/>
      <c r="H98" s="42"/>
    </row>
    <row r="99" spans="1:8">
      <c r="A99" s="106"/>
      <c r="B99" s="106" t="s">
        <v>102</v>
      </c>
      <c r="C99" s="28" t="s">
        <v>42</v>
      </c>
      <c r="D99" s="46">
        <v>0</v>
      </c>
      <c r="E99" s="46">
        <v>0</v>
      </c>
      <c r="F99" s="49">
        <v>15000</v>
      </c>
      <c r="G99" s="49">
        <v>15000</v>
      </c>
      <c r="H99" s="49">
        <v>18500</v>
      </c>
    </row>
    <row r="100" spans="1:8" ht="14.45" customHeight="1">
      <c r="A100" s="106" t="s">
        <v>10</v>
      </c>
      <c r="B100" s="106">
        <v>64</v>
      </c>
      <c r="C100" s="58" t="s">
        <v>105</v>
      </c>
      <c r="D100" s="59">
        <f t="shared" ref="D100:G100" si="16">D99</f>
        <v>0</v>
      </c>
      <c r="E100" s="59">
        <f t="shared" si="16"/>
        <v>0</v>
      </c>
      <c r="F100" s="37">
        <f t="shared" si="16"/>
        <v>15000</v>
      </c>
      <c r="G100" s="37">
        <f t="shared" si="16"/>
        <v>15000</v>
      </c>
      <c r="H100" s="37">
        <v>18500</v>
      </c>
    </row>
    <row r="101" spans="1:8" ht="12" customHeight="1">
      <c r="A101" s="106"/>
      <c r="B101" s="106"/>
      <c r="C101" s="28"/>
      <c r="D101" s="32"/>
      <c r="E101" s="33"/>
      <c r="F101" s="32"/>
      <c r="G101" s="32"/>
      <c r="H101" s="32"/>
    </row>
    <row r="102" spans="1:8" ht="25.5">
      <c r="A102" s="23"/>
      <c r="B102" s="106">
        <v>65</v>
      </c>
      <c r="C102" s="58" t="s">
        <v>125</v>
      </c>
      <c r="D102" s="33"/>
      <c r="E102" s="33"/>
      <c r="F102" s="32"/>
      <c r="G102" s="67"/>
      <c r="H102" s="32"/>
    </row>
    <row r="103" spans="1:8">
      <c r="A103" s="106"/>
      <c r="B103" s="106" t="s">
        <v>118</v>
      </c>
      <c r="C103" s="28" t="s">
        <v>42</v>
      </c>
      <c r="D103" s="46">
        <v>0</v>
      </c>
      <c r="E103" s="46">
        <v>0</v>
      </c>
      <c r="F103" s="49">
        <v>1096</v>
      </c>
      <c r="G103" s="49">
        <v>1096</v>
      </c>
      <c r="H103" s="46">
        <v>0</v>
      </c>
    </row>
    <row r="104" spans="1:8" ht="25.5">
      <c r="A104" s="23" t="s">
        <v>10</v>
      </c>
      <c r="B104" s="106">
        <v>65</v>
      </c>
      <c r="C104" s="58" t="s">
        <v>125</v>
      </c>
      <c r="D104" s="68">
        <f t="shared" ref="D104:G104" si="17">D103</f>
        <v>0</v>
      </c>
      <c r="E104" s="68">
        <f t="shared" si="17"/>
        <v>0</v>
      </c>
      <c r="F104" s="69">
        <f t="shared" si="17"/>
        <v>1096</v>
      </c>
      <c r="G104" s="69">
        <f t="shared" si="17"/>
        <v>1096</v>
      </c>
      <c r="H104" s="68">
        <v>0</v>
      </c>
    </row>
    <row r="105" spans="1:8" ht="12" customHeight="1">
      <c r="A105" s="23"/>
      <c r="B105" s="106"/>
      <c r="C105" s="58"/>
      <c r="D105" s="53"/>
      <c r="E105" s="56"/>
      <c r="F105" s="53"/>
      <c r="H105" s="56"/>
    </row>
    <row r="106" spans="1:8" ht="27.6" customHeight="1">
      <c r="A106" s="23"/>
      <c r="B106" s="106">
        <v>66</v>
      </c>
      <c r="C106" s="58" t="s">
        <v>121</v>
      </c>
      <c r="D106" s="53"/>
      <c r="E106" s="56"/>
      <c r="F106" s="53"/>
      <c r="H106" s="56"/>
    </row>
    <row r="107" spans="1:8" s="105" customFormat="1" ht="14.45" customHeight="1">
      <c r="A107" s="43"/>
      <c r="B107" s="65" t="s">
        <v>119</v>
      </c>
      <c r="C107" s="45" t="s">
        <v>42</v>
      </c>
      <c r="D107" s="46">
        <v>0</v>
      </c>
      <c r="E107" s="46">
        <v>0</v>
      </c>
      <c r="F107" s="49">
        <v>1000</v>
      </c>
      <c r="G107" s="49">
        <v>1000</v>
      </c>
      <c r="H107" s="49">
        <v>1000</v>
      </c>
    </row>
    <row r="108" spans="1:8" ht="28.9" customHeight="1">
      <c r="A108" s="23" t="s">
        <v>10</v>
      </c>
      <c r="B108" s="106">
        <v>66</v>
      </c>
      <c r="C108" s="58" t="s">
        <v>121</v>
      </c>
      <c r="D108" s="50">
        <f t="shared" ref="D108:G108" si="18">D107</f>
        <v>0</v>
      </c>
      <c r="E108" s="50">
        <f t="shared" si="18"/>
        <v>0</v>
      </c>
      <c r="F108" s="47">
        <f t="shared" si="18"/>
        <v>1000</v>
      </c>
      <c r="G108" s="47">
        <f t="shared" si="18"/>
        <v>1000</v>
      </c>
      <c r="H108" s="47">
        <v>1000</v>
      </c>
    </row>
    <row r="109" spans="1:8">
      <c r="A109" s="23"/>
      <c r="B109" s="106"/>
      <c r="C109" s="58"/>
      <c r="D109" s="56"/>
      <c r="E109" s="56"/>
      <c r="F109" s="53"/>
      <c r="G109" s="70"/>
      <c r="H109" s="56"/>
    </row>
    <row r="110" spans="1:8" ht="25.5">
      <c r="A110" s="23"/>
      <c r="B110" s="106">
        <v>67</v>
      </c>
      <c r="C110" s="58" t="s">
        <v>142</v>
      </c>
      <c r="D110" s="42"/>
      <c r="E110" s="42"/>
      <c r="F110" s="34"/>
      <c r="G110" s="71"/>
      <c r="H110" s="42"/>
    </row>
    <row r="111" spans="1:8" ht="14.45" customHeight="1">
      <c r="A111" s="106"/>
      <c r="B111" s="106" t="s">
        <v>120</v>
      </c>
      <c r="C111" s="28" t="s">
        <v>42</v>
      </c>
      <c r="D111" s="46">
        <v>0</v>
      </c>
      <c r="E111" s="46">
        <v>0</v>
      </c>
      <c r="F111" s="49">
        <v>1429</v>
      </c>
      <c r="G111" s="49">
        <v>1429</v>
      </c>
      <c r="H111" s="46">
        <v>0</v>
      </c>
    </row>
    <row r="112" spans="1:8" ht="25.5">
      <c r="A112" s="23" t="s">
        <v>10</v>
      </c>
      <c r="B112" s="106">
        <v>67</v>
      </c>
      <c r="C112" s="58" t="s">
        <v>142</v>
      </c>
      <c r="D112" s="50">
        <f t="shared" ref="D112:G112" si="19">D111</f>
        <v>0</v>
      </c>
      <c r="E112" s="50">
        <f t="shared" si="19"/>
        <v>0</v>
      </c>
      <c r="F112" s="47">
        <f t="shared" si="19"/>
        <v>1429</v>
      </c>
      <c r="G112" s="47">
        <f t="shared" si="19"/>
        <v>1429</v>
      </c>
      <c r="H112" s="50">
        <v>0</v>
      </c>
    </row>
    <row r="113" spans="1:8" ht="14.45" customHeight="1">
      <c r="A113" s="23" t="s">
        <v>10</v>
      </c>
      <c r="B113" s="40">
        <v>3.0000000000000001E-3</v>
      </c>
      <c r="C113" s="24" t="s">
        <v>30</v>
      </c>
      <c r="D113" s="37">
        <f t="shared" ref="D113:G113" si="20">D88+D92+D96+D55+D100+D104+D108+D112</f>
        <v>79248</v>
      </c>
      <c r="E113" s="37">
        <f t="shared" si="20"/>
        <v>48260</v>
      </c>
      <c r="F113" s="37">
        <f t="shared" si="20"/>
        <v>167867</v>
      </c>
      <c r="G113" s="37">
        <f t="shared" si="20"/>
        <v>169417</v>
      </c>
      <c r="H113" s="37">
        <v>159918</v>
      </c>
    </row>
    <row r="114" spans="1:8" ht="12" customHeight="1">
      <c r="A114" s="23"/>
      <c r="B114" s="57"/>
      <c r="C114" s="24"/>
      <c r="D114" s="36"/>
      <c r="E114" s="36"/>
      <c r="F114" s="36"/>
      <c r="G114" s="36"/>
      <c r="H114" s="36"/>
    </row>
    <row r="115" spans="1:8" ht="14.45" customHeight="1">
      <c r="A115" s="23"/>
      <c r="B115" s="40">
        <v>0.10199999999999999</v>
      </c>
      <c r="C115" s="24" t="s">
        <v>57</v>
      </c>
      <c r="D115" s="41"/>
      <c r="E115" s="41"/>
      <c r="F115" s="41"/>
      <c r="G115" s="41"/>
      <c r="H115" s="41"/>
    </row>
    <row r="116" spans="1:8" ht="14.45" customHeight="1">
      <c r="A116" s="23"/>
      <c r="B116" s="106">
        <v>65</v>
      </c>
      <c r="C116" s="28" t="s">
        <v>51</v>
      </c>
      <c r="D116" s="41"/>
      <c r="E116" s="41"/>
      <c r="F116" s="41"/>
      <c r="G116" s="41"/>
      <c r="H116" s="41"/>
    </row>
    <row r="117" spans="1:8" ht="14.45" customHeight="1">
      <c r="A117" s="23"/>
      <c r="B117" s="35" t="s">
        <v>52</v>
      </c>
      <c r="C117" s="28" t="s">
        <v>25</v>
      </c>
      <c r="D117" s="42">
        <v>0</v>
      </c>
      <c r="E117" s="32">
        <v>2305</v>
      </c>
      <c r="F117" s="34">
        <v>2941</v>
      </c>
      <c r="G117" s="34">
        <v>2941</v>
      </c>
      <c r="H117" s="32">
        <v>2746</v>
      </c>
    </row>
    <row r="118" spans="1:8" ht="14.45" customHeight="1">
      <c r="A118" s="23"/>
      <c r="B118" s="35" t="s">
        <v>53</v>
      </c>
      <c r="C118" s="28" t="s">
        <v>29</v>
      </c>
      <c r="D118" s="56">
        <v>0</v>
      </c>
      <c r="E118" s="34">
        <v>15</v>
      </c>
      <c r="F118" s="53">
        <v>15</v>
      </c>
      <c r="G118" s="53">
        <v>15</v>
      </c>
      <c r="H118" s="52">
        <v>30</v>
      </c>
    </row>
    <row r="119" spans="1:8" ht="14.45" customHeight="1">
      <c r="A119" s="23"/>
      <c r="B119" s="35" t="s">
        <v>54</v>
      </c>
      <c r="C119" s="28" t="s">
        <v>87</v>
      </c>
      <c r="D119" s="42">
        <v>0</v>
      </c>
      <c r="E119" s="52">
        <v>57</v>
      </c>
      <c r="F119" s="34">
        <v>57</v>
      </c>
      <c r="G119" s="34">
        <v>57</v>
      </c>
      <c r="H119" s="36">
        <v>100</v>
      </c>
    </row>
    <row r="120" spans="1:8" ht="14.45" customHeight="1">
      <c r="A120" s="23"/>
      <c r="B120" s="35" t="s">
        <v>55</v>
      </c>
      <c r="C120" s="28" t="s">
        <v>50</v>
      </c>
      <c r="D120" s="42">
        <v>0</v>
      </c>
      <c r="E120" s="32">
        <v>10</v>
      </c>
      <c r="F120" s="34">
        <v>10</v>
      </c>
      <c r="G120" s="34">
        <v>10</v>
      </c>
      <c r="H120" s="36">
        <v>10</v>
      </c>
    </row>
    <row r="121" spans="1:8" s="104" customFormat="1" ht="14.45" customHeight="1">
      <c r="A121" s="23"/>
      <c r="B121" s="35" t="s">
        <v>56</v>
      </c>
      <c r="C121" s="28" t="s">
        <v>46</v>
      </c>
      <c r="D121" s="50">
        <v>0</v>
      </c>
      <c r="E121" s="48">
        <v>35</v>
      </c>
      <c r="F121" s="47">
        <v>743</v>
      </c>
      <c r="G121" s="47">
        <v>743</v>
      </c>
      <c r="H121" s="48">
        <v>35</v>
      </c>
    </row>
    <row r="122" spans="1:8" ht="14.45" customHeight="1">
      <c r="A122" s="23" t="s">
        <v>10</v>
      </c>
      <c r="B122" s="106">
        <v>65</v>
      </c>
      <c r="C122" s="28" t="s">
        <v>51</v>
      </c>
      <c r="D122" s="46">
        <f t="shared" ref="D122:G122" si="21">SUM(D117:D121)</f>
        <v>0</v>
      </c>
      <c r="E122" s="48">
        <f t="shared" si="21"/>
        <v>2422</v>
      </c>
      <c r="F122" s="49">
        <f t="shared" si="21"/>
        <v>3766</v>
      </c>
      <c r="G122" s="49">
        <f t="shared" si="21"/>
        <v>3766</v>
      </c>
      <c r="H122" s="48">
        <v>2921</v>
      </c>
    </row>
    <row r="123" spans="1:8" ht="1.9" customHeight="1">
      <c r="A123" s="23"/>
      <c r="B123" s="106"/>
      <c r="C123" s="28"/>
      <c r="D123" s="60"/>
      <c r="E123" s="66"/>
      <c r="F123" s="60"/>
      <c r="G123" s="60"/>
      <c r="H123" s="66"/>
    </row>
    <row r="124" spans="1:8" s="88" customFormat="1">
      <c r="A124" s="23"/>
      <c r="B124" s="106">
        <v>66</v>
      </c>
      <c r="C124" s="28" t="s">
        <v>114</v>
      </c>
      <c r="D124" s="33"/>
      <c r="E124" s="36"/>
      <c r="F124" s="33"/>
      <c r="G124" s="33"/>
      <c r="H124" s="36"/>
    </row>
    <row r="125" spans="1:8" s="88" customFormat="1">
      <c r="A125" s="23"/>
      <c r="B125" s="106" t="s">
        <v>115</v>
      </c>
      <c r="C125" s="28" t="s">
        <v>116</v>
      </c>
      <c r="D125" s="33">
        <v>0</v>
      </c>
      <c r="E125" s="33">
        <v>0</v>
      </c>
      <c r="F125" s="32">
        <v>100</v>
      </c>
      <c r="G125" s="32">
        <v>100</v>
      </c>
      <c r="H125" s="36">
        <v>1000</v>
      </c>
    </row>
    <row r="126" spans="1:8" s="105" customFormat="1">
      <c r="A126" s="23"/>
      <c r="B126" s="106" t="s">
        <v>123</v>
      </c>
      <c r="C126" s="28" t="s">
        <v>124</v>
      </c>
      <c r="D126" s="33">
        <v>0</v>
      </c>
      <c r="E126" s="33">
        <v>0</v>
      </c>
      <c r="F126" s="32">
        <v>100000</v>
      </c>
      <c r="G126" s="32">
        <v>390000</v>
      </c>
      <c r="H126" s="36">
        <v>250000</v>
      </c>
    </row>
    <row r="127" spans="1:8" s="88" customFormat="1">
      <c r="A127" s="23" t="s">
        <v>10</v>
      </c>
      <c r="B127" s="106">
        <v>66</v>
      </c>
      <c r="C127" s="28" t="s">
        <v>114</v>
      </c>
      <c r="D127" s="59">
        <f t="shared" ref="D127:G127" si="22">D126+D125</f>
        <v>0</v>
      </c>
      <c r="E127" s="59">
        <f t="shared" si="22"/>
        <v>0</v>
      </c>
      <c r="F127" s="37">
        <f t="shared" si="22"/>
        <v>100100</v>
      </c>
      <c r="G127" s="37">
        <f t="shared" si="22"/>
        <v>390100</v>
      </c>
      <c r="H127" s="37">
        <v>251000</v>
      </c>
    </row>
    <row r="128" spans="1:8">
      <c r="A128" s="23" t="s">
        <v>10</v>
      </c>
      <c r="B128" s="40">
        <v>0.10199999999999999</v>
      </c>
      <c r="C128" s="24" t="s">
        <v>57</v>
      </c>
      <c r="D128" s="59">
        <f t="shared" ref="D128:G128" si="23">D122+D127</f>
        <v>0</v>
      </c>
      <c r="E128" s="37">
        <f t="shared" si="23"/>
        <v>2422</v>
      </c>
      <c r="F128" s="37">
        <f t="shared" si="23"/>
        <v>103866</v>
      </c>
      <c r="G128" s="37">
        <f t="shared" si="23"/>
        <v>393866</v>
      </c>
      <c r="H128" s="37">
        <v>253921</v>
      </c>
    </row>
    <row r="129" spans="1:8" ht="12" customHeight="1">
      <c r="A129" s="23"/>
      <c r="B129" s="40"/>
      <c r="C129" s="24"/>
      <c r="D129" s="36"/>
      <c r="E129" s="36"/>
      <c r="F129" s="36"/>
      <c r="G129" s="36"/>
      <c r="H129" s="36"/>
    </row>
    <row r="130" spans="1:8">
      <c r="A130" s="23"/>
      <c r="B130" s="40">
        <v>0.105</v>
      </c>
      <c r="C130" s="24" t="s">
        <v>58</v>
      </c>
      <c r="D130" s="51"/>
      <c r="E130" s="51"/>
      <c r="F130" s="51"/>
      <c r="G130" s="51"/>
      <c r="H130" s="51"/>
    </row>
    <row r="131" spans="1:8">
      <c r="A131" s="23"/>
      <c r="B131" s="106">
        <v>67</v>
      </c>
      <c r="C131" s="28" t="s">
        <v>126</v>
      </c>
      <c r="D131" s="51"/>
      <c r="E131" s="51"/>
      <c r="F131" s="51"/>
      <c r="G131" s="51"/>
      <c r="H131" s="51"/>
    </row>
    <row r="132" spans="1:8">
      <c r="A132" s="23"/>
      <c r="B132" s="35" t="s">
        <v>59</v>
      </c>
      <c r="C132" s="28" t="s">
        <v>77</v>
      </c>
      <c r="D132" s="48">
        <v>29250</v>
      </c>
      <c r="E132" s="48">
        <v>8121</v>
      </c>
      <c r="F132" s="49">
        <v>35000</v>
      </c>
      <c r="G132" s="49">
        <v>35000</v>
      </c>
      <c r="H132" s="48">
        <v>23068</v>
      </c>
    </row>
    <row r="133" spans="1:8">
      <c r="A133" s="23" t="s">
        <v>10</v>
      </c>
      <c r="B133" s="106">
        <v>67</v>
      </c>
      <c r="C133" s="28" t="s">
        <v>126</v>
      </c>
      <c r="D133" s="48">
        <f t="shared" ref="D133:G134" si="24">D132</f>
        <v>29250</v>
      </c>
      <c r="E133" s="48">
        <f t="shared" si="24"/>
        <v>8121</v>
      </c>
      <c r="F133" s="49">
        <f t="shared" si="24"/>
        <v>35000</v>
      </c>
      <c r="G133" s="49">
        <f t="shared" si="24"/>
        <v>35000</v>
      </c>
      <c r="H133" s="48">
        <v>23068</v>
      </c>
    </row>
    <row r="134" spans="1:8">
      <c r="A134" s="23" t="s">
        <v>10</v>
      </c>
      <c r="B134" s="40">
        <v>0.105</v>
      </c>
      <c r="C134" s="24" t="s">
        <v>58</v>
      </c>
      <c r="D134" s="38">
        <f t="shared" si="24"/>
        <v>29250</v>
      </c>
      <c r="E134" s="38">
        <f t="shared" si="24"/>
        <v>8121</v>
      </c>
      <c r="F134" s="37">
        <f t="shared" si="24"/>
        <v>35000</v>
      </c>
      <c r="G134" s="37">
        <f t="shared" si="24"/>
        <v>35000</v>
      </c>
      <c r="H134" s="38">
        <v>23068</v>
      </c>
    </row>
    <row r="135" spans="1:8" ht="9.75" customHeight="1">
      <c r="A135" s="23"/>
      <c r="B135" s="106"/>
      <c r="C135" s="28"/>
      <c r="D135" s="36"/>
      <c r="E135" s="36"/>
      <c r="F135" s="36"/>
      <c r="G135" s="36"/>
      <c r="H135" s="36"/>
    </row>
    <row r="136" spans="1:8">
      <c r="A136" s="23"/>
      <c r="B136" s="40">
        <v>0.2</v>
      </c>
      <c r="C136" s="24" t="s">
        <v>60</v>
      </c>
      <c r="D136" s="41"/>
      <c r="E136" s="41"/>
      <c r="F136" s="41"/>
      <c r="G136" s="41"/>
      <c r="H136" s="41"/>
    </row>
    <row r="137" spans="1:8">
      <c r="A137" s="23"/>
      <c r="B137" s="106">
        <v>68</v>
      </c>
      <c r="C137" s="28" t="s">
        <v>61</v>
      </c>
      <c r="D137" s="41"/>
      <c r="E137" s="41"/>
      <c r="F137" s="41"/>
      <c r="G137" s="41"/>
      <c r="H137" s="41"/>
    </row>
    <row r="138" spans="1:8">
      <c r="A138" s="23"/>
      <c r="B138" s="106">
        <v>61</v>
      </c>
      <c r="C138" s="28" t="s">
        <v>62</v>
      </c>
      <c r="D138" s="41"/>
      <c r="E138" s="41"/>
      <c r="F138" s="41"/>
      <c r="G138" s="41"/>
      <c r="H138" s="41"/>
    </row>
    <row r="139" spans="1:8">
      <c r="A139" s="23"/>
      <c r="B139" s="35" t="s">
        <v>63</v>
      </c>
      <c r="C139" s="28" t="s">
        <v>25</v>
      </c>
      <c r="D139" s="41">
        <v>9002</v>
      </c>
      <c r="E139" s="33">
        <v>0</v>
      </c>
      <c r="F139" s="34">
        <v>10134</v>
      </c>
      <c r="G139" s="34">
        <v>10262</v>
      </c>
      <c r="H139" s="32">
        <v>10690</v>
      </c>
    </row>
    <row r="140" spans="1:8">
      <c r="A140" s="23"/>
      <c r="B140" s="35" t="s">
        <v>64</v>
      </c>
      <c r="C140" s="28" t="s">
        <v>27</v>
      </c>
      <c r="D140" s="34">
        <v>100</v>
      </c>
      <c r="E140" s="33">
        <v>0</v>
      </c>
      <c r="F140" s="34">
        <v>100</v>
      </c>
      <c r="G140" s="34">
        <v>100</v>
      </c>
      <c r="H140" s="32">
        <v>100</v>
      </c>
    </row>
    <row r="141" spans="1:8">
      <c r="A141" s="106"/>
      <c r="B141" s="35" t="s">
        <v>65</v>
      </c>
      <c r="C141" s="28" t="s">
        <v>29</v>
      </c>
      <c r="D141" s="109">
        <v>386</v>
      </c>
      <c r="E141" s="46">
        <v>0</v>
      </c>
      <c r="F141" s="47">
        <v>400</v>
      </c>
      <c r="G141" s="47">
        <v>500</v>
      </c>
      <c r="H141" s="49">
        <v>450</v>
      </c>
    </row>
    <row r="142" spans="1:8">
      <c r="A142" s="43" t="s">
        <v>10</v>
      </c>
      <c r="B142" s="65">
        <v>61</v>
      </c>
      <c r="C142" s="45" t="s">
        <v>62</v>
      </c>
      <c r="D142" s="49">
        <f t="shared" ref="D142:G142" si="25">SUM(D139:D141)</f>
        <v>9488</v>
      </c>
      <c r="E142" s="46">
        <f t="shared" si="25"/>
        <v>0</v>
      </c>
      <c r="F142" s="49">
        <f t="shared" si="25"/>
        <v>10634</v>
      </c>
      <c r="G142" s="49">
        <f t="shared" si="25"/>
        <v>10862</v>
      </c>
      <c r="H142" s="49">
        <v>11240</v>
      </c>
    </row>
    <row r="143" spans="1:8" ht="9" customHeight="1">
      <c r="A143" s="23"/>
      <c r="B143" s="106"/>
      <c r="C143" s="28"/>
      <c r="D143" s="36"/>
      <c r="E143" s="36"/>
      <c r="F143" s="36"/>
      <c r="G143" s="36"/>
      <c r="H143" s="36"/>
    </row>
    <row r="144" spans="1:8">
      <c r="A144" s="23"/>
      <c r="B144" s="106">
        <v>62</v>
      </c>
      <c r="C144" s="28" t="s">
        <v>66</v>
      </c>
      <c r="D144" s="51"/>
      <c r="E144" s="51"/>
      <c r="F144" s="51"/>
      <c r="G144" s="51"/>
      <c r="H144" s="51"/>
    </row>
    <row r="145" spans="1:8">
      <c r="A145" s="23"/>
      <c r="B145" s="35" t="s">
        <v>67</v>
      </c>
      <c r="C145" s="28" t="s">
        <v>25</v>
      </c>
      <c r="D145" s="51">
        <v>11531</v>
      </c>
      <c r="E145" s="55">
        <v>0</v>
      </c>
      <c r="F145" s="53">
        <v>12181</v>
      </c>
      <c r="G145" s="53">
        <v>12181</v>
      </c>
      <c r="H145" s="54">
        <v>10445</v>
      </c>
    </row>
    <row r="146" spans="1:8">
      <c r="A146" s="23"/>
      <c r="B146" s="35" t="s">
        <v>68</v>
      </c>
      <c r="C146" s="28" t="s">
        <v>27</v>
      </c>
      <c r="D146" s="53">
        <v>100</v>
      </c>
      <c r="E146" s="55">
        <v>0</v>
      </c>
      <c r="F146" s="53">
        <v>100</v>
      </c>
      <c r="G146" s="53">
        <v>100</v>
      </c>
      <c r="H146" s="54">
        <v>100</v>
      </c>
    </row>
    <row r="147" spans="1:8">
      <c r="A147" s="23"/>
      <c r="B147" s="35" t="s">
        <v>69</v>
      </c>
      <c r="C147" s="28" t="s">
        <v>29</v>
      </c>
      <c r="D147" s="51">
        <v>200</v>
      </c>
      <c r="E147" s="55">
        <v>0</v>
      </c>
      <c r="F147" s="53">
        <v>200</v>
      </c>
      <c r="G147" s="53">
        <v>200</v>
      </c>
      <c r="H147" s="54">
        <v>400</v>
      </c>
    </row>
    <row r="148" spans="1:8">
      <c r="A148" s="23" t="s">
        <v>10</v>
      </c>
      <c r="B148" s="106">
        <v>62</v>
      </c>
      <c r="C148" s="28" t="s">
        <v>66</v>
      </c>
      <c r="D148" s="37">
        <f t="shared" ref="D148:G148" si="26">SUM(D145:D147)</f>
        <v>11831</v>
      </c>
      <c r="E148" s="59">
        <f t="shared" si="26"/>
        <v>0</v>
      </c>
      <c r="F148" s="37">
        <f t="shared" si="26"/>
        <v>12481</v>
      </c>
      <c r="G148" s="37">
        <f t="shared" si="26"/>
        <v>12481</v>
      </c>
      <c r="H148" s="37">
        <v>10945</v>
      </c>
    </row>
    <row r="149" spans="1:8">
      <c r="A149" s="23" t="s">
        <v>10</v>
      </c>
      <c r="B149" s="106">
        <v>68</v>
      </c>
      <c r="C149" s="28" t="s">
        <v>61</v>
      </c>
      <c r="D149" s="49">
        <f t="shared" ref="D149:G149" si="27">D148+D142</f>
        <v>21319</v>
      </c>
      <c r="E149" s="46">
        <f t="shared" si="27"/>
        <v>0</v>
      </c>
      <c r="F149" s="49">
        <f t="shared" si="27"/>
        <v>23115</v>
      </c>
      <c r="G149" s="49">
        <f t="shared" si="27"/>
        <v>23343</v>
      </c>
      <c r="H149" s="49">
        <v>22185</v>
      </c>
    </row>
    <row r="150" spans="1:8">
      <c r="A150" s="23" t="s">
        <v>10</v>
      </c>
      <c r="B150" s="40">
        <v>0.2</v>
      </c>
      <c r="C150" s="24" t="s">
        <v>60</v>
      </c>
      <c r="D150" s="49">
        <f t="shared" ref="D150:G150" si="28">D149</f>
        <v>21319</v>
      </c>
      <c r="E150" s="46">
        <f t="shared" si="28"/>
        <v>0</v>
      </c>
      <c r="F150" s="49">
        <f t="shared" si="28"/>
        <v>23115</v>
      </c>
      <c r="G150" s="49">
        <f t="shared" si="28"/>
        <v>23343</v>
      </c>
      <c r="H150" s="49">
        <v>22185</v>
      </c>
    </row>
    <row r="151" spans="1:8">
      <c r="A151" s="28" t="s">
        <v>10</v>
      </c>
      <c r="B151" s="26">
        <v>2851</v>
      </c>
      <c r="C151" s="24" t="s">
        <v>2</v>
      </c>
      <c r="D151" s="38">
        <f t="shared" ref="D151:G151" si="29">D150+D134+D128+D113+D44</f>
        <v>141719</v>
      </c>
      <c r="E151" s="38">
        <f t="shared" si="29"/>
        <v>80522</v>
      </c>
      <c r="F151" s="38">
        <f t="shared" si="29"/>
        <v>366876</v>
      </c>
      <c r="G151" s="37">
        <f t="shared" si="29"/>
        <v>660154</v>
      </c>
      <c r="H151" s="38">
        <v>521251</v>
      </c>
    </row>
    <row r="152" spans="1:8" ht="12" customHeight="1">
      <c r="A152" s="28"/>
      <c r="B152" s="26"/>
      <c r="C152" s="28"/>
      <c r="D152" s="36"/>
      <c r="E152" s="36"/>
      <c r="F152" s="36"/>
      <c r="G152" s="36"/>
      <c r="H152" s="36"/>
    </row>
    <row r="153" spans="1:8">
      <c r="A153" s="23" t="s">
        <v>12</v>
      </c>
      <c r="B153" s="26">
        <v>2852</v>
      </c>
      <c r="C153" s="24" t="s">
        <v>3</v>
      </c>
      <c r="D153" s="36"/>
      <c r="E153" s="36"/>
      <c r="F153" s="36"/>
      <c r="G153" s="36"/>
      <c r="H153" s="41"/>
    </row>
    <row r="154" spans="1:8">
      <c r="A154" s="23"/>
      <c r="B154" s="27">
        <v>8</v>
      </c>
      <c r="C154" s="28" t="s">
        <v>70</v>
      </c>
      <c r="D154" s="51"/>
      <c r="E154" s="51"/>
      <c r="F154" s="51"/>
      <c r="G154" s="51"/>
      <c r="H154" s="51"/>
    </row>
    <row r="155" spans="1:8">
      <c r="A155" s="23"/>
      <c r="B155" s="30">
        <v>8.6</v>
      </c>
      <c r="C155" s="24" t="s">
        <v>71</v>
      </c>
      <c r="D155" s="51"/>
      <c r="E155" s="51"/>
      <c r="F155" s="51"/>
      <c r="G155" s="51"/>
      <c r="H155" s="51"/>
    </row>
    <row r="156" spans="1:8">
      <c r="A156" s="23"/>
      <c r="B156" s="27">
        <v>60</v>
      </c>
      <c r="C156" s="28" t="s">
        <v>72</v>
      </c>
      <c r="D156" s="51"/>
      <c r="E156" s="51"/>
      <c r="F156" s="51"/>
      <c r="G156" s="51"/>
      <c r="H156" s="51"/>
    </row>
    <row r="157" spans="1:8">
      <c r="A157" s="23"/>
      <c r="B157" s="106">
        <v>71</v>
      </c>
      <c r="C157" s="28" t="s">
        <v>145</v>
      </c>
      <c r="D157" s="41"/>
      <c r="E157" s="41"/>
      <c r="F157" s="41"/>
      <c r="G157" s="41"/>
      <c r="H157" s="36"/>
    </row>
    <row r="158" spans="1:8">
      <c r="A158" s="23"/>
      <c r="B158" s="35" t="s">
        <v>73</v>
      </c>
      <c r="C158" s="28" t="s">
        <v>42</v>
      </c>
      <c r="D158" s="46">
        <v>0</v>
      </c>
      <c r="E158" s="46">
        <v>0</v>
      </c>
      <c r="F158" s="49">
        <v>1</v>
      </c>
      <c r="G158" s="49">
        <v>1</v>
      </c>
      <c r="H158" s="49">
        <v>4000</v>
      </c>
    </row>
    <row r="159" spans="1:8">
      <c r="A159" s="23" t="s">
        <v>10</v>
      </c>
      <c r="B159" s="106">
        <v>71</v>
      </c>
      <c r="C159" s="28" t="s">
        <v>145</v>
      </c>
      <c r="D159" s="46">
        <f>D158</f>
        <v>0</v>
      </c>
      <c r="E159" s="46">
        <f t="shared" ref="E159:G160" si="30">E158</f>
        <v>0</v>
      </c>
      <c r="F159" s="49">
        <f t="shared" si="30"/>
        <v>1</v>
      </c>
      <c r="G159" s="49">
        <f t="shared" si="30"/>
        <v>1</v>
      </c>
      <c r="H159" s="49">
        <v>4000</v>
      </c>
    </row>
    <row r="160" spans="1:8">
      <c r="A160" s="23" t="s">
        <v>10</v>
      </c>
      <c r="B160" s="30">
        <v>8.6</v>
      </c>
      <c r="C160" s="24" t="s">
        <v>71</v>
      </c>
      <c r="D160" s="46">
        <f>D159</f>
        <v>0</v>
      </c>
      <c r="E160" s="46">
        <f t="shared" si="30"/>
        <v>0</v>
      </c>
      <c r="F160" s="49">
        <f t="shared" si="30"/>
        <v>1</v>
      </c>
      <c r="G160" s="49">
        <f t="shared" si="30"/>
        <v>1</v>
      </c>
      <c r="H160" s="49">
        <v>4000</v>
      </c>
    </row>
    <row r="161" spans="1:8">
      <c r="A161" s="23" t="s">
        <v>10</v>
      </c>
      <c r="B161" s="27">
        <v>8</v>
      </c>
      <c r="C161" s="28" t="s">
        <v>70</v>
      </c>
      <c r="D161" s="59">
        <f t="shared" ref="D161:G161" si="31">D160</f>
        <v>0</v>
      </c>
      <c r="E161" s="59">
        <f t="shared" si="31"/>
        <v>0</v>
      </c>
      <c r="F161" s="37">
        <f t="shared" si="31"/>
        <v>1</v>
      </c>
      <c r="G161" s="37">
        <f t="shared" si="31"/>
        <v>1</v>
      </c>
      <c r="H161" s="37">
        <v>4000</v>
      </c>
    </row>
    <row r="162" spans="1:8">
      <c r="A162" s="23" t="s">
        <v>10</v>
      </c>
      <c r="B162" s="26">
        <v>2852</v>
      </c>
      <c r="C162" s="24" t="s">
        <v>3</v>
      </c>
      <c r="D162" s="59">
        <f t="shared" ref="D162:G162" si="32">D161</f>
        <v>0</v>
      </c>
      <c r="E162" s="59">
        <f t="shared" si="32"/>
        <v>0</v>
      </c>
      <c r="F162" s="37">
        <f t="shared" si="32"/>
        <v>1</v>
      </c>
      <c r="G162" s="37">
        <f t="shared" si="32"/>
        <v>1</v>
      </c>
      <c r="H162" s="37">
        <v>4000</v>
      </c>
    </row>
    <row r="163" spans="1:8" s="103" customFormat="1">
      <c r="A163" s="72" t="s">
        <v>10</v>
      </c>
      <c r="B163" s="73"/>
      <c r="C163" s="74" t="s">
        <v>11</v>
      </c>
      <c r="D163" s="37">
        <f t="shared" ref="D163:G163" si="33">D162+D151+D33</f>
        <v>143719</v>
      </c>
      <c r="E163" s="37">
        <f t="shared" si="33"/>
        <v>145032</v>
      </c>
      <c r="F163" s="37">
        <f t="shared" si="33"/>
        <v>436387</v>
      </c>
      <c r="G163" s="37">
        <f t="shared" si="33"/>
        <v>748085</v>
      </c>
      <c r="H163" s="37">
        <v>613178</v>
      </c>
    </row>
    <row r="164" spans="1:8" ht="3" customHeight="1">
      <c r="A164" s="23"/>
      <c r="B164" s="106"/>
      <c r="C164" s="24"/>
      <c r="D164" s="36"/>
      <c r="E164" s="36"/>
      <c r="F164" s="36"/>
      <c r="G164" s="36"/>
      <c r="H164" s="36"/>
    </row>
    <row r="165" spans="1:8">
      <c r="A165" s="23"/>
      <c r="B165" s="106"/>
      <c r="C165" s="24" t="s">
        <v>74</v>
      </c>
      <c r="D165" s="36"/>
      <c r="E165" s="36"/>
      <c r="F165" s="36"/>
      <c r="G165" s="36"/>
      <c r="H165" s="36"/>
    </row>
    <row r="166" spans="1:8" s="75" customFormat="1">
      <c r="A166" s="23" t="s">
        <v>12</v>
      </c>
      <c r="B166" s="26">
        <v>4860</v>
      </c>
      <c r="C166" s="24" t="s">
        <v>5</v>
      </c>
      <c r="D166" s="41"/>
      <c r="E166" s="41"/>
      <c r="F166" s="41"/>
      <c r="G166" s="41"/>
      <c r="H166" s="41"/>
    </row>
    <row r="167" spans="1:8" ht="13.15" customHeight="1">
      <c r="A167" s="23"/>
      <c r="B167" s="106">
        <v>60</v>
      </c>
      <c r="C167" s="28" t="s">
        <v>71</v>
      </c>
      <c r="D167" s="41"/>
      <c r="E167" s="41"/>
      <c r="F167" s="41"/>
      <c r="G167" s="41"/>
      <c r="H167" s="41"/>
    </row>
    <row r="168" spans="1:8" ht="13.15" customHeight="1">
      <c r="A168" s="23"/>
      <c r="B168" s="40">
        <v>60.6</v>
      </c>
      <c r="C168" s="24" t="s">
        <v>71</v>
      </c>
      <c r="D168" s="41"/>
      <c r="E168" s="41"/>
      <c r="F168" s="41"/>
      <c r="G168" s="41"/>
      <c r="H168" s="41"/>
    </row>
    <row r="169" spans="1:8" ht="13.15" customHeight="1">
      <c r="A169" s="23"/>
      <c r="B169" s="76">
        <v>61</v>
      </c>
      <c r="C169" s="28" t="s">
        <v>117</v>
      </c>
      <c r="D169" s="33"/>
      <c r="E169" s="33"/>
      <c r="F169" s="33"/>
      <c r="G169" s="32"/>
      <c r="H169" s="33"/>
    </row>
    <row r="170" spans="1:8" ht="13.15" customHeight="1">
      <c r="A170" s="106"/>
      <c r="B170" s="35" t="s">
        <v>89</v>
      </c>
      <c r="C170" s="28" t="s">
        <v>90</v>
      </c>
      <c r="D170" s="49">
        <v>8483</v>
      </c>
      <c r="E170" s="46">
        <v>0</v>
      </c>
      <c r="F170" s="49">
        <v>4000</v>
      </c>
      <c r="G170" s="49">
        <v>5100</v>
      </c>
      <c r="H170" s="49">
        <v>2000</v>
      </c>
    </row>
    <row r="171" spans="1:8" ht="13.15" customHeight="1">
      <c r="A171" s="106" t="s">
        <v>10</v>
      </c>
      <c r="B171" s="76">
        <v>61</v>
      </c>
      <c r="C171" s="28" t="s">
        <v>117</v>
      </c>
      <c r="D171" s="37">
        <f t="shared" ref="D171:G171" si="34">D170</f>
        <v>8483</v>
      </c>
      <c r="E171" s="59">
        <f t="shared" si="34"/>
        <v>0</v>
      </c>
      <c r="F171" s="37">
        <f t="shared" si="34"/>
        <v>4000</v>
      </c>
      <c r="G171" s="37">
        <f t="shared" si="34"/>
        <v>5100</v>
      </c>
      <c r="H171" s="37">
        <v>2000</v>
      </c>
    </row>
    <row r="172" spans="1:8">
      <c r="A172" s="23"/>
      <c r="B172" s="35"/>
      <c r="C172" s="28"/>
      <c r="D172" s="55"/>
      <c r="E172" s="55"/>
      <c r="F172" s="54"/>
      <c r="G172" s="54"/>
      <c r="H172" s="55"/>
    </row>
    <row r="173" spans="1:8" ht="14.45" customHeight="1">
      <c r="A173" s="23"/>
      <c r="B173" s="76">
        <v>63</v>
      </c>
      <c r="C173" s="28" t="s">
        <v>109</v>
      </c>
      <c r="D173" s="33"/>
      <c r="E173" s="33"/>
      <c r="F173" s="32"/>
      <c r="G173" s="32"/>
      <c r="H173" s="33"/>
    </row>
    <row r="174" spans="1:8">
      <c r="A174" s="23"/>
      <c r="B174" s="35" t="s">
        <v>110</v>
      </c>
      <c r="C174" s="28" t="s">
        <v>90</v>
      </c>
      <c r="D174" s="49">
        <v>10440</v>
      </c>
      <c r="E174" s="46">
        <v>0</v>
      </c>
      <c r="F174" s="46">
        <v>0</v>
      </c>
      <c r="G174" s="49">
        <v>10440</v>
      </c>
      <c r="H174" s="49">
        <v>5220</v>
      </c>
    </row>
    <row r="175" spans="1:8" ht="14.45" customHeight="1">
      <c r="A175" s="23" t="s">
        <v>10</v>
      </c>
      <c r="B175" s="76">
        <v>63</v>
      </c>
      <c r="C175" s="28" t="s">
        <v>109</v>
      </c>
      <c r="D175" s="37">
        <f t="shared" ref="D175:G175" si="35">D174</f>
        <v>10440</v>
      </c>
      <c r="E175" s="59">
        <f t="shared" si="35"/>
        <v>0</v>
      </c>
      <c r="F175" s="59">
        <f t="shared" si="35"/>
        <v>0</v>
      </c>
      <c r="G175" s="37">
        <f t="shared" si="35"/>
        <v>10440</v>
      </c>
      <c r="H175" s="37">
        <v>5220</v>
      </c>
    </row>
    <row r="176" spans="1:8" ht="15" customHeight="1">
      <c r="A176" s="23"/>
      <c r="B176" s="35"/>
      <c r="C176" s="28"/>
      <c r="D176" s="33"/>
      <c r="E176" s="33"/>
      <c r="F176" s="32"/>
      <c r="G176" s="32"/>
      <c r="H176" s="33"/>
    </row>
    <row r="177" spans="1:8" ht="43.15" customHeight="1">
      <c r="A177" s="23"/>
      <c r="B177" s="76">
        <v>64</v>
      </c>
      <c r="C177" s="28" t="s">
        <v>143</v>
      </c>
      <c r="D177" s="33"/>
      <c r="E177" s="33"/>
      <c r="F177" s="32"/>
      <c r="G177" s="32"/>
      <c r="H177" s="33"/>
    </row>
    <row r="178" spans="1:8">
      <c r="A178" s="43"/>
      <c r="B178" s="44" t="s">
        <v>111</v>
      </c>
      <c r="C178" s="45" t="s">
        <v>90</v>
      </c>
      <c r="D178" s="46">
        <v>0</v>
      </c>
      <c r="E178" s="46">
        <v>0</v>
      </c>
      <c r="F178" s="49">
        <v>4700</v>
      </c>
      <c r="G178" s="49">
        <v>4700</v>
      </c>
      <c r="H178" s="46">
        <v>0</v>
      </c>
    </row>
    <row r="179" spans="1:8" ht="38.25">
      <c r="A179" s="23" t="s">
        <v>10</v>
      </c>
      <c r="B179" s="76">
        <v>64</v>
      </c>
      <c r="C179" s="28" t="s">
        <v>143</v>
      </c>
      <c r="D179" s="46">
        <f t="shared" ref="D179:G179" si="36">D178</f>
        <v>0</v>
      </c>
      <c r="E179" s="46">
        <f t="shared" si="36"/>
        <v>0</v>
      </c>
      <c r="F179" s="49">
        <f t="shared" si="36"/>
        <v>4700</v>
      </c>
      <c r="G179" s="49">
        <f t="shared" si="36"/>
        <v>4700</v>
      </c>
      <c r="H179" s="46">
        <v>0</v>
      </c>
    </row>
    <row r="180" spans="1:8" ht="12" customHeight="1">
      <c r="A180" s="23"/>
      <c r="B180" s="35"/>
      <c r="C180" s="28"/>
      <c r="D180" s="33"/>
      <c r="E180" s="33"/>
      <c r="F180" s="32"/>
      <c r="G180" s="32"/>
      <c r="H180" s="33"/>
    </row>
    <row r="181" spans="1:8" ht="38.25">
      <c r="A181" s="23"/>
      <c r="B181" s="76">
        <v>65</v>
      </c>
      <c r="C181" s="28" t="s">
        <v>144</v>
      </c>
      <c r="D181" s="33"/>
      <c r="E181" s="33"/>
      <c r="F181" s="32"/>
      <c r="G181" s="32"/>
      <c r="H181" s="33"/>
    </row>
    <row r="182" spans="1:8">
      <c r="A182" s="23"/>
      <c r="B182" s="35" t="s">
        <v>112</v>
      </c>
      <c r="C182" s="28" t="s">
        <v>90</v>
      </c>
      <c r="D182" s="46">
        <v>0</v>
      </c>
      <c r="E182" s="46">
        <v>0</v>
      </c>
      <c r="F182" s="49">
        <v>4000</v>
      </c>
      <c r="G182" s="49">
        <v>4000</v>
      </c>
      <c r="H182" s="46">
        <v>0</v>
      </c>
    </row>
    <row r="183" spans="1:8" ht="38.25">
      <c r="A183" s="23" t="s">
        <v>10</v>
      </c>
      <c r="B183" s="76">
        <v>65</v>
      </c>
      <c r="C183" s="28" t="s">
        <v>144</v>
      </c>
      <c r="D183" s="46">
        <f t="shared" ref="D183:G183" si="37">D182</f>
        <v>0</v>
      </c>
      <c r="E183" s="46">
        <f t="shared" si="37"/>
        <v>0</v>
      </c>
      <c r="F183" s="49">
        <f t="shared" si="37"/>
        <v>4000</v>
      </c>
      <c r="G183" s="49">
        <f t="shared" si="37"/>
        <v>4000</v>
      </c>
      <c r="H183" s="46">
        <v>0</v>
      </c>
    </row>
    <row r="184" spans="1:8">
      <c r="A184" s="23"/>
      <c r="B184" s="76"/>
      <c r="C184" s="28"/>
      <c r="D184" s="33"/>
      <c r="E184" s="33"/>
      <c r="F184" s="32"/>
      <c r="G184" s="32"/>
      <c r="H184" s="32"/>
    </row>
    <row r="185" spans="1:8" ht="25.5">
      <c r="A185" s="23"/>
      <c r="B185" s="76">
        <v>66</v>
      </c>
      <c r="C185" s="28" t="s">
        <v>148</v>
      </c>
      <c r="D185" s="33"/>
      <c r="E185" s="33"/>
      <c r="F185" s="32"/>
      <c r="G185" s="32"/>
      <c r="H185" s="32"/>
    </row>
    <row r="186" spans="1:8">
      <c r="A186" s="23"/>
      <c r="B186" s="35" t="s">
        <v>122</v>
      </c>
      <c r="C186" s="28" t="s">
        <v>90</v>
      </c>
      <c r="D186" s="33">
        <v>0</v>
      </c>
      <c r="E186" s="33">
        <v>0</v>
      </c>
      <c r="F186" s="32">
        <v>1000</v>
      </c>
      <c r="G186" s="32">
        <v>1000</v>
      </c>
      <c r="H186" s="33">
        <v>0</v>
      </c>
    </row>
    <row r="187" spans="1:8">
      <c r="A187" s="23" t="s">
        <v>10</v>
      </c>
      <c r="B187" s="40">
        <v>60.6</v>
      </c>
      <c r="C187" s="24" t="s">
        <v>71</v>
      </c>
      <c r="D187" s="37">
        <f>D170+D174+D178+D182+D186</f>
        <v>18923</v>
      </c>
      <c r="E187" s="110">
        <f t="shared" ref="E187:G187" si="38">E170+E174+E178+E182+E186</f>
        <v>0</v>
      </c>
      <c r="F187" s="37">
        <f t="shared" si="38"/>
        <v>13700</v>
      </c>
      <c r="G187" s="37">
        <f t="shared" si="38"/>
        <v>25240</v>
      </c>
      <c r="H187" s="37">
        <v>7220</v>
      </c>
    </row>
    <row r="188" spans="1:8">
      <c r="A188" s="23" t="s">
        <v>10</v>
      </c>
      <c r="B188" s="106">
        <v>60</v>
      </c>
      <c r="C188" s="28" t="s">
        <v>71</v>
      </c>
      <c r="D188" s="49">
        <f t="shared" ref="D188:G189" si="39">D187</f>
        <v>18923</v>
      </c>
      <c r="E188" s="46">
        <f t="shared" si="39"/>
        <v>0</v>
      </c>
      <c r="F188" s="49">
        <f t="shared" si="39"/>
        <v>13700</v>
      </c>
      <c r="G188" s="49">
        <f t="shared" si="39"/>
        <v>25240</v>
      </c>
      <c r="H188" s="49">
        <v>7220</v>
      </c>
    </row>
    <row r="189" spans="1:8">
      <c r="A189" s="23" t="s">
        <v>10</v>
      </c>
      <c r="B189" s="26">
        <v>4860</v>
      </c>
      <c r="C189" s="24" t="s">
        <v>5</v>
      </c>
      <c r="D189" s="49">
        <f t="shared" si="39"/>
        <v>18923</v>
      </c>
      <c r="E189" s="46">
        <f t="shared" si="39"/>
        <v>0</v>
      </c>
      <c r="F189" s="49">
        <f t="shared" si="39"/>
        <v>13700</v>
      </c>
      <c r="G189" s="49">
        <f t="shared" si="39"/>
        <v>25240</v>
      </c>
      <c r="H189" s="49">
        <v>7220</v>
      </c>
    </row>
    <row r="190" spans="1:8" ht="9.75" customHeight="1">
      <c r="A190" s="23"/>
      <c r="B190" s="26"/>
      <c r="C190" s="24"/>
      <c r="D190" s="32"/>
      <c r="E190" s="33"/>
      <c r="F190" s="32"/>
      <c r="G190" s="32"/>
      <c r="H190" s="32"/>
    </row>
    <row r="191" spans="1:8" ht="14.45" customHeight="1">
      <c r="A191" s="77" t="s">
        <v>12</v>
      </c>
      <c r="B191" s="78">
        <v>7475</v>
      </c>
      <c r="C191" s="79" t="s">
        <v>91</v>
      </c>
      <c r="D191" s="34"/>
      <c r="E191" s="42"/>
      <c r="F191" s="34"/>
      <c r="G191" s="34"/>
      <c r="H191" s="34"/>
    </row>
    <row r="192" spans="1:8" ht="13.9" customHeight="1">
      <c r="A192" s="77"/>
      <c r="B192" s="80">
        <v>0.10100000000000001</v>
      </c>
      <c r="C192" s="79" t="s">
        <v>96</v>
      </c>
      <c r="D192" s="34"/>
      <c r="E192" s="42"/>
      <c r="F192" s="34"/>
      <c r="G192" s="34"/>
      <c r="H192" s="34"/>
    </row>
    <row r="193" spans="1:8" ht="13.9" customHeight="1">
      <c r="A193" s="77"/>
      <c r="B193" s="81">
        <v>60</v>
      </c>
      <c r="C193" s="82" t="s">
        <v>92</v>
      </c>
      <c r="D193" s="34"/>
      <c r="E193" s="42"/>
      <c r="F193" s="34"/>
      <c r="G193" s="34"/>
      <c r="H193" s="34"/>
    </row>
    <row r="194" spans="1:8" ht="13.9" customHeight="1">
      <c r="A194" s="77"/>
      <c r="B194" s="81" t="s">
        <v>93</v>
      </c>
      <c r="C194" s="82" t="s">
        <v>94</v>
      </c>
      <c r="D194" s="50">
        <v>0</v>
      </c>
      <c r="E194" s="47">
        <v>150000</v>
      </c>
      <c r="F194" s="47">
        <v>125000</v>
      </c>
      <c r="G194" s="47">
        <v>125000</v>
      </c>
      <c r="H194" s="47">
        <v>130000</v>
      </c>
    </row>
    <row r="195" spans="1:8" ht="13.9" customHeight="1">
      <c r="A195" s="77" t="s">
        <v>10</v>
      </c>
      <c r="B195" s="81">
        <v>60</v>
      </c>
      <c r="C195" s="82" t="s">
        <v>92</v>
      </c>
      <c r="D195" s="42">
        <f t="shared" ref="D195:G195" si="40">D194</f>
        <v>0</v>
      </c>
      <c r="E195" s="34">
        <f t="shared" si="40"/>
        <v>150000</v>
      </c>
      <c r="F195" s="34">
        <f t="shared" si="40"/>
        <v>125000</v>
      </c>
      <c r="G195" s="34">
        <f t="shared" si="40"/>
        <v>125000</v>
      </c>
      <c r="H195" s="34">
        <v>130000</v>
      </c>
    </row>
    <row r="196" spans="1:8" ht="13.9" customHeight="1">
      <c r="A196" s="77" t="s">
        <v>10</v>
      </c>
      <c r="B196" s="80">
        <v>0.10100000000000001</v>
      </c>
      <c r="C196" s="79" t="s">
        <v>96</v>
      </c>
      <c r="D196" s="68">
        <f t="shared" ref="D196:G196" si="41">D194</f>
        <v>0</v>
      </c>
      <c r="E196" s="69">
        <f t="shared" si="41"/>
        <v>150000</v>
      </c>
      <c r="F196" s="69">
        <f t="shared" si="41"/>
        <v>125000</v>
      </c>
      <c r="G196" s="69">
        <f t="shared" si="41"/>
        <v>125000</v>
      </c>
      <c r="H196" s="69">
        <v>130000</v>
      </c>
    </row>
    <row r="197" spans="1:8" ht="15.6" customHeight="1">
      <c r="A197" s="77" t="s">
        <v>10</v>
      </c>
      <c r="B197" s="78">
        <v>7475</v>
      </c>
      <c r="C197" s="79" t="s">
        <v>91</v>
      </c>
      <c r="D197" s="68">
        <f t="shared" ref="D197:G197" si="42">D196</f>
        <v>0</v>
      </c>
      <c r="E197" s="69">
        <f t="shared" si="42"/>
        <v>150000</v>
      </c>
      <c r="F197" s="69">
        <f t="shared" si="42"/>
        <v>125000</v>
      </c>
      <c r="G197" s="69">
        <f t="shared" si="42"/>
        <v>125000</v>
      </c>
      <c r="H197" s="69">
        <v>130000</v>
      </c>
    </row>
    <row r="198" spans="1:8">
      <c r="A198" s="72" t="s">
        <v>10</v>
      </c>
      <c r="B198" s="73"/>
      <c r="C198" s="74" t="s">
        <v>74</v>
      </c>
      <c r="D198" s="37">
        <f>D189+D197</f>
        <v>18923</v>
      </c>
      <c r="E198" s="37">
        <f t="shared" ref="E198:G198" si="43">E189+E197</f>
        <v>150000</v>
      </c>
      <c r="F198" s="37">
        <f t="shared" si="43"/>
        <v>138700</v>
      </c>
      <c r="G198" s="37">
        <f t="shared" si="43"/>
        <v>150240</v>
      </c>
      <c r="H198" s="37">
        <v>137220</v>
      </c>
    </row>
    <row r="199" spans="1:8">
      <c r="A199" s="72" t="s">
        <v>10</v>
      </c>
      <c r="B199" s="73"/>
      <c r="C199" s="74" t="s">
        <v>6</v>
      </c>
      <c r="D199" s="38">
        <f t="shared" ref="D199:G199" si="44">D198+D163</f>
        <v>162642</v>
      </c>
      <c r="E199" s="38">
        <f t="shared" si="44"/>
        <v>295032</v>
      </c>
      <c r="F199" s="38">
        <f t="shared" si="44"/>
        <v>575087</v>
      </c>
      <c r="G199" s="37">
        <f t="shared" si="44"/>
        <v>898325</v>
      </c>
      <c r="H199" s="38">
        <v>750398</v>
      </c>
    </row>
    <row r="200" spans="1:8">
      <c r="A200" s="83"/>
      <c r="B200" s="84"/>
      <c r="C200" s="89"/>
      <c r="D200" s="66"/>
      <c r="E200" s="66"/>
      <c r="F200" s="66"/>
      <c r="G200" s="61"/>
      <c r="H200" s="66"/>
    </row>
    <row r="201" spans="1:8">
      <c r="A201" s="23"/>
      <c r="B201" s="106"/>
      <c r="C201" s="24"/>
      <c r="D201" s="36"/>
      <c r="E201" s="36"/>
      <c r="F201" s="36"/>
      <c r="G201" s="32"/>
      <c r="H201" s="36"/>
    </row>
    <row r="202" spans="1:8" ht="29.45" customHeight="1">
      <c r="A202" s="23" t="s">
        <v>103</v>
      </c>
      <c r="B202" s="106">
        <v>2851</v>
      </c>
      <c r="C202" s="92" t="s">
        <v>127</v>
      </c>
      <c r="D202" s="91">
        <v>0</v>
      </c>
      <c r="E202" s="90">
        <v>55</v>
      </c>
      <c r="F202" s="42">
        <v>0</v>
      </c>
      <c r="G202" s="42">
        <v>0</v>
      </c>
      <c r="H202" s="42">
        <v>0</v>
      </c>
    </row>
    <row r="203" spans="1:8">
      <c r="A203" s="77"/>
      <c r="B203" s="26"/>
      <c r="C203" s="24"/>
      <c r="D203" s="34"/>
      <c r="E203" s="34"/>
      <c r="F203" s="42"/>
      <c r="G203" s="42"/>
      <c r="H203" s="42"/>
    </row>
    <row r="204" spans="1:8">
      <c r="A204" s="85"/>
      <c r="B204" s="106"/>
      <c r="C204" s="28"/>
      <c r="D204" s="86"/>
      <c r="E204" s="86"/>
      <c r="F204" s="86"/>
      <c r="G204" s="86"/>
      <c r="H204" s="86"/>
    </row>
    <row r="205" spans="1:8">
      <c r="A205" s="87"/>
      <c r="B205" s="106"/>
      <c r="C205" s="28"/>
      <c r="D205" s="86"/>
      <c r="E205" s="86"/>
      <c r="F205" s="86"/>
      <c r="G205" s="86"/>
      <c r="H205" s="86"/>
    </row>
    <row r="206" spans="1:8">
      <c r="A206" s="87"/>
      <c r="B206" s="106"/>
      <c r="C206" s="28"/>
      <c r="D206" s="86"/>
      <c r="E206" s="86"/>
      <c r="F206" s="86"/>
      <c r="G206" s="86"/>
      <c r="H206" s="86"/>
    </row>
    <row r="207" spans="1:8">
      <c r="A207" s="23"/>
      <c r="B207" s="112"/>
      <c r="C207" s="112"/>
      <c r="D207" s="112"/>
      <c r="E207" s="112"/>
      <c r="F207" s="112"/>
      <c r="G207" s="112"/>
      <c r="H207" s="112"/>
    </row>
    <row r="208" spans="1:8">
      <c r="F208" s="6"/>
      <c r="H208" s="6"/>
    </row>
    <row r="209" spans="6:8">
      <c r="F209" s="6"/>
      <c r="H209" s="6"/>
    </row>
    <row r="210" spans="6:8">
      <c r="F210" s="6"/>
      <c r="H210" s="6"/>
    </row>
    <row r="211" spans="6:8">
      <c r="F211" s="6"/>
      <c r="H211" s="6"/>
    </row>
    <row r="212" spans="6:8">
      <c r="F212" s="6"/>
      <c r="H212" s="6"/>
    </row>
    <row r="213" spans="6:8">
      <c r="F213" s="6"/>
      <c r="H213" s="6"/>
    </row>
    <row r="214" spans="6:8">
      <c r="F214" s="6"/>
      <c r="H214" s="6"/>
    </row>
    <row r="215" spans="6:8">
      <c r="F215" s="6"/>
      <c r="H215" s="6"/>
    </row>
    <row r="216" spans="6:8">
      <c r="F216" s="6"/>
      <c r="H216" s="6"/>
    </row>
    <row r="217" spans="6:8">
      <c r="F217" s="6"/>
      <c r="H217" s="6"/>
    </row>
    <row r="218" spans="6:8">
      <c r="F218" s="6"/>
      <c r="H218" s="6"/>
    </row>
    <row r="219" spans="6:8">
      <c r="F219" s="6"/>
      <c r="H219" s="6"/>
    </row>
    <row r="220" spans="6:8">
      <c r="F220" s="6"/>
      <c r="H220" s="6"/>
    </row>
    <row r="221" spans="6:8">
      <c r="F221" s="6"/>
      <c r="H221" s="6"/>
    </row>
    <row r="222" spans="6:8">
      <c r="F222" s="6"/>
      <c r="H222" s="6"/>
    </row>
    <row r="223" spans="6:8">
      <c r="F223" s="6"/>
      <c r="H223" s="6"/>
    </row>
    <row r="224" spans="6:8">
      <c r="F224" s="6"/>
      <c r="H224" s="6"/>
    </row>
    <row r="225" spans="6:8">
      <c r="F225" s="6"/>
      <c r="H225" s="6"/>
    </row>
  </sheetData>
  <mergeCells count="3">
    <mergeCell ref="B207:H207"/>
    <mergeCell ref="D16:E16"/>
    <mergeCell ref="D17:E17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35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4" manualBreakCount="4">
    <brk id="42" max="7" man="1"/>
    <brk id="75" max="7" man="1"/>
    <brk id="104" max="7" man="1"/>
    <brk id="1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dem16</vt:lpstr>
      <vt:lpstr>'dem16'!cicap</vt:lpstr>
      <vt:lpstr>'dem16'!i</vt:lpstr>
      <vt:lpstr>industriesrevenue</vt:lpstr>
      <vt:lpstr>'dem16'!loan</vt:lpstr>
      <vt:lpstr>'dem16'!plant</vt:lpstr>
      <vt:lpstr>'dem16'!Print_Area</vt:lpstr>
      <vt:lpstr>'dem16'!Print_Titles</vt:lpstr>
      <vt:lpstr>'dem16'!voted</vt:lpstr>
      <vt:lpstr>'dem16'!vsi</vt:lpstr>
      <vt:lpstr>'dem16'!vsirec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2018-02-26T11:36:29Z</cp:lastPrinted>
  <dcterms:created xsi:type="dcterms:W3CDTF">2004-06-02T16:17:45Z</dcterms:created>
  <dcterms:modified xsi:type="dcterms:W3CDTF">2018-04-07T07:48:54Z</dcterms:modified>
</cp:coreProperties>
</file>