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/>
  </bookViews>
  <sheets>
    <sheet name="dem17" sheetId="4" r:id="rId1"/>
  </sheets>
  <externalReferences>
    <externalReference r:id="rId2"/>
  </externalReferences>
  <definedNames>
    <definedName name="__123Graph_D" hidden="1">'dem17'!#REF!</definedName>
    <definedName name="_xlnm._FilterDatabase" localSheetId="0" hidden="1">'dem17'!$A$15:$H$116</definedName>
    <definedName name="_Regression_Int" localSheetId="0" hidden="1">1</definedName>
    <definedName name="cap_pw" localSheetId="0">'dem17'!#REF!</definedName>
    <definedName name="charged">#REF!</definedName>
    <definedName name="da">#REF!</definedName>
    <definedName name="ee">#REF!</definedName>
    <definedName name="fishcap">[1]dem2!$D$657:$L$657</definedName>
    <definedName name="Fishrev">[1]dem2!$D$574:$L$574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pr" localSheetId="0">'dem17'!$D$89:$H$89</definedName>
    <definedName name="IPRrevenue">'dem17'!$E$10:$F$10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'dem17'!#REF!</definedName>
    <definedName name="Nutrition">#REF!</definedName>
    <definedName name="oges">#REF!</definedName>
    <definedName name="pension">#REF!</definedName>
    <definedName name="_xlnm.Print_Area" localSheetId="0">'dem17'!$A$1:$H$113</definedName>
    <definedName name="_xlnm.Print_Titles" localSheetId="0">'dem17'!$12:$15</definedName>
    <definedName name="pwcap" localSheetId="0">'dem17'!#REF!</definedName>
    <definedName name="rec" localSheetId="0">'dem17'!#REF!</definedName>
    <definedName name="reform">#REF!</definedName>
    <definedName name="revise" localSheetId="0">'dem17'!#REF!</definedName>
    <definedName name="sgs">#REF!</definedName>
    <definedName name="SocialSecurity">#REF!</definedName>
    <definedName name="socialwelfare">#REF!</definedName>
    <definedName name="spfrd">#REF!</definedName>
    <definedName name="sss" localSheetId="0">'dem17'!$D$99:$H$99</definedName>
    <definedName name="summary" localSheetId="0">'dem17'!#REF!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'dem17'!$A$1:$H$101</definedName>
    <definedName name="Z_239EE218_578E_4317_BEED_14D5D7089E27_.wvu.PrintArea" localSheetId="0" hidden="1">'dem17'!$A$1:$H$100</definedName>
    <definedName name="Z_239EE218_578E_4317_BEED_14D5D7089E27_.wvu.PrintTitles" localSheetId="0" hidden="1">'dem17'!$12:$15</definedName>
    <definedName name="Z_302A3EA3_AE96_11D5_A646_0050BA3D7AFD_.wvu.FilterData" localSheetId="0" hidden="1">'dem17'!$A$1:$H$101</definedName>
    <definedName name="Z_302A3EA3_AE96_11D5_A646_0050BA3D7AFD_.wvu.PrintArea" localSheetId="0" hidden="1">'dem17'!$A$1:$H$100</definedName>
    <definedName name="Z_302A3EA3_AE96_11D5_A646_0050BA3D7AFD_.wvu.PrintTitles" localSheetId="0" hidden="1">'dem17'!$12:$15</definedName>
    <definedName name="Z_36DBA021_0ECB_11D4_8064_004005726899_.wvu.FilterData" localSheetId="0" hidden="1">'dem17'!$C$17:$C$100</definedName>
    <definedName name="Z_36DBA021_0ECB_11D4_8064_004005726899_.wvu.PrintArea" localSheetId="0" hidden="1">'dem17'!$A$1:$H$100</definedName>
    <definedName name="Z_36DBA021_0ECB_11D4_8064_004005726899_.wvu.PrintTitles" localSheetId="0" hidden="1">'dem17'!$12:$15</definedName>
    <definedName name="Z_93EBE921_AE91_11D5_8685_004005726899_.wvu.FilterData" localSheetId="0" hidden="1">'dem17'!$C$17:$C$100</definedName>
    <definedName name="Z_93EBE921_AE91_11D5_8685_004005726899_.wvu.PrintArea" localSheetId="0" hidden="1">'dem17'!$A$1:$H$100</definedName>
    <definedName name="Z_93EBE921_AE91_11D5_8685_004005726899_.wvu.PrintTitles" localSheetId="0" hidden="1">'dem17'!$12:$15</definedName>
    <definedName name="Z_94DA79C1_0FDE_11D5_9579_000021DAEEA2_.wvu.FilterData" localSheetId="0" hidden="1">'dem17'!$C$17:$C$100</definedName>
    <definedName name="Z_94DA79C1_0FDE_11D5_9579_000021DAEEA2_.wvu.PrintArea" localSheetId="0" hidden="1">'dem17'!$A$1:$H$100</definedName>
    <definedName name="Z_94DA79C1_0FDE_11D5_9579_000021DAEEA2_.wvu.PrintTitles" localSheetId="0" hidden="1">'dem17'!$12:$15</definedName>
    <definedName name="Z_B4CB0974_161F_11D5_8064_004005726899_.wvu.FilterData" localSheetId="0" hidden="1">'dem17'!$C$17:$C$100</definedName>
    <definedName name="Z_C868F8C3_16D7_11D5_A68D_81D6213F5331_.wvu.FilterData" localSheetId="0" hidden="1">'dem17'!$C$17:$C$100</definedName>
    <definedName name="Z_C868F8C3_16D7_11D5_A68D_81D6213F5331_.wvu.PrintArea" localSheetId="0" hidden="1">'dem17'!$A$1:$H$100</definedName>
    <definedName name="Z_C868F8C3_16D7_11D5_A68D_81D6213F5331_.wvu.PrintTitles" localSheetId="0" hidden="1">'dem17'!$12:$15</definedName>
    <definedName name="Z_E5DF37BD_125C_11D5_8DC4_D0F5D88B3549_.wvu.FilterData" localSheetId="0" hidden="1">'dem17'!$C$17:$C$100</definedName>
    <definedName name="Z_E5DF37BD_125C_11D5_8DC4_D0F5D88B3549_.wvu.PrintArea" localSheetId="0" hidden="1">'dem17'!$A$1:$H$100</definedName>
    <definedName name="Z_E5DF37BD_125C_11D5_8DC4_D0F5D88B3549_.wvu.PrintTitles" localSheetId="0" hidden="1">'dem17'!$12:$15</definedName>
    <definedName name="Z_F8ADACC1_164E_11D6_B603_000021DAEEA2_.wvu.FilterData" localSheetId="0" hidden="1">'dem17'!$C$17:$C$100</definedName>
    <definedName name="Z_F8ADACC1_164E_11D6_B603_000021DAEEA2_.wvu.PrintArea" localSheetId="0" hidden="1">'dem17'!$A$1:$H$100</definedName>
    <definedName name="Z_F8ADACC1_164E_11D6_B603_000021DAEEA2_.wvu.PrintTitles" localSheetId="0" hidden="1">'dem17'!$12:$15</definedName>
  </definedNames>
  <calcPr calcId="125725"/>
</workbook>
</file>

<file path=xl/calcChain.xml><?xml version="1.0" encoding="utf-8"?>
<calcChain xmlns="http://schemas.openxmlformats.org/spreadsheetml/2006/main">
  <c r="D37" i="4"/>
  <c r="G108"/>
  <c r="G109" s="1"/>
  <c r="G110" s="1"/>
  <c r="G111" s="1"/>
  <c r="G112" s="1"/>
  <c r="F108"/>
  <c r="F109" s="1"/>
  <c r="F110" s="1"/>
  <c r="F111" s="1"/>
  <c r="F112" s="1"/>
  <c r="E108"/>
  <c r="E109" s="1"/>
  <c r="E110" s="1"/>
  <c r="E111" s="1"/>
  <c r="E112" s="1"/>
  <c r="D108"/>
  <c r="D109" s="1"/>
  <c r="D110" s="1"/>
  <c r="D111" s="1"/>
  <c r="D112" s="1"/>
  <c r="G97"/>
  <c r="G99" s="1"/>
  <c r="F97"/>
  <c r="F99" s="1"/>
  <c r="E97"/>
  <c r="E98" s="1"/>
  <c r="D97"/>
  <c r="D98" s="1"/>
  <c r="G86"/>
  <c r="G87" s="1"/>
  <c r="F86"/>
  <c r="F87" s="1"/>
  <c r="E86"/>
  <c r="E87" s="1"/>
  <c r="D86"/>
  <c r="D87" s="1"/>
  <c r="G77"/>
  <c r="G78" s="1"/>
  <c r="F77"/>
  <c r="F78" s="1"/>
  <c r="E77"/>
  <c r="E78" s="1"/>
  <c r="D77"/>
  <c r="D78" s="1"/>
  <c r="G69"/>
  <c r="F69"/>
  <c r="E69"/>
  <c r="D69"/>
  <c r="G63"/>
  <c r="F63"/>
  <c r="E63"/>
  <c r="D63"/>
  <c r="G57"/>
  <c r="F57"/>
  <c r="E57"/>
  <c r="D57"/>
  <c r="G51"/>
  <c r="F51"/>
  <c r="E51"/>
  <c r="D51"/>
  <c r="G44"/>
  <c r="F44"/>
  <c r="E44"/>
  <c r="D44"/>
  <c r="G38"/>
  <c r="F38"/>
  <c r="E38"/>
  <c r="D38"/>
  <c r="G37"/>
  <c r="F37"/>
  <c r="E37"/>
  <c r="G25"/>
  <c r="G26" s="1"/>
  <c r="G27" s="1"/>
  <c r="F25"/>
  <c r="F26" s="1"/>
  <c r="F27" s="1"/>
  <c r="E25"/>
  <c r="E26" s="1"/>
  <c r="E27" s="1"/>
  <c r="D25"/>
  <c r="D26" s="1"/>
  <c r="D27" s="1"/>
  <c r="E99" l="1"/>
  <c r="F70"/>
  <c r="F88" s="1"/>
  <c r="F89" s="1"/>
  <c r="F100" s="1"/>
  <c r="F113" s="1"/>
  <c r="D70"/>
  <c r="D88" s="1"/>
  <c r="D89" s="1"/>
  <c r="G70"/>
  <c r="G88" s="1"/>
  <c r="G89" s="1"/>
  <c r="G100" s="1"/>
  <c r="G113" s="1"/>
  <c r="E70"/>
  <c r="E88" s="1"/>
  <c r="E89" s="1"/>
  <c r="E100" s="1"/>
  <c r="E113" s="1"/>
  <c r="G98"/>
  <c r="D99"/>
  <c r="F98"/>
  <c r="D100" l="1"/>
  <c r="D113" s="1"/>
  <c r="E10" l="1"/>
</calcChain>
</file>

<file path=xl/sharedStrings.xml><?xml version="1.0" encoding="utf-8"?>
<sst xmlns="http://schemas.openxmlformats.org/spreadsheetml/2006/main" count="180" uniqueCount="83">
  <si>
    <t>Information and Publicity</t>
  </si>
  <si>
    <t>(h) Others</t>
  </si>
  <si>
    <t>Secretariat - Social Services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</si>
  <si>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</si>
  <si>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</si>
  <si>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</si>
  <si>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</si>
  <si>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</si>
  <si>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</si>
  <si>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</si>
  <si>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Films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</si>
  <si>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</si>
  <si>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</si>
  <si>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</si>
  <si>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</si>
  <si>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</si>
  <si>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</si>
  <si>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</si>
  <si>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Others</t>
  </si>
  <si>
    <t>Other Charges</t>
  </si>
  <si>
    <t>Advertising and Visual Publicity</t>
  </si>
  <si>
    <t>00.00.01</t>
  </si>
  <si>
    <t>00.00.50</t>
  </si>
  <si>
    <t>Information Centres</t>
  </si>
  <si>
    <t>Head Office Establishment</t>
  </si>
  <si>
    <t>00.44.01</t>
  </si>
  <si>
    <t>00.44.11</t>
  </si>
  <si>
    <t>00.44.13</t>
  </si>
  <si>
    <t>Photo Services</t>
  </si>
  <si>
    <t>Publications</t>
  </si>
  <si>
    <t>Sikkim Herald</t>
  </si>
  <si>
    <t>62.00.01</t>
  </si>
  <si>
    <t>62.00.11</t>
  </si>
  <si>
    <t>62.00.13</t>
  </si>
  <si>
    <t>62.00.50</t>
  </si>
  <si>
    <t>Secretariat- Social Services</t>
  </si>
  <si>
    <t>18.00.01</t>
  </si>
  <si>
    <t>18.00.11</t>
  </si>
  <si>
    <t>18.00.13</t>
  </si>
  <si>
    <t>II. Details of the estimates and the heads under which this grant will be accounted for:</t>
  </si>
  <si>
    <t>B - Social Services (d) Information and Broadcasting</t>
  </si>
  <si>
    <t>Revenue</t>
  </si>
  <si>
    <t>Capital</t>
  </si>
  <si>
    <t>Secretariat</t>
  </si>
  <si>
    <t>CAPITAL SECTION</t>
  </si>
  <si>
    <t>Buildings</t>
  </si>
  <si>
    <t>Information and Public Relation</t>
  </si>
  <si>
    <t>18.00.71</t>
  </si>
  <si>
    <t>B - Capital Account of Social Services (d) Capital Account of 
Information and Broadcasting</t>
  </si>
  <si>
    <t>Capital Outlay on Information and Publicity</t>
  </si>
  <si>
    <t>-</t>
  </si>
  <si>
    <t>Direction and Administration</t>
  </si>
  <si>
    <t>00.00.71</t>
  </si>
  <si>
    <t>00.00.72</t>
  </si>
  <si>
    <t>Provision for Grant of Film making</t>
  </si>
  <si>
    <t>Media Development Fund</t>
  </si>
  <si>
    <t>(In Thousands of Rupees)</t>
  </si>
  <si>
    <t>Construction of Soochana Bhawan (SPA)</t>
  </si>
  <si>
    <t>60.00.50</t>
  </si>
  <si>
    <t>West District</t>
  </si>
  <si>
    <t>North District</t>
  </si>
  <si>
    <t>South District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</si>
  <si>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</si>
  <si>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</si>
  <si>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</si>
  <si>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</si>
  <si>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</si>
  <si>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</si>
  <si>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</si>
  <si>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</si>
  <si>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</si>
  <si>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Information and Public Relation Department</t>
  </si>
  <si>
    <t>I. Estimate of the amount required in the year ending 31st March, 2019 to defray the charges in respect of Information and Public Relation .</t>
  </si>
  <si>
    <t>Budget Estimate</t>
  </si>
  <si>
    <t>Revised Estimate</t>
  </si>
  <si>
    <t xml:space="preserve"> 2017-18</t>
  </si>
  <si>
    <t>2018-19</t>
  </si>
  <si>
    <t>60.00.42</t>
  </si>
  <si>
    <t xml:space="preserve">Lump sum provision for revision of Pay &amp; Allowances </t>
  </si>
  <si>
    <t xml:space="preserve">            Actuals</t>
  </si>
  <si>
    <t xml:space="preserve">              2016-17</t>
  </si>
  <si>
    <t xml:space="preserve">                                                        DEMAND NO. 17</t>
  </si>
  <si>
    <t xml:space="preserve">                                                    INFORMATION AND PUBLIC RELATION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</si>
</sst>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00000#"/>
    <numFmt numFmtId="167" formatCode="0#.00#"/>
    <numFmt numFmtId="168" formatCode="00.000"/>
    <numFmt numFmtId="169" formatCode="0#.000"/>
    <numFmt numFmtId="170" formatCode="00.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FF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6" fillId="0" borderId="0" xfId="5" applyFont="1" applyFill="1" applyProtection="1"/>
    <xf numFmtId="0" fontId="6" fillId="0" borderId="0" xfId="5" applyFont="1" applyFill="1" applyBorder="1" applyAlignment="1" applyProtection="1">
      <alignment horizontal="left" vertical="top" wrapText="1"/>
    </xf>
    <xf numFmtId="0" fontId="6" fillId="0" borderId="0" xfId="5" applyFont="1" applyFill="1" applyBorder="1" applyAlignment="1" applyProtection="1">
      <alignment horizontal="right" vertical="top" wrapText="1"/>
    </xf>
    <xf numFmtId="0" fontId="6" fillId="0" borderId="0" xfId="3" applyFont="1" applyFill="1" applyBorder="1"/>
    <xf numFmtId="0" fontId="6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0" fontId="6" fillId="0" borderId="0" xfId="3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vertical="top" wrapText="1"/>
    </xf>
    <xf numFmtId="0" fontId="6" fillId="0" borderId="0" xfId="3" applyFont="1" applyFill="1" applyBorder="1" applyAlignment="1" applyProtection="1">
      <alignment horizontal="left"/>
    </xf>
    <xf numFmtId="0" fontId="7" fillId="0" borderId="0" xfId="3" applyFont="1" applyFill="1" applyBorder="1" applyAlignment="1">
      <alignment horizontal="right" vertical="top" wrapText="1"/>
    </xf>
    <xf numFmtId="165" fontId="6" fillId="0" borderId="0" xfId="3" applyNumberFormat="1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167" fontId="7" fillId="0" borderId="0" xfId="3" applyNumberFormat="1" applyFont="1" applyFill="1" applyBorder="1" applyAlignment="1">
      <alignment horizontal="right" vertical="top" wrapText="1"/>
    </xf>
    <xf numFmtId="166" fontId="6" fillId="0" borderId="0" xfId="3" applyNumberFormat="1" applyFont="1" applyFill="1" applyBorder="1" applyAlignment="1">
      <alignment horizontal="right" vertical="top" wrapText="1"/>
    </xf>
    <xf numFmtId="0" fontId="6" fillId="0" borderId="2" xfId="3" applyFont="1" applyFill="1" applyBorder="1" applyAlignment="1">
      <alignment vertical="top" wrapText="1"/>
    </xf>
    <xf numFmtId="167" fontId="7" fillId="0" borderId="2" xfId="3" applyNumberFormat="1" applyFont="1" applyFill="1" applyBorder="1" applyAlignment="1">
      <alignment horizontal="right" vertical="top" wrapText="1"/>
    </xf>
    <xf numFmtId="170" fontId="6" fillId="0" borderId="0" xfId="3" applyNumberFormat="1" applyFont="1" applyFill="1" applyBorder="1" applyAlignment="1">
      <alignment horizontal="right" vertical="top" wrapText="1"/>
    </xf>
    <xf numFmtId="0" fontId="6" fillId="0" borderId="0" xfId="2" applyFont="1" applyFill="1" applyAlignment="1">
      <alignment horizontal="right" vertical="top" wrapText="1"/>
    </xf>
    <xf numFmtId="0" fontId="6" fillId="0" borderId="0" xfId="2" applyFont="1" applyFill="1" applyBorder="1" applyAlignment="1">
      <alignment horizontal="right" vertical="top" wrapText="1"/>
    </xf>
    <xf numFmtId="169" fontId="7" fillId="0" borderId="0" xfId="3" applyNumberFormat="1" applyFont="1" applyFill="1" applyBorder="1" applyAlignment="1">
      <alignment horizontal="right" vertical="top" wrapText="1"/>
    </xf>
    <xf numFmtId="168" fontId="7" fillId="0" borderId="0" xfId="3" applyNumberFormat="1" applyFont="1" applyFill="1" applyBorder="1" applyAlignment="1">
      <alignment horizontal="right" vertical="top" wrapText="1"/>
    </xf>
    <xf numFmtId="0" fontId="7" fillId="0" borderId="2" xfId="3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1" xfId="3" applyFont="1" applyFill="1" applyBorder="1" applyAlignment="1">
      <alignment vertical="top" wrapText="1"/>
    </xf>
    <xf numFmtId="0" fontId="7" fillId="0" borderId="1" xfId="3" applyFont="1" applyFill="1" applyBorder="1" applyAlignment="1">
      <alignment horizontal="right" vertical="top" wrapText="1"/>
    </xf>
    <xf numFmtId="0" fontId="6" fillId="0" borderId="3" xfId="3" applyFont="1" applyFill="1" applyBorder="1" applyAlignment="1">
      <alignment vertical="top" wrapText="1"/>
    </xf>
    <xf numFmtId="0" fontId="6" fillId="0" borderId="3" xfId="3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6" fillId="2" borderId="0" xfId="3" applyFont="1" applyFill="1" applyBorder="1"/>
    <xf numFmtId="0" fontId="6" fillId="0" borderId="1" xfId="3" applyFont="1" applyFill="1" applyBorder="1" applyAlignment="1">
      <alignment horizontal="right" vertical="top" wrapText="1"/>
    </xf>
    <xf numFmtId="0" fontId="8" fillId="0" borderId="0" xfId="3" applyFont="1" applyFill="1" applyBorder="1" applyAlignment="1">
      <alignment vertical="top" wrapText="1"/>
    </xf>
    <xf numFmtId="166" fontId="8" fillId="0" borderId="0" xfId="3" applyNumberFormat="1" applyFont="1" applyFill="1" applyBorder="1" applyAlignment="1">
      <alignment horizontal="right" vertical="top" wrapText="1"/>
    </xf>
    <xf numFmtId="0" fontId="8" fillId="0" borderId="0" xfId="3" applyFont="1" applyFill="1" applyBorder="1"/>
    <xf numFmtId="0" fontId="9" fillId="0" borderId="0" xfId="3" applyFont="1" applyFill="1" applyBorder="1" applyAlignment="1" applyProtection="1">
      <alignment horizontal="center"/>
    </xf>
    <xf numFmtId="0" fontId="9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9" fillId="0" borderId="0" xfId="3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3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/>
    <xf numFmtId="0" fontId="3" fillId="0" borderId="0" xfId="3" applyFont="1" applyFill="1" applyBorder="1"/>
    <xf numFmtId="0" fontId="3" fillId="0" borderId="0" xfId="3" applyNumberFormat="1" applyFont="1" applyFill="1" applyBorder="1"/>
    <xf numFmtId="0" fontId="9" fillId="0" borderId="0" xfId="3" applyNumberFormat="1" applyFont="1" applyFill="1" applyBorder="1"/>
    <xf numFmtId="0" fontId="3" fillId="0" borderId="0" xfId="4" applyNumberFormat="1" applyFont="1" applyFill="1" applyBorder="1" applyAlignment="1" applyProtection="1">
      <alignment horizontal="right"/>
    </xf>
    <xf numFmtId="0" fontId="9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Protection="1"/>
    <xf numFmtId="0" fontId="3" fillId="0" borderId="0" xfId="3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9" fillId="0" borderId="2" xfId="3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9" fillId="0" borderId="0" xfId="3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/>
    <xf numFmtId="4" fontId="3" fillId="0" borderId="0" xfId="3" applyNumberFormat="1" applyFont="1" applyFill="1" applyBorder="1"/>
    <xf numFmtId="4" fontId="9" fillId="0" borderId="0" xfId="0" applyNumberFormat="1" applyFont="1" applyFill="1" applyBorder="1"/>
    <xf numFmtId="0" fontId="3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1" xfId="3" applyFont="1" applyFill="1" applyBorder="1"/>
    <xf numFmtId="0" fontId="3" fillId="0" borderId="3" xfId="3" applyFont="1" applyFill="1" applyBorder="1"/>
    <xf numFmtId="0" fontId="3" fillId="0" borderId="3" xfId="3" applyNumberFormat="1" applyFont="1" applyFill="1" applyBorder="1"/>
    <xf numFmtId="0" fontId="10" fillId="0" borderId="0" xfId="3" applyFont="1" applyFill="1" applyBorder="1"/>
    <xf numFmtId="0" fontId="10" fillId="0" borderId="0" xfId="3" applyNumberFormat="1" applyFont="1" applyFill="1" applyBorder="1"/>
    <xf numFmtId="0" fontId="3" fillId="0" borderId="2" xfId="3" applyFont="1" applyFill="1" applyBorder="1" applyAlignment="1" applyProtection="1">
      <alignment horizontal="left" vertical="top" wrapText="1"/>
    </xf>
    <xf numFmtId="166" fontId="6" fillId="0" borderId="2" xfId="3" applyNumberFormat="1" applyFont="1" applyFill="1" applyBorder="1" applyAlignment="1">
      <alignment horizontal="right" vertical="top" wrapText="1"/>
    </xf>
    <xf numFmtId="0" fontId="9" fillId="0" borderId="0" xfId="3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right"/>
    </xf>
    <xf numFmtId="166" fontId="3" fillId="0" borderId="0" xfId="3" applyNumberFormat="1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167" fontId="9" fillId="0" borderId="0" xfId="3" applyNumberFormat="1" applyFont="1" applyFill="1" applyBorder="1" applyAlignment="1">
      <alignment horizontal="right" vertical="top" wrapText="1"/>
    </xf>
    <xf numFmtId="169" fontId="9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6" fillId="0" borderId="2" xfId="3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right" wrapText="1"/>
    </xf>
    <xf numFmtId="0" fontId="6" fillId="0" borderId="0" xfId="0" applyFont="1" applyFill="1" applyBorder="1" applyAlignment="1"/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814022</xdr:colOff>
      <xdr:row>17</xdr:row>
      <xdr:rowOff>7620</xdr:rowOff>
    </xdr:from>
    <xdr:to>
      <xdr:col>8</xdr:col>
      <xdr:colOff>32678</xdr:colOff>
      <xdr:row>19</xdr:row>
      <xdr:rowOff>35766</xdr:rowOff>
    </xdr:to>
    <xdr:sp macro="" textlink="">
      <xdr:nvSpPr>
        <xdr:cNvPr id="1131" name="Text Box 8" hidden="1"/>
        <xdr:cNvSpPr txBox="1">
          <a:spLocks noChangeArrowheads="1"/>
        </xdr:cNvSpPr>
      </xdr:nvSpPr>
      <xdr:spPr bwMode="auto">
        <a:xfrm>
          <a:off x="7520940" y="2933700"/>
          <a:ext cx="1386840" cy="3962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814022</xdr:colOff>
      <xdr:row>24</xdr:row>
      <xdr:rowOff>82208</xdr:rowOff>
    </xdr:from>
    <xdr:to>
      <xdr:col>8</xdr:col>
      <xdr:colOff>32678</xdr:colOff>
      <xdr:row>27</xdr:row>
      <xdr:rowOff>168171</xdr:rowOff>
    </xdr:to>
    <xdr:sp macro="" textlink="">
      <xdr:nvSpPr>
        <xdr:cNvPr id="1132" name="Text Box 9" hidden="1"/>
        <xdr:cNvSpPr txBox="1">
          <a:spLocks noChangeArrowheads="1"/>
        </xdr:cNvSpPr>
      </xdr:nvSpPr>
      <xdr:spPr bwMode="auto">
        <a:xfrm>
          <a:off x="7520940" y="4274820"/>
          <a:ext cx="1386840" cy="6324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814022</xdr:colOff>
      <xdr:row>33</xdr:row>
      <xdr:rowOff>71658</xdr:rowOff>
    </xdr:from>
    <xdr:to>
      <xdr:col>8</xdr:col>
      <xdr:colOff>32678</xdr:colOff>
      <xdr:row>37</xdr:row>
      <xdr:rowOff>6241</xdr:rowOff>
    </xdr:to>
    <xdr:sp macro="" textlink="">
      <xdr:nvSpPr>
        <xdr:cNvPr id="1133" name="Text Box 10" hidden="1"/>
        <xdr:cNvSpPr txBox="1">
          <a:spLocks noChangeArrowheads="1"/>
        </xdr:cNvSpPr>
      </xdr:nvSpPr>
      <xdr:spPr bwMode="auto">
        <a:xfrm>
          <a:off x="7520940" y="5867400"/>
          <a:ext cx="1386840" cy="6781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6" transitionEvaluation="1" codeName="Sheet1"/>
  <dimension ref="A1:H124"/>
  <sheetViews>
    <sheetView tabSelected="1" view="pageBreakPreview" topLeftCell="A106" zoomScaleNormal="130" zoomScaleSheetLayoutView="100" workbookViewId="0">
      <selection activeCell="C118" sqref="C118"/>
    </sheetView>
  </sheetViews>
  <sheetFormatPr defaultColWidth="11" defaultRowHeight="12.75"/>
  <cols>
    <col min="1" max="1" width="6.42578125" style="5" customWidth="1"/>
    <col min="2" max="2" width="8.140625" style="6" customWidth="1"/>
    <col min="3" max="3" width="45.7109375" style="61" customWidth="1"/>
    <col min="4" max="5" width="10.7109375" style="62" customWidth="1"/>
    <col min="6" max="6" width="15.7109375" style="61" customWidth="1"/>
    <col min="7" max="8" width="15.7109375" style="62" customWidth="1"/>
    <col min="9" max="16384" width="11" style="4"/>
  </cols>
  <sheetData>
    <row r="1" spans="1:8" ht="14.1" customHeight="1">
      <c r="A1" s="119" t="s">
        <v>81</v>
      </c>
      <c r="B1" s="119"/>
      <c r="C1" s="119"/>
      <c r="D1" s="119"/>
      <c r="E1" s="119"/>
      <c r="F1" s="119"/>
      <c r="G1" s="119"/>
      <c r="H1" s="119"/>
    </row>
    <row r="2" spans="1:8" ht="14.1" customHeight="1">
      <c r="A2" s="119" t="s">
        <v>82</v>
      </c>
      <c r="B2" s="119"/>
      <c r="C2" s="119"/>
      <c r="D2" s="119"/>
      <c r="E2" s="119"/>
      <c r="F2" s="119"/>
      <c r="G2" s="119"/>
      <c r="H2" s="119"/>
    </row>
    <row r="3" spans="1:8" ht="14.1" customHeight="1">
      <c r="C3" s="53"/>
      <c r="D3" s="54"/>
      <c r="E3" s="54"/>
      <c r="F3" s="53"/>
      <c r="G3" s="54"/>
      <c r="H3" s="54"/>
    </row>
    <row r="4" spans="1:8" ht="14.1" customHeight="1">
      <c r="C4" s="53"/>
      <c r="D4" s="55" t="s">
        <v>40</v>
      </c>
      <c r="E4" s="54">
        <v>2220</v>
      </c>
      <c r="F4" s="56" t="s">
        <v>0</v>
      </c>
      <c r="G4" s="54"/>
      <c r="H4" s="54"/>
    </row>
    <row r="5" spans="1:8" ht="14.1" customHeight="1">
      <c r="C5" s="53"/>
      <c r="D5" s="55" t="s">
        <v>1</v>
      </c>
      <c r="E5" s="54">
        <v>2251</v>
      </c>
      <c r="F5" s="56" t="s">
        <v>2</v>
      </c>
      <c r="G5" s="54"/>
      <c r="H5" s="54"/>
    </row>
    <row r="6" spans="1:8" ht="26.1" customHeight="1">
      <c r="B6" s="121" t="s">
        <v>48</v>
      </c>
      <c r="C6" s="122"/>
      <c r="D6" s="122"/>
      <c r="E6" s="54">
        <v>4220</v>
      </c>
      <c r="F6" s="60" t="s">
        <v>49</v>
      </c>
      <c r="G6" s="59"/>
      <c r="H6" s="54"/>
    </row>
    <row r="7" spans="1:8" ht="11.45" customHeight="1">
      <c r="B7" s="9"/>
      <c r="C7" s="60"/>
      <c r="D7" s="60"/>
      <c r="E7" s="57"/>
      <c r="F7" s="58"/>
      <c r="G7" s="59"/>
      <c r="H7" s="54"/>
    </row>
    <row r="8" spans="1:8" ht="14.1" customHeight="1">
      <c r="A8" s="7" t="s">
        <v>72</v>
      </c>
    </row>
    <row r="9" spans="1:8" ht="14.1" customHeight="1">
      <c r="A9" s="10"/>
      <c r="D9" s="63"/>
      <c r="E9" s="54" t="s">
        <v>41</v>
      </c>
      <c r="F9" s="53" t="s">
        <v>42</v>
      </c>
      <c r="G9" s="53" t="s">
        <v>7</v>
      </c>
    </row>
    <row r="10" spans="1:8" ht="14.1" customHeight="1">
      <c r="A10" s="10"/>
      <c r="D10" s="107" t="s">
        <v>3</v>
      </c>
      <c r="E10" s="54">
        <f>H100</f>
        <v>131636</v>
      </c>
      <c r="F10" s="108" t="s">
        <v>50</v>
      </c>
      <c r="G10" s="54">
        <v>131636</v>
      </c>
    </row>
    <row r="11" spans="1:8" ht="14.1" customHeight="1">
      <c r="A11" s="11" t="s">
        <v>39</v>
      </c>
      <c r="F11" s="62"/>
    </row>
    <row r="12" spans="1:8" s="40" customFormat="1" ht="13.5" customHeight="1">
      <c r="A12" s="35"/>
      <c r="B12" s="36"/>
      <c r="C12" s="37"/>
      <c r="D12" s="38"/>
      <c r="E12" s="38"/>
      <c r="F12" s="38"/>
      <c r="G12" s="38"/>
      <c r="H12" s="39" t="s">
        <v>56</v>
      </c>
    </row>
    <row r="13" spans="1:8" s="40" customFormat="1" ht="13.15" customHeight="1">
      <c r="A13" s="41"/>
      <c r="B13" s="42"/>
      <c r="C13" s="43"/>
      <c r="D13" s="120" t="s">
        <v>79</v>
      </c>
      <c r="E13" s="120"/>
      <c r="F13" s="111" t="s">
        <v>73</v>
      </c>
      <c r="G13" s="111" t="s">
        <v>74</v>
      </c>
      <c r="H13" s="109" t="s">
        <v>73</v>
      </c>
    </row>
    <row r="14" spans="1:8" s="40" customFormat="1">
      <c r="A14" s="35"/>
      <c r="B14" s="36"/>
      <c r="C14" s="43" t="s">
        <v>4</v>
      </c>
      <c r="D14" s="118" t="s">
        <v>80</v>
      </c>
      <c r="E14" s="118"/>
      <c r="F14" s="111" t="s">
        <v>75</v>
      </c>
      <c r="G14" s="111" t="s">
        <v>75</v>
      </c>
      <c r="H14" s="110" t="s">
        <v>76</v>
      </c>
    </row>
    <row r="15" spans="1:8" s="40" customFormat="1">
      <c r="A15" s="44"/>
      <c r="B15" s="45"/>
      <c r="C15" s="37"/>
      <c r="D15" s="46" t="s">
        <v>5</v>
      </c>
      <c r="E15" s="46" t="s">
        <v>6</v>
      </c>
      <c r="F15" s="46"/>
      <c r="G15" s="46"/>
      <c r="H15" s="47"/>
    </row>
    <row r="16" spans="1:8" s="1" customFormat="1" ht="1.9" customHeight="1">
      <c r="A16" s="2"/>
      <c r="B16" s="3"/>
      <c r="C16" s="43"/>
      <c r="D16" s="64"/>
      <c r="E16" s="64"/>
      <c r="F16" s="64"/>
      <c r="G16" s="64"/>
      <c r="H16" s="64"/>
    </row>
    <row r="17" spans="1:8" ht="14.45" customHeight="1">
      <c r="C17" s="65" t="s">
        <v>8</v>
      </c>
      <c r="D17" s="66"/>
      <c r="E17" s="66"/>
      <c r="F17" s="66"/>
      <c r="G17" s="66"/>
      <c r="H17" s="66"/>
    </row>
    <row r="18" spans="1:8" ht="14.45" customHeight="1">
      <c r="A18" s="5" t="s">
        <v>9</v>
      </c>
      <c r="B18" s="12">
        <v>2220</v>
      </c>
      <c r="C18" s="65" t="s">
        <v>0</v>
      </c>
      <c r="F18" s="67"/>
    </row>
    <row r="19" spans="1:8" ht="14.45" customHeight="1">
      <c r="B19" s="13">
        <v>1</v>
      </c>
      <c r="C19" s="68" t="s">
        <v>10</v>
      </c>
      <c r="F19" s="62"/>
    </row>
    <row r="20" spans="1:8" ht="14.45" customHeight="1">
      <c r="B20" s="15">
        <v>1.0009999999999999</v>
      </c>
      <c r="C20" s="65" t="s">
        <v>51</v>
      </c>
      <c r="F20" s="62"/>
    </row>
    <row r="21" spans="1:8" ht="14.45" customHeight="1">
      <c r="B21" s="13">
        <v>60</v>
      </c>
      <c r="C21" s="68" t="s">
        <v>11</v>
      </c>
      <c r="F21" s="62"/>
    </row>
    <row r="22" spans="1:8" ht="14.45" customHeight="1">
      <c r="B22" s="16" t="s">
        <v>12</v>
      </c>
      <c r="C22" s="68" t="s">
        <v>13</v>
      </c>
      <c r="D22" s="69">
        <v>0</v>
      </c>
      <c r="E22" s="70">
        <v>797</v>
      </c>
      <c r="F22" s="71">
        <v>820</v>
      </c>
      <c r="G22" s="71">
        <v>820</v>
      </c>
      <c r="H22" s="66">
        <v>931</v>
      </c>
    </row>
    <row r="23" spans="1:8" ht="14.45" customHeight="1">
      <c r="B23" s="16" t="s">
        <v>14</v>
      </c>
      <c r="C23" s="68" t="s">
        <v>15</v>
      </c>
      <c r="D23" s="69">
        <v>0</v>
      </c>
      <c r="E23" s="70">
        <v>23</v>
      </c>
      <c r="F23" s="71">
        <v>24</v>
      </c>
      <c r="G23" s="71">
        <v>24</v>
      </c>
      <c r="H23" s="66">
        <v>30</v>
      </c>
    </row>
    <row r="24" spans="1:8" ht="14.45" customHeight="1">
      <c r="B24" s="16" t="s">
        <v>58</v>
      </c>
      <c r="C24" s="72" t="s">
        <v>19</v>
      </c>
      <c r="D24" s="71">
        <v>3274</v>
      </c>
      <c r="E24" s="69">
        <v>0</v>
      </c>
      <c r="F24" s="73">
        <v>3275</v>
      </c>
      <c r="G24" s="73">
        <v>5051</v>
      </c>
      <c r="H24" s="71">
        <v>3275</v>
      </c>
    </row>
    <row r="25" spans="1:8" ht="14.45" customHeight="1">
      <c r="A25" s="5" t="s">
        <v>7</v>
      </c>
      <c r="B25" s="13">
        <v>60</v>
      </c>
      <c r="C25" s="68" t="s">
        <v>11</v>
      </c>
      <c r="D25" s="74">
        <f t="shared" ref="D25:G25" si="0">SUM(D22:D24)</f>
        <v>3274</v>
      </c>
      <c r="E25" s="75">
        <f t="shared" si="0"/>
        <v>820</v>
      </c>
      <c r="F25" s="74">
        <f t="shared" si="0"/>
        <v>4119</v>
      </c>
      <c r="G25" s="74">
        <f t="shared" si="0"/>
        <v>5895</v>
      </c>
      <c r="H25" s="75">
        <v>4236</v>
      </c>
    </row>
    <row r="26" spans="1:8" ht="14.45" customHeight="1">
      <c r="A26" s="5" t="s">
        <v>7</v>
      </c>
      <c r="B26" s="15">
        <v>1.0009999999999999</v>
      </c>
      <c r="C26" s="65" t="s">
        <v>51</v>
      </c>
      <c r="D26" s="74">
        <f t="shared" ref="D26:G27" si="1">D25</f>
        <v>3274</v>
      </c>
      <c r="E26" s="75">
        <f t="shared" si="1"/>
        <v>820</v>
      </c>
      <c r="F26" s="74">
        <f t="shared" si="1"/>
        <v>4119</v>
      </c>
      <c r="G26" s="74">
        <f t="shared" si="1"/>
        <v>5895</v>
      </c>
      <c r="H26" s="75">
        <v>4236</v>
      </c>
    </row>
    <row r="27" spans="1:8" ht="14.45" customHeight="1">
      <c r="A27" s="5" t="s">
        <v>7</v>
      </c>
      <c r="B27" s="13">
        <v>1</v>
      </c>
      <c r="C27" s="68" t="s">
        <v>10</v>
      </c>
      <c r="D27" s="77">
        <f t="shared" si="1"/>
        <v>3274</v>
      </c>
      <c r="E27" s="78">
        <f t="shared" si="1"/>
        <v>820</v>
      </c>
      <c r="F27" s="77">
        <f t="shared" si="1"/>
        <v>4119</v>
      </c>
      <c r="G27" s="77">
        <f t="shared" si="1"/>
        <v>5895</v>
      </c>
      <c r="H27" s="78">
        <v>4236</v>
      </c>
    </row>
    <row r="28" spans="1:8" ht="14.45" customHeight="1">
      <c r="B28" s="13"/>
      <c r="C28" s="68"/>
      <c r="D28" s="80"/>
      <c r="E28" s="80"/>
      <c r="F28" s="80"/>
      <c r="G28" s="80"/>
      <c r="H28" s="80"/>
    </row>
    <row r="29" spans="1:8" ht="14.45" customHeight="1">
      <c r="B29" s="6">
        <v>60</v>
      </c>
      <c r="C29" s="68" t="s">
        <v>18</v>
      </c>
      <c r="F29" s="62"/>
    </row>
    <row r="30" spans="1:8" ht="14.45" customHeight="1">
      <c r="B30" s="15">
        <v>60.000999999999998</v>
      </c>
      <c r="C30" s="65" t="s">
        <v>51</v>
      </c>
      <c r="F30" s="62"/>
    </row>
    <row r="31" spans="1:8" ht="14.45" customHeight="1">
      <c r="B31" s="13">
        <v>60</v>
      </c>
      <c r="C31" s="68" t="s">
        <v>11</v>
      </c>
      <c r="F31" s="62"/>
    </row>
    <row r="32" spans="1:8" ht="14.45" customHeight="1">
      <c r="B32" s="16" t="s">
        <v>12</v>
      </c>
      <c r="C32" s="68" t="s">
        <v>13</v>
      </c>
      <c r="D32" s="69">
        <v>0</v>
      </c>
      <c r="E32" s="70">
        <v>9175</v>
      </c>
      <c r="F32" s="71">
        <v>11689</v>
      </c>
      <c r="G32" s="71">
        <v>11689</v>
      </c>
      <c r="H32" s="66">
        <v>10400</v>
      </c>
    </row>
    <row r="33" spans="1:8" ht="14.45" customHeight="1">
      <c r="B33" s="16" t="s">
        <v>14</v>
      </c>
      <c r="C33" s="68" t="s">
        <v>15</v>
      </c>
      <c r="D33" s="71">
        <v>157</v>
      </c>
      <c r="E33" s="70">
        <v>27</v>
      </c>
      <c r="F33" s="71">
        <v>332</v>
      </c>
      <c r="G33" s="71">
        <v>332</v>
      </c>
      <c r="H33" s="66">
        <v>332</v>
      </c>
    </row>
    <row r="34" spans="1:8" ht="14.45" customHeight="1">
      <c r="B34" s="16" t="s">
        <v>16</v>
      </c>
      <c r="C34" s="68" t="s">
        <v>17</v>
      </c>
      <c r="D34" s="81">
        <v>2449</v>
      </c>
      <c r="E34" s="70">
        <v>446</v>
      </c>
      <c r="F34" s="73">
        <v>2350</v>
      </c>
      <c r="G34" s="81">
        <v>2350</v>
      </c>
      <c r="H34" s="66">
        <v>2400</v>
      </c>
    </row>
    <row r="35" spans="1:8" ht="14.45" customHeight="1">
      <c r="B35" s="16" t="s">
        <v>77</v>
      </c>
      <c r="C35" s="68" t="s">
        <v>78</v>
      </c>
      <c r="D35" s="82">
        <v>0</v>
      </c>
      <c r="E35" s="69">
        <v>0</v>
      </c>
      <c r="F35" s="82">
        <v>0</v>
      </c>
      <c r="G35" s="82">
        <v>0</v>
      </c>
      <c r="H35" s="66">
        <v>7500</v>
      </c>
    </row>
    <row r="36" spans="1:8" ht="14.45" customHeight="1">
      <c r="B36" s="16" t="s">
        <v>58</v>
      </c>
      <c r="C36" s="72" t="s">
        <v>19</v>
      </c>
      <c r="D36" s="73">
        <v>39</v>
      </c>
      <c r="E36" s="69">
        <v>0</v>
      </c>
      <c r="F36" s="73">
        <v>40</v>
      </c>
      <c r="G36" s="73">
        <v>40</v>
      </c>
      <c r="H36" s="71">
        <v>40</v>
      </c>
    </row>
    <row r="37" spans="1:8" ht="14.45" customHeight="1">
      <c r="A37" s="5" t="s">
        <v>7</v>
      </c>
      <c r="B37" s="13">
        <v>60</v>
      </c>
      <c r="C37" s="68" t="s">
        <v>11</v>
      </c>
      <c r="D37" s="75">
        <f>SUM(D32:D36)</f>
        <v>2645</v>
      </c>
      <c r="E37" s="75">
        <f t="shared" ref="E37:G37" si="2">SUM(E32:E36)</f>
        <v>9648</v>
      </c>
      <c r="F37" s="74">
        <f t="shared" si="2"/>
        <v>14411</v>
      </c>
      <c r="G37" s="75">
        <f t="shared" si="2"/>
        <v>14411</v>
      </c>
      <c r="H37" s="75">
        <v>20672</v>
      </c>
    </row>
    <row r="38" spans="1:8">
      <c r="A38" s="17" t="s">
        <v>7</v>
      </c>
      <c r="B38" s="18">
        <v>60.000999999999998</v>
      </c>
      <c r="C38" s="83" t="s">
        <v>51</v>
      </c>
      <c r="D38" s="84">
        <f t="shared" ref="D38:G38" si="3">SUM(D32:D36)</f>
        <v>2645</v>
      </c>
      <c r="E38" s="84">
        <f t="shared" si="3"/>
        <v>9648</v>
      </c>
      <c r="F38" s="85">
        <f t="shared" si="3"/>
        <v>14411</v>
      </c>
      <c r="G38" s="84">
        <f t="shared" si="3"/>
        <v>14411</v>
      </c>
      <c r="H38" s="84">
        <v>20672</v>
      </c>
    </row>
    <row r="39" spans="1:8" ht="13.9" customHeight="1">
      <c r="B39" s="15">
        <v>60.100999999999999</v>
      </c>
      <c r="C39" s="65" t="s">
        <v>20</v>
      </c>
      <c r="F39" s="62"/>
    </row>
    <row r="40" spans="1:8" ht="13.9" customHeight="1">
      <c r="B40" s="16" t="s">
        <v>21</v>
      </c>
      <c r="C40" s="68" t="s">
        <v>13</v>
      </c>
      <c r="D40" s="69">
        <v>0</v>
      </c>
      <c r="E40" s="70">
        <v>446</v>
      </c>
      <c r="F40" s="71">
        <v>461</v>
      </c>
      <c r="G40" s="71">
        <v>461</v>
      </c>
      <c r="H40" s="66">
        <v>525</v>
      </c>
    </row>
    <row r="41" spans="1:8" ht="13.9" customHeight="1">
      <c r="B41" s="16" t="s">
        <v>22</v>
      </c>
      <c r="C41" s="68" t="s">
        <v>19</v>
      </c>
      <c r="D41" s="81">
        <v>7949</v>
      </c>
      <c r="E41" s="70">
        <v>50</v>
      </c>
      <c r="F41" s="73">
        <v>22550</v>
      </c>
      <c r="G41" s="73">
        <v>27864</v>
      </c>
      <c r="H41" s="80">
        <v>10000</v>
      </c>
    </row>
    <row r="42" spans="1:8" ht="13.9" customHeight="1">
      <c r="B42" s="16" t="s">
        <v>52</v>
      </c>
      <c r="C42" s="87" t="s">
        <v>54</v>
      </c>
      <c r="D42" s="73">
        <v>497</v>
      </c>
      <c r="E42" s="82">
        <v>0</v>
      </c>
      <c r="F42" s="82">
        <v>0</v>
      </c>
      <c r="G42" s="82">
        <v>0</v>
      </c>
      <c r="H42" s="69">
        <v>0</v>
      </c>
    </row>
    <row r="43" spans="1:8" s="52" customFormat="1" ht="13.9" customHeight="1">
      <c r="A43" s="50"/>
      <c r="B43" s="51" t="s">
        <v>53</v>
      </c>
      <c r="C43" s="87" t="s">
        <v>55</v>
      </c>
      <c r="D43" s="73">
        <v>1550</v>
      </c>
      <c r="E43" s="82">
        <v>0</v>
      </c>
      <c r="F43" s="73">
        <v>1200</v>
      </c>
      <c r="G43" s="73">
        <v>1200</v>
      </c>
      <c r="H43" s="71">
        <v>1200</v>
      </c>
    </row>
    <row r="44" spans="1:8" ht="13.9" customHeight="1">
      <c r="A44" s="5" t="s">
        <v>7</v>
      </c>
      <c r="B44" s="15">
        <v>60.100999999999999</v>
      </c>
      <c r="C44" s="65" t="s">
        <v>20</v>
      </c>
      <c r="D44" s="78">
        <f t="shared" ref="D44:G44" si="4">SUM(D40:D43)</f>
        <v>9996</v>
      </c>
      <c r="E44" s="78">
        <f t="shared" si="4"/>
        <v>496</v>
      </c>
      <c r="F44" s="77">
        <f t="shared" si="4"/>
        <v>24211</v>
      </c>
      <c r="G44" s="77">
        <f t="shared" si="4"/>
        <v>29525</v>
      </c>
      <c r="H44" s="78">
        <v>11725</v>
      </c>
    </row>
    <row r="45" spans="1:8" ht="10.15" customHeight="1">
      <c r="B45" s="12"/>
      <c r="C45" s="65"/>
      <c r="D45" s="80"/>
      <c r="E45" s="80"/>
      <c r="F45" s="80"/>
      <c r="G45" s="80"/>
      <c r="H45" s="80"/>
    </row>
    <row r="46" spans="1:8" ht="13.9" customHeight="1">
      <c r="B46" s="15">
        <v>60.101999999999997</v>
      </c>
      <c r="C46" s="65" t="s">
        <v>23</v>
      </c>
      <c r="F46" s="62"/>
    </row>
    <row r="47" spans="1:8" ht="13.9" customHeight="1">
      <c r="B47" s="19">
        <v>0.44</v>
      </c>
      <c r="C47" s="68" t="s">
        <v>24</v>
      </c>
      <c r="F47" s="62"/>
    </row>
    <row r="48" spans="1:8" ht="13.9" customHeight="1">
      <c r="B48" s="16" t="s">
        <v>25</v>
      </c>
      <c r="C48" s="68" t="s">
        <v>13</v>
      </c>
      <c r="D48" s="82">
        <v>0</v>
      </c>
      <c r="E48" s="70">
        <v>1363</v>
      </c>
      <c r="F48" s="73">
        <v>1926</v>
      </c>
      <c r="G48" s="73">
        <v>1926</v>
      </c>
      <c r="H48" s="66">
        <v>1700</v>
      </c>
    </row>
    <row r="49" spans="1:8" ht="13.9" customHeight="1">
      <c r="B49" s="16" t="s">
        <v>26</v>
      </c>
      <c r="C49" s="68" t="s">
        <v>15</v>
      </c>
      <c r="D49" s="82">
        <v>0</v>
      </c>
      <c r="E49" s="70">
        <v>37</v>
      </c>
      <c r="F49" s="73">
        <v>37</v>
      </c>
      <c r="G49" s="73">
        <v>37</v>
      </c>
      <c r="H49" s="66">
        <v>40</v>
      </c>
    </row>
    <row r="50" spans="1:8" ht="13.9" customHeight="1">
      <c r="B50" s="16" t="s">
        <v>27</v>
      </c>
      <c r="C50" s="68" t="s">
        <v>17</v>
      </c>
      <c r="D50" s="88">
        <v>1001</v>
      </c>
      <c r="E50" s="84">
        <v>41</v>
      </c>
      <c r="F50" s="88">
        <v>1620</v>
      </c>
      <c r="G50" s="88">
        <v>1620</v>
      </c>
      <c r="H50" s="89">
        <v>1860</v>
      </c>
    </row>
    <row r="51" spans="1:8" ht="13.9" customHeight="1">
      <c r="A51" s="5" t="s">
        <v>7</v>
      </c>
      <c r="B51" s="19">
        <v>0.44</v>
      </c>
      <c r="C51" s="68" t="s">
        <v>24</v>
      </c>
      <c r="D51" s="84">
        <f t="shared" ref="D51:G51" si="5">SUM(D48:D50)</f>
        <v>1001</v>
      </c>
      <c r="E51" s="84">
        <f t="shared" si="5"/>
        <v>1441</v>
      </c>
      <c r="F51" s="85">
        <f t="shared" si="5"/>
        <v>3583</v>
      </c>
      <c r="G51" s="84">
        <f t="shared" si="5"/>
        <v>3583</v>
      </c>
      <c r="H51" s="84">
        <v>3600</v>
      </c>
    </row>
    <row r="52" spans="1:8" ht="10.15" customHeight="1">
      <c r="B52" s="19"/>
      <c r="C52" s="68"/>
      <c r="D52" s="70"/>
      <c r="E52" s="70"/>
      <c r="F52" s="71"/>
      <c r="G52" s="70"/>
      <c r="H52" s="70"/>
    </row>
    <row r="53" spans="1:8" ht="13.9" customHeight="1">
      <c r="B53" s="20">
        <v>46</v>
      </c>
      <c r="C53" s="90" t="s">
        <v>59</v>
      </c>
      <c r="D53" s="70"/>
      <c r="E53" s="70"/>
      <c r="F53" s="71"/>
      <c r="G53" s="70"/>
      <c r="H53" s="70"/>
    </row>
    <row r="54" spans="1:8" ht="13.9" customHeight="1">
      <c r="B54" s="16" t="s">
        <v>62</v>
      </c>
      <c r="C54" s="68" t="s">
        <v>13</v>
      </c>
      <c r="D54" s="69">
        <v>0</v>
      </c>
      <c r="E54" s="71">
        <v>2410</v>
      </c>
      <c r="F54" s="71">
        <v>2709</v>
      </c>
      <c r="G54" s="71">
        <v>2709</v>
      </c>
      <c r="H54" s="70">
        <v>2750</v>
      </c>
    </row>
    <row r="55" spans="1:8" ht="13.9" customHeight="1">
      <c r="B55" s="16" t="s">
        <v>63</v>
      </c>
      <c r="C55" s="68" t="s">
        <v>15</v>
      </c>
      <c r="D55" s="69">
        <v>0</v>
      </c>
      <c r="E55" s="71">
        <v>35</v>
      </c>
      <c r="F55" s="71">
        <v>35</v>
      </c>
      <c r="G55" s="71">
        <v>35</v>
      </c>
      <c r="H55" s="70">
        <v>40</v>
      </c>
    </row>
    <row r="56" spans="1:8" ht="13.9" customHeight="1">
      <c r="B56" s="16" t="s">
        <v>64</v>
      </c>
      <c r="C56" s="68" t="s">
        <v>17</v>
      </c>
      <c r="D56" s="71">
        <v>130</v>
      </c>
      <c r="E56" s="71">
        <v>41</v>
      </c>
      <c r="F56" s="71">
        <v>171</v>
      </c>
      <c r="G56" s="71">
        <v>171</v>
      </c>
      <c r="H56" s="70">
        <v>185</v>
      </c>
    </row>
    <row r="57" spans="1:8" ht="13.9" customHeight="1">
      <c r="A57" s="5" t="s">
        <v>7</v>
      </c>
      <c r="B57" s="20">
        <v>46</v>
      </c>
      <c r="C57" s="90" t="s">
        <v>59</v>
      </c>
      <c r="D57" s="77">
        <f t="shared" ref="D57:G57" si="6">D56+D55+D54</f>
        <v>130</v>
      </c>
      <c r="E57" s="77">
        <f t="shared" si="6"/>
        <v>2486</v>
      </c>
      <c r="F57" s="77">
        <f t="shared" si="6"/>
        <v>2915</v>
      </c>
      <c r="G57" s="77">
        <f t="shared" si="6"/>
        <v>2915</v>
      </c>
      <c r="H57" s="78">
        <v>2975</v>
      </c>
    </row>
    <row r="58" spans="1:8" ht="10.15" customHeight="1">
      <c r="B58" s="19"/>
      <c r="C58" s="68"/>
      <c r="D58" s="69"/>
      <c r="E58" s="71"/>
      <c r="F58" s="69"/>
      <c r="G58" s="69"/>
      <c r="H58" s="70"/>
    </row>
    <row r="59" spans="1:8" ht="13.9" customHeight="1">
      <c r="B59" s="20">
        <v>47</v>
      </c>
      <c r="C59" s="90" t="s">
        <v>60</v>
      </c>
      <c r="D59" s="69"/>
      <c r="E59" s="71"/>
      <c r="F59" s="69"/>
      <c r="G59" s="69"/>
      <c r="H59" s="70"/>
    </row>
    <row r="60" spans="1:8" ht="13.9" customHeight="1">
      <c r="B60" s="16" t="s">
        <v>65</v>
      </c>
      <c r="C60" s="68" t="s">
        <v>13</v>
      </c>
      <c r="D60" s="69">
        <v>0</v>
      </c>
      <c r="E60" s="71">
        <v>3298</v>
      </c>
      <c r="F60" s="71">
        <v>3223</v>
      </c>
      <c r="G60" s="71">
        <v>3223</v>
      </c>
      <c r="H60" s="70">
        <v>3567</v>
      </c>
    </row>
    <row r="61" spans="1:8" ht="13.9" customHeight="1">
      <c r="B61" s="16" t="s">
        <v>66</v>
      </c>
      <c r="C61" s="68" t="s">
        <v>15</v>
      </c>
      <c r="D61" s="69">
        <v>0</v>
      </c>
      <c r="E61" s="71">
        <v>35</v>
      </c>
      <c r="F61" s="71">
        <v>35</v>
      </c>
      <c r="G61" s="71">
        <v>35</v>
      </c>
      <c r="H61" s="70">
        <v>40</v>
      </c>
    </row>
    <row r="62" spans="1:8" ht="13.9" customHeight="1">
      <c r="B62" s="16" t="s">
        <v>67</v>
      </c>
      <c r="C62" s="68" t="s">
        <v>17</v>
      </c>
      <c r="D62" s="71">
        <v>200</v>
      </c>
      <c r="E62" s="71">
        <v>41</v>
      </c>
      <c r="F62" s="71">
        <v>241</v>
      </c>
      <c r="G62" s="71">
        <v>241</v>
      </c>
      <c r="H62" s="70">
        <v>250</v>
      </c>
    </row>
    <row r="63" spans="1:8" ht="13.9" customHeight="1">
      <c r="A63" s="5" t="s">
        <v>7</v>
      </c>
      <c r="B63" s="20">
        <v>47</v>
      </c>
      <c r="C63" s="90" t="s">
        <v>60</v>
      </c>
      <c r="D63" s="77">
        <f t="shared" ref="D63:G63" si="7">D62+D61+D60</f>
        <v>200</v>
      </c>
      <c r="E63" s="77">
        <f t="shared" si="7"/>
        <v>3374</v>
      </c>
      <c r="F63" s="77">
        <f t="shared" si="7"/>
        <v>3499</v>
      </c>
      <c r="G63" s="77">
        <f t="shared" si="7"/>
        <v>3499</v>
      </c>
      <c r="H63" s="78">
        <v>3857</v>
      </c>
    </row>
    <row r="64" spans="1:8" ht="10.15" customHeight="1">
      <c r="B64" s="20"/>
      <c r="C64" s="90"/>
      <c r="D64" s="69"/>
      <c r="E64" s="71"/>
      <c r="F64" s="69"/>
      <c r="G64" s="69"/>
      <c r="H64" s="70"/>
    </row>
    <row r="65" spans="1:8" ht="13.9" customHeight="1">
      <c r="B65" s="21">
        <v>48</v>
      </c>
      <c r="C65" s="91" t="s">
        <v>61</v>
      </c>
      <c r="D65" s="69"/>
      <c r="E65" s="71"/>
      <c r="F65" s="69"/>
      <c r="G65" s="69"/>
      <c r="H65" s="70"/>
    </row>
    <row r="66" spans="1:8" ht="13.9" customHeight="1">
      <c r="B66" s="16" t="s">
        <v>68</v>
      </c>
      <c r="C66" s="68" t="s">
        <v>13</v>
      </c>
      <c r="D66" s="69">
        <v>0</v>
      </c>
      <c r="E66" s="71">
        <v>3076</v>
      </c>
      <c r="F66" s="71">
        <v>2726</v>
      </c>
      <c r="G66" s="71">
        <v>2726</v>
      </c>
      <c r="H66" s="70">
        <v>2622</v>
      </c>
    </row>
    <row r="67" spans="1:8" ht="13.9" customHeight="1">
      <c r="B67" s="16" t="s">
        <v>69</v>
      </c>
      <c r="C67" s="68" t="s">
        <v>15</v>
      </c>
      <c r="D67" s="69">
        <v>0</v>
      </c>
      <c r="E67" s="71">
        <v>35</v>
      </c>
      <c r="F67" s="71">
        <v>35</v>
      </c>
      <c r="G67" s="71">
        <v>35</v>
      </c>
      <c r="H67" s="70">
        <v>40</v>
      </c>
    </row>
    <row r="68" spans="1:8" ht="13.9" customHeight="1">
      <c r="B68" s="16" t="s">
        <v>70</v>
      </c>
      <c r="C68" s="68" t="s">
        <v>17</v>
      </c>
      <c r="D68" s="71">
        <v>130</v>
      </c>
      <c r="E68" s="71">
        <v>40</v>
      </c>
      <c r="F68" s="71">
        <v>171</v>
      </c>
      <c r="G68" s="71">
        <v>171</v>
      </c>
      <c r="H68" s="70">
        <v>180</v>
      </c>
    </row>
    <row r="69" spans="1:8" ht="13.9" customHeight="1">
      <c r="A69" s="5" t="s">
        <v>7</v>
      </c>
      <c r="B69" s="21">
        <v>48</v>
      </c>
      <c r="C69" s="91" t="s">
        <v>61</v>
      </c>
      <c r="D69" s="77">
        <f t="shared" ref="D69:G69" si="8">D68+D67+D66</f>
        <v>130</v>
      </c>
      <c r="E69" s="77">
        <f t="shared" si="8"/>
        <v>3151</v>
      </c>
      <c r="F69" s="77">
        <f t="shared" si="8"/>
        <v>2932</v>
      </c>
      <c r="G69" s="77">
        <f t="shared" si="8"/>
        <v>2932</v>
      </c>
      <c r="H69" s="78">
        <v>2842</v>
      </c>
    </row>
    <row r="70" spans="1:8" ht="13.9" customHeight="1">
      <c r="A70" s="5" t="s">
        <v>7</v>
      </c>
      <c r="B70" s="15">
        <v>60.101999999999997</v>
      </c>
      <c r="C70" s="65" t="s">
        <v>23</v>
      </c>
      <c r="D70" s="78">
        <f t="shared" ref="D70:G70" si="9">D51+D57+D63+D69</f>
        <v>1461</v>
      </c>
      <c r="E70" s="78">
        <f t="shared" si="9"/>
        <v>10452</v>
      </c>
      <c r="F70" s="78">
        <f t="shared" si="9"/>
        <v>12929</v>
      </c>
      <c r="G70" s="78">
        <f t="shared" si="9"/>
        <v>12929</v>
      </c>
      <c r="H70" s="78">
        <v>13274</v>
      </c>
    </row>
    <row r="71" spans="1:8" ht="10.15" customHeight="1">
      <c r="B71" s="12"/>
      <c r="C71" s="65"/>
      <c r="D71" s="80"/>
      <c r="E71" s="80"/>
      <c r="F71" s="80"/>
      <c r="G71" s="80"/>
      <c r="H71" s="80"/>
    </row>
    <row r="72" spans="1:8" ht="14.1" customHeight="1">
      <c r="B72" s="15">
        <v>60.109000000000002</v>
      </c>
      <c r="C72" s="65" t="s">
        <v>28</v>
      </c>
      <c r="F72" s="62"/>
    </row>
    <row r="73" spans="1:8" ht="14.1" customHeight="1">
      <c r="B73" s="13">
        <v>60</v>
      </c>
      <c r="C73" s="68" t="s">
        <v>11</v>
      </c>
      <c r="F73" s="62"/>
    </row>
    <row r="74" spans="1:8" ht="14.1" customHeight="1">
      <c r="B74" s="16" t="s">
        <v>12</v>
      </c>
      <c r="C74" s="68" t="s">
        <v>13</v>
      </c>
      <c r="D74" s="69">
        <v>0</v>
      </c>
      <c r="E74" s="70">
        <v>4253</v>
      </c>
      <c r="F74" s="71">
        <v>4889</v>
      </c>
      <c r="G74" s="71">
        <v>4889</v>
      </c>
      <c r="H74" s="66">
        <v>4212</v>
      </c>
    </row>
    <row r="75" spans="1:8" ht="14.1" customHeight="1">
      <c r="A75" s="17"/>
      <c r="B75" s="106" t="s">
        <v>14</v>
      </c>
      <c r="C75" s="105" t="s">
        <v>15</v>
      </c>
      <c r="D75" s="86">
        <v>0</v>
      </c>
      <c r="E75" s="84">
        <v>38</v>
      </c>
      <c r="F75" s="85">
        <v>40</v>
      </c>
      <c r="G75" s="85">
        <v>40</v>
      </c>
      <c r="H75" s="89">
        <v>40</v>
      </c>
    </row>
    <row r="76" spans="1:8" s="52" customFormat="1" ht="13.15" customHeight="1">
      <c r="A76" s="50"/>
      <c r="B76" s="112" t="s">
        <v>16</v>
      </c>
      <c r="C76" s="68" t="s">
        <v>17</v>
      </c>
      <c r="D76" s="85">
        <v>3000</v>
      </c>
      <c r="E76" s="85">
        <v>66</v>
      </c>
      <c r="F76" s="88">
        <v>3066</v>
      </c>
      <c r="G76" s="88">
        <v>3066</v>
      </c>
      <c r="H76" s="89">
        <v>3066</v>
      </c>
    </row>
    <row r="77" spans="1:8" ht="13.15" customHeight="1">
      <c r="A77" s="5" t="s">
        <v>7</v>
      </c>
      <c r="B77" s="113">
        <v>60</v>
      </c>
      <c r="C77" s="68" t="s">
        <v>11</v>
      </c>
      <c r="D77" s="85">
        <f t="shared" ref="D77:G77" si="10">SUM(D74:D76)</f>
        <v>3000</v>
      </c>
      <c r="E77" s="84">
        <f t="shared" si="10"/>
        <v>4357</v>
      </c>
      <c r="F77" s="85">
        <f t="shared" si="10"/>
        <v>7995</v>
      </c>
      <c r="G77" s="85">
        <f t="shared" si="10"/>
        <v>7995</v>
      </c>
      <c r="H77" s="84">
        <v>7318</v>
      </c>
    </row>
    <row r="78" spans="1:8" ht="13.15" customHeight="1">
      <c r="A78" s="5" t="s">
        <v>7</v>
      </c>
      <c r="B78" s="114">
        <v>60.109000000000002</v>
      </c>
      <c r="C78" s="65" t="s">
        <v>28</v>
      </c>
      <c r="D78" s="77">
        <f t="shared" ref="D78:G78" si="11">D77</f>
        <v>3000</v>
      </c>
      <c r="E78" s="78">
        <f t="shared" si="11"/>
        <v>4357</v>
      </c>
      <c r="F78" s="77">
        <f t="shared" si="11"/>
        <v>7995</v>
      </c>
      <c r="G78" s="77">
        <f t="shared" si="11"/>
        <v>7995</v>
      </c>
      <c r="H78" s="78">
        <v>7318</v>
      </c>
    </row>
    <row r="79" spans="1:8" ht="9.6" customHeight="1">
      <c r="B79" s="114"/>
      <c r="C79" s="65"/>
      <c r="D79" s="66"/>
      <c r="E79" s="66"/>
      <c r="F79" s="66"/>
      <c r="G79" s="66"/>
      <c r="H79" s="66"/>
    </row>
    <row r="80" spans="1:8" ht="14.1" customHeight="1">
      <c r="B80" s="115">
        <v>60.11</v>
      </c>
      <c r="C80" s="65" t="s">
        <v>29</v>
      </c>
      <c r="D80" s="66"/>
      <c r="E80" s="66"/>
      <c r="F80" s="62"/>
    </row>
    <row r="81" spans="1:8" ht="14.1" customHeight="1">
      <c r="B81" s="116">
        <v>62</v>
      </c>
      <c r="C81" s="68" t="s">
        <v>30</v>
      </c>
      <c r="F81" s="62"/>
    </row>
    <row r="82" spans="1:8" ht="14.1" customHeight="1">
      <c r="B82" s="112" t="s">
        <v>31</v>
      </c>
      <c r="C82" s="68" t="s">
        <v>13</v>
      </c>
      <c r="D82" s="70">
        <v>12860</v>
      </c>
      <c r="E82" s="70">
        <v>15013</v>
      </c>
      <c r="F82" s="71">
        <v>29863</v>
      </c>
      <c r="G82" s="70">
        <v>29863</v>
      </c>
      <c r="H82" s="66">
        <v>32619</v>
      </c>
    </row>
    <row r="83" spans="1:8" ht="14.1" customHeight="1">
      <c r="B83" s="112" t="s">
        <v>32</v>
      </c>
      <c r="C83" s="68" t="s">
        <v>15</v>
      </c>
      <c r="D83" s="82">
        <v>0</v>
      </c>
      <c r="E83" s="70">
        <v>39</v>
      </c>
      <c r="F83" s="71">
        <v>40</v>
      </c>
      <c r="G83" s="71">
        <v>40</v>
      </c>
      <c r="H83" s="66">
        <v>40</v>
      </c>
    </row>
    <row r="84" spans="1:8" ht="14.1" customHeight="1">
      <c r="B84" s="112" t="s">
        <v>33</v>
      </c>
      <c r="C84" s="68" t="s">
        <v>17</v>
      </c>
      <c r="D84" s="69">
        <v>0</v>
      </c>
      <c r="E84" s="70">
        <v>605</v>
      </c>
      <c r="F84" s="71">
        <v>2350</v>
      </c>
      <c r="G84" s="71">
        <v>2697</v>
      </c>
      <c r="H84" s="66">
        <v>650</v>
      </c>
    </row>
    <row r="85" spans="1:8" s="52" customFormat="1" ht="14.1" customHeight="1">
      <c r="A85" s="50"/>
      <c r="B85" s="112" t="s">
        <v>34</v>
      </c>
      <c r="C85" s="68" t="s">
        <v>19</v>
      </c>
      <c r="D85" s="71">
        <v>50000</v>
      </c>
      <c r="E85" s="69">
        <v>0</v>
      </c>
      <c r="F85" s="71">
        <v>25000</v>
      </c>
      <c r="G85" s="71">
        <v>58461</v>
      </c>
      <c r="H85" s="71">
        <v>35000</v>
      </c>
    </row>
    <row r="86" spans="1:8" ht="14.1" customHeight="1">
      <c r="A86" s="5" t="s">
        <v>7</v>
      </c>
      <c r="B86" s="6">
        <v>62</v>
      </c>
      <c r="C86" s="68" t="s">
        <v>30</v>
      </c>
      <c r="D86" s="78">
        <f t="shared" ref="D86:G86" si="12">SUM(D82:D85)</f>
        <v>62860</v>
      </c>
      <c r="E86" s="78">
        <f t="shared" si="12"/>
        <v>15657</v>
      </c>
      <c r="F86" s="77">
        <f t="shared" si="12"/>
        <v>57253</v>
      </c>
      <c r="G86" s="78">
        <f t="shared" si="12"/>
        <v>91061</v>
      </c>
      <c r="H86" s="78">
        <v>68309</v>
      </c>
    </row>
    <row r="87" spans="1:8" ht="14.1" customHeight="1">
      <c r="A87" s="5" t="s">
        <v>7</v>
      </c>
      <c r="B87" s="22">
        <v>60.11</v>
      </c>
      <c r="C87" s="65" t="s">
        <v>29</v>
      </c>
      <c r="D87" s="78">
        <f t="shared" ref="D87:G87" si="13">D86</f>
        <v>62860</v>
      </c>
      <c r="E87" s="78">
        <f t="shared" si="13"/>
        <v>15657</v>
      </c>
      <c r="F87" s="77">
        <f t="shared" si="13"/>
        <v>57253</v>
      </c>
      <c r="G87" s="78">
        <f t="shared" si="13"/>
        <v>91061</v>
      </c>
      <c r="H87" s="78">
        <v>68309</v>
      </c>
    </row>
    <row r="88" spans="1:8" ht="14.1" customHeight="1">
      <c r="A88" s="5" t="s">
        <v>7</v>
      </c>
      <c r="B88" s="6">
        <v>60</v>
      </c>
      <c r="C88" s="68" t="s">
        <v>18</v>
      </c>
      <c r="D88" s="77">
        <f t="shared" ref="D88:G88" si="14">D87+D78+D70+D44+D38</f>
        <v>79962</v>
      </c>
      <c r="E88" s="77">
        <f t="shared" si="14"/>
        <v>40610</v>
      </c>
      <c r="F88" s="77">
        <f t="shared" si="14"/>
        <v>116799</v>
      </c>
      <c r="G88" s="77">
        <f t="shared" si="14"/>
        <v>155921</v>
      </c>
      <c r="H88" s="77">
        <v>121298</v>
      </c>
    </row>
    <row r="89" spans="1:8" ht="14.1" customHeight="1">
      <c r="A89" s="14" t="s">
        <v>7</v>
      </c>
      <c r="B89" s="12">
        <v>2220</v>
      </c>
      <c r="C89" s="65" t="s">
        <v>0</v>
      </c>
      <c r="D89" s="78">
        <f t="shared" ref="D89:G89" si="15">D88+D27</f>
        <v>83236</v>
      </c>
      <c r="E89" s="78">
        <f t="shared" si="15"/>
        <v>41430</v>
      </c>
      <c r="F89" s="77">
        <f t="shared" si="15"/>
        <v>120918</v>
      </c>
      <c r="G89" s="78">
        <f t="shared" si="15"/>
        <v>161816</v>
      </c>
      <c r="H89" s="78">
        <v>125534</v>
      </c>
    </row>
    <row r="90" spans="1:8" ht="9.6" customHeight="1">
      <c r="A90" s="14"/>
      <c r="B90" s="12"/>
      <c r="C90" s="65"/>
      <c r="D90" s="80"/>
      <c r="E90" s="80"/>
      <c r="F90" s="80"/>
      <c r="G90" s="80"/>
      <c r="H90" s="80"/>
    </row>
    <row r="91" spans="1:8" ht="13.15" customHeight="1">
      <c r="A91" s="5" t="s">
        <v>9</v>
      </c>
      <c r="B91" s="12">
        <v>2251</v>
      </c>
      <c r="C91" s="65" t="s">
        <v>35</v>
      </c>
      <c r="D91" s="80"/>
      <c r="E91" s="80"/>
      <c r="F91" s="80"/>
      <c r="G91" s="80"/>
      <c r="H91" s="80"/>
    </row>
    <row r="92" spans="1:8" ht="13.15" customHeight="1">
      <c r="B92" s="23">
        <v>0.09</v>
      </c>
      <c r="C92" s="65" t="s">
        <v>43</v>
      </c>
      <c r="D92" s="80"/>
      <c r="E92" s="80"/>
      <c r="F92" s="80"/>
      <c r="G92" s="80"/>
      <c r="H92" s="80"/>
    </row>
    <row r="93" spans="1:8" ht="13.15" customHeight="1">
      <c r="B93" s="6">
        <v>18</v>
      </c>
      <c r="C93" s="68" t="s">
        <v>71</v>
      </c>
      <c r="F93" s="62"/>
    </row>
    <row r="94" spans="1:8" ht="13.15" customHeight="1">
      <c r="B94" s="16" t="s">
        <v>36</v>
      </c>
      <c r="C94" s="68" t="s">
        <v>13</v>
      </c>
      <c r="D94" s="69">
        <v>0</v>
      </c>
      <c r="E94" s="70">
        <v>1253</v>
      </c>
      <c r="F94" s="71">
        <v>1633</v>
      </c>
      <c r="G94" s="71">
        <v>1633</v>
      </c>
      <c r="H94" s="66">
        <v>6017</v>
      </c>
    </row>
    <row r="95" spans="1:8" ht="13.15" customHeight="1">
      <c r="B95" s="16" t="s">
        <v>37</v>
      </c>
      <c r="C95" s="68" t="s">
        <v>15</v>
      </c>
      <c r="D95" s="69">
        <v>0</v>
      </c>
      <c r="E95" s="70">
        <v>18</v>
      </c>
      <c r="F95" s="71">
        <v>20</v>
      </c>
      <c r="G95" s="71">
        <v>20</v>
      </c>
      <c r="H95" s="66">
        <v>25</v>
      </c>
    </row>
    <row r="96" spans="1:8" ht="13.15" customHeight="1">
      <c r="B96" s="16" t="s">
        <v>38</v>
      </c>
      <c r="C96" s="68" t="s">
        <v>17</v>
      </c>
      <c r="D96" s="69">
        <v>0</v>
      </c>
      <c r="E96" s="71">
        <v>55</v>
      </c>
      <c r="F96" s="71">
        <v>55</v>
      </c>
      <c r="G96" s="71">
        <v>55</v>
      </c>
      <c r="H96" s="66">
        <v>60</v>
      </c>
    </row>
    <row r="97" spans="1:8" ht="13.15" customHeight="1">
      <c r="A97" s="5" t="s">
        <v>7</v>
      </c>
      <c r="B97" s="6">
        <v>18</v>
      </c>
      <c r="C97" s="68" t="s">
        <v>71</v>
      </c>
      <c r="D97" s="79">
        <f t="shared" ref="D97:G97" si="16">SUM(D94:D96)</f>
        <v>0</v>
      </c>
      <c r="E97" s="78">
        <f t="shared" si="16"/>
        <v>1326</v>
      </c>
      <c r="F97" s="77">
        <f t="shared" si="16"/>
        <v>1708</v>
      </c>
      <c r="G97" s="77">
        <f t="shared" si="16"/>
        <v>1708</v>
      </c>
      <c r="H97" s="78">
        <v>6102</v>
      </c>
    </row>
    <row r="98" spans="1:8" ht="13.15" customHeight="1">
      <c r="A98" s="5" t="s">
        <v>7</v>
      </c>
      <c r="B98" s="23">
        <v>0.09</v>
      </c>
      <c r="C98" s="65" t="s">
        <v>43</v>
      </c>
      <c r="D98" s="86">
        <f t="shared" ref="D98:G98" si="17">D97</f>
        <v>0</v>
      </c>
      <c r="E98" s="84">
        <f t="shared" si="17"/>
        <v>1326</v>
      </c>
      <c r="F98" s="85">
        <f t="shared" si="17"/>
        <v>1708</v>
      </c>
      <c r="G98" s="85">
        <f t="shared" si="17"/>
        <v>1708</v>
      </c>
      <c r="H98" s="84">
        <v>6102</v>
      </c>
    </row>
    <row r="99" spans="1:8" ht="13.15" customHeight="1">
      <c r="A99" s="17" t="s">
        <v>7</v>
      </c>
      <c r="B99" s="24">
        <v>2251</v>
      </c>
      <c r="C99" s="83" t="s">
        <v>35</v>
      </c>
      <c r="D99" s="86">
        <f t="shared" ref="D99:G99" si="18">D97</f>
        <v>0</v>
      </c>
      <c r="E99" s="84">
        <f t="shared" si="18"/>
        <v>1326</v>
      </c>
      <c r="F99" s="85">
        <f t="shared" si="18"/>
        <v>1708</v>
      </c>
      <c r="G99" s="85">
        <f t="shared" si="18"/>
        <v>1708</v>
      </c>
      <c r="H99" s="84">
        <v>6102</v>
      </c>
    </row>
    <row r="100" spans="1:8" s="48" customFormat="1" ht="13.15" customHeight="1">
      <c r="A100" s="17" t="s">
        <v>7</v>
      </c>
      <c r="B100" s="117"/>
      <c r="C100" s="83" t="s">
        <v>8</v>
      </c>
      <c r="D100" s="84">
        <f t="shared" ref="D100:G100" si="19">D89+D99</f>
        <v>83236</v>
      </c>
      <c r="E100" s="78">
        <f t="shared" si="19"/>
        <v>42756</v>
      </c>
      <c r="F100" s="77">
        <f t="shared" si="19"/>
        <v>122626</v>
      </c>
      <c r="G100" s="78">
        <f t="shared" si="19"/>
        <v>163524</v>
      </c>
      <c r="H100" s="78">
        <v>131636</v>
      </c>
    </row>
    <row r="101" spans="1:8" ht="7.15" customHeight="1">
      <c r="B101" s="12"/>
      <c r="C101" s="92"/>
      <c r="F101" s="55"/>
      <c r="G101" s="55"/>
      <c r="H101" s="55"/>
    </row>
    <row r="102" spans="1:8">
      <c r="A102" s="25"/>
      <c r="B102" s="26"/>
      <c r="C102" s="93" t="s">
        <v>44</v>
      </c>
      <c r="F102" s="62"/>
    </row>
    <row r="103" spans="1:8" ht="15" customHeight="1">
      <c r="A103" s="8" t="s">
        <v>9</v>
      </c>
      <c r="B103" s="27">
        <v>4220</v>
      </c>
      <c r="C103" s="94" t="s">
        <v>49</v>
      </c>
      <c r="F103" s="62"/>
    </row>
    <row r="104" spans="1:8">
      <c r="A104" s="28"/>
      <c r="B104" s="29">
        <v>60</v>
      </c>
      <c r="C104" s="95" t="s">
        <v>18</v>
      </c>
      <c r="D104" s="96"/>
      <c r="E104" s="96"/>
      <c r="F104" s="96"/>
      <c r="G104" s="96"/>
      <c r="H104" s="96"/>
    </row>
    <row r="105" spans="1:8">
      <c r="A105" s="28"/>
      <c r="B105" s="30">
        <v>60.100999999999999</v>
      </c>
      <c r="C105" s="97" t="s">
        <v>45</v>
      </c>
      <c r="D105" s="96"/>
      <c r="E105" s="96"/>
      <c r="F105" s="96"/>
      <c r="G105" s="96"/>
      <c r="H105" s="96"/>
    </row>
    <row r="106" spans="1:8">
      <c r="A106" s="25"/>
      <c r="B106" s="26">
        <v>18</v>
      </c>
      <c r="C106" s="98" t="s">
        <v>46</v>
      </c>
      <c r="F106" s="62"/>
    </row>
    <row r="107" spans="1:8">
      <c r="A107" s="25"/>
      <c r="B107" s="26" t="s">
        <v>47</v>
      </c>
      <c r="C107" s="98" t="s">
        <v>57</v>
      </c>
      <c r="D107" s="73">
        <v>2938</v>
      </c>
      <c r="E107" s="82">
        <v>0</v>
      </c>
      <c r="F107" s="82">
        <v>0</v>
      </c>
      <c r="G107" s="82">
        <v>0</v>
      </c>
      <c r="H107" s="69">
        <v>0</v>
      </c>
    </row>
    <row r="108" spans="1:8">
      <c r="A108" s="25" t="s">
        <v>7</v>
      </c>
      <c r="B108" s="26">
        <v>18</v>
      </c>
      <c r="C108" s="98" t="s">
        <v>46</v>
      </c>
      <c r="D108" s="74">
        <f t="shared" ref="D108:G108" si="20">SUM(D107:D107)</f>
        <v>2938</v>
      </c>
      <c r="E108" s="76">
        <f t="shared" si="20"/>
        <v>0</v>
      </c>
      <c r="F108" s="76">
        <f t="shared" si="20"/>
        <v>0</v>
      </c>
      <c r="G108" s="76">
        <f t="shared" si="20"/>
        <v>0</v>
      </c>
      <c r="H108" s="76">
        <v>0</v>
      </c>
    </row>
    <row r="109" spans="1:8">
      <c r="A109" s="25" t="s">
        <v>7</v>
      </c>
      <c r="B109" s="30">
        <v>60.100999999999999</v>
      </c>
      <c r="C109" s="93" t="s">
        <v>45</v>
      </c>
      <c r="D109" s="74">
        <f t="shared" ref="D109:G112" si="21">D108</f>
        <v>2938</v>
      </c>
      <c r="E109" s="76">
        <f t="shared" si="21"/>
        <v>0</v>
      </c>
      <c r="F109" s="76">
        <f t="shared" si="21"/>
        <v>0</v>
      </c>
      <c r="G109" s="76">
        <f t="shared" si="21"/>
        <v>0</v>
      </c>
      <c r="H109" s="76">
        <v>0</v>
      </c>
    </row>
    <row r="110" spans="1:8">
      <c r="A110" s="25" t="s">
        <v>7</v>
      </c>
      <c r="B110" s="26">
        <v>60</v>
      </c>
      <c r="C110" s="98" t="s">
        <v>18</v>
      </c>
      <c r="D110" s="74">
        <f t="shared" si="21"/>
        <v>2938</v>
      </c>
      <c r="E110" s="76">
        <f t="shared" si="21"/>
        <v>0</v>
      </c>
      <c r="F110" s="76">
        <f t="shared" si="21"/>
        <v>0</v>
      </c>
      <c r="G110" s="76">
        <f t="shared" si="21"/>
        <v>0</v>
      </c>
      <c r="H110" s="76">
        <v>0</v>
      </c>
    </row>
    <row r="111" spans="1:8" ht="15.6" customHeight="1">
      <c r="A111" s="8" t="s">
        <v>7</v>
      </c>
      <c r="B111" s="27">
        <v>4220</v>
      </c>
      <c r="C111" s="99" t="s">
        <v>49</v>
      </c>
      <c r="D111" s="74">
        <f t="shared" si="21"/>
        <v>2938</v>
      </c>
      <c r="E111" s="76">
        <f t="shared" si="21"/>
        <v>0</v>
      </c>
      <c r="F111" s="76">
        <f t="shared" si="21"/>
        <v>0</v>
      </c>
      <c r="G111" s="76">
        <f t="shared" si="21"/>
        <v>0</v>
      </c>
      <c r="H111" s="76">
        <v>0</v>
      </c>
    </row>
    <row r="112" spans="1:8">
      <c r="A112" s="31" t="s">
        <v>7</v>
      </c>
      <c r="B112" s="49"/>
      <c r="C112" s="100" t="s">
        <v>44</v>
      </c>
      <c r="D112" s="74">
        <f t="shared" si="21"/>
        <v>2938</v>
      </c>
      <c r="E112" s="76">
        <f t="shared" si="21"/>
        <v>0</v>
      </c>
      <c r="F112" s="76">
        <f t="shared" si="21"/>
        <v>0</v>
      </c>
      <c r="G112" s="76">
        <f t="shared" si="21"/>
        <v>0</v>
      </c>
      <c r="H112" s="76">
        <v>0</v>
      </c>
    </row>
    <row r="113" spans="1:8">
      <c r="A113" s="31" t="s">
        <v>7</v>
      </c>
      <c r="B113" s="32"/>
      <c r="C113" s="100" t="s">
        <v>3</v>
      </c>
      <c r="D113" s="74">
        <f t="shared" ref="D113:G113" si="22">D112+D100</f>
        <v>86174</v>
      </c>
      <c r="E113" s="74">
        <f t="shared" si="22"/>
        <v>42756</v>
      </c>
      <c r="F113" s="74">
        <f t="shared" si="22"/>
        <v>122626</v>
      </c>
      <c r="G113" s="74">
        <f t="shared" si="22"/>
        <v>163524</v>
      </c>
      <c r="H113" s="74">
        <v>131636</v>
      </c>
    </row>
    <row r="114" spans="1:8" ht="61.15" customHeight="1">
      <c r="A114" s="33"/>
      <c r="B114" s="34"/>
      <c r="C114" s="101"/>
      <c r="D114" s="102"/>
      <c r="E114" s="102"/>
      <c r="G114" s="102"/>
      <c r="H114" s="102"/>
    </row>
    <row r="120" spans="1:8" ht="20.25">
      <c r="C120" s="103"/>
      <c r="D120" s="104"/>
      <c r="E120" s="104"/>
      <c r="F120" s="103"/>
      <c r="G120" s="104"/>
      <c r="H120" s="104"/>
    </row>
    <row r="121" spans="1:8" ht="20.25">
      <c r="C121" s="103"/>
      <c r="D121" s="104"/>
      <c r="E121" s="104"/>
      <c r="F121" s="104"/>
      <c r="G121" s="104"/>
      <c r="H121" s="104"/>
    </row>
    <row r="122" spans="1:8" ht="20.25">
      <c r="C122" s="103"/>
      <c r="D122" s="104"/>
      <c r="E122" s="104"/>
      <c r="F122" s="103"/>
      <c r="G122" s="104"/>
      <c r="H122" s="104"/>
    </row>
    <row r="123" spans="1:8" ht="20.25">
      <c r="C123" s="103"/>
      <c r="D123" s="104"/>
      <c r="E123" s="104"/>
      <c r="F123" s="103"/>
      <c r="G123" s="104"/>
      <c r="H123" s="104"/>
    </row>
    <row r="124" spans="1:8" ht="20.25">
      <c r="C124" s="103"/>
      <c r="D124" s="104"/>
      <c r="E124" s="104"/>
      <c r="F124" s="103"/>
      <c r="G124" s="104"/>
      <c r="H124" s="104"/>
    </row>
  </sheetData>
  <mergeCells count="5">
    <mergeCell ref="D14:E14"/>
    <mergeCell ref="A1:H1"/>
    <mergeCell ref="A2:H2"/>
    <mergeCell ref="D13:E13"/>
    <mergeCell ref="B6:D6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88" firstPageNumber="141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2" manualBreakCount="2">
    <brk id="38" max="7" man="1"/>
    <brk id="7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dem17</vt:lpstr>
      <vt:lpstr>'dem17'!ipr</vt:lpstr>
      <vt:lpstr>IPRrevenue</vt:lpstr>
      <vt:lpstr>'dem17'!Print_Area</vt:lpstr>
      <vt:lpstr>'dem17'!Print_Titles</vt:lpstr>
      <vt:lpstr>'dem17'!sss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2018-02-27T05:07:49Z</cp:lastPrinted>
  <dcterms:created xsi:type="dcterms:W3CDTF">2004-06-02T16:18:07Z</dcterms:created>
  <dcterms:modified xsi:type="dcterms:W3CDTF">2018-04-07T07:49:27Z</dcterms:modified>
</cp:coreProperties>
</file>