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2" sheetId="1" r:id="rId1"/>
    <sheet name="Sheet1" sheetId="2" r:id="rId2"/>
  </sheets>
  <externalReferences>
    <externalReference r:id="rId3"/>
  </externalReferences>
  <definedNames>
    <definedName name="__123Graph_D" hidden="1">[1]DEMAND18!#REF!</definedName>
    <definedName name="_xlnm._FilterDatabase" localSheetId="0" hidden="1">'dem2'!$B$18:$H$514</definedName>
    <definedName name="_Regression_Int" localSheetId="0" hidden="1">1</definedName>
    <definedName name="ah" localSheetId="0">'dem2'!$D$361:$H$361</definedName>
    <definedName name="ahcap" localSheetId="0">'dem2'!$D$469:$H$469</definedName>
    <definedName name="animal" localSheetId="0">'dem2'!$E$13:$F$13</definedName>
    <definedName name="are" localSheetId="0">'dem2'!#REF!</definedName>
    <definedName name="dd" localSheetId="0">'dem2'!$D$386:$H$386</definedName>
    <definedName name="fishcap" localSheetId="0">'dem2'!$D$495:$H$495</definedName>
    <definedName name="Fishrev" localSheetId="0">'dem2'!$D$440:$H$440</definedName>
    <definedName name="housing" localSheetId="0">#REF!</definedName>
    <definedName name="housingcap" localSheetId="0">#REF!</definedName>
    <definedName name="np" localSheetId="0">'dem2'!#REF!</definedName>
    <definedName name="Nutrition" localSheetId="0">#REF!</definedName>
    <definedName name="oges" localSheetId="0">#REF!</definedName>
    <definedName name="_xlnm.Print_Area" localSheetId="0">'dem2'!$A$1:$H$501</definedName>
    <definedName name="_xlnm.Print_Titles" localSheetId="0">'dem2'!$15:$18</definedName>
    <definedName name="pw" localSheetId="0">#REF!</definedName>
    <definedName name="revise" localSheetId="0">'dem2'!#REF!</definedName>
    <definedName name="scst" localSheetId="0">#REF!</definedName>
    <definedName name="SocialSecurity" localSheetId="0">#REF!</definedName>
    <definedName name="socialwelfare" localSheetId="0">#REF!</definedName>
    <definedName name="summary" localSheetId="0">'dem2'!#REF!</definedName>
    <definedName name="tax" localSheetId="0">#REF!</definedName>
    <definedName name="udhd" localSheetId="0">#REF!</definedName>
    <definedName name="urbancap" localSheetId="0">#REF!</definedName>
    <definedName name="Voted" localSheetId="0">#REF!</definedName>
    <definedName name="water" localSheetId="0">#REF!</definedName>
    <definedName name="watercap" localSheetId="0">#REF!</definedName>
    <definedName name="welfarecap" localSheetId="0">#REF!</definedName>
    <definedName name="Z_11785445_139B_4A31_9FC3_9005FC3C3095_.wvu.FilterData" localSheetId="0" hidden="1">'dem2'!$B$20:$H$503</definedName>
    <definedName name="Z_11785445_139B_4A31_9FC3_9005FC3C3095_.wvu.PrintArea" localSheetId="0" hidden="1">'dem2'!$A$1:$H$500</definedName>
    <definedName name="Z_11785445_139B_4A31_9FC3_9005FC3C3095_.wvu.PrintTitles" localSheetId="0" hidden="1">'dem2'!$15:$18</definedName>
    <definedName name="Z_11785445_139B_4A31_9FC3_9005FC3C3095_.wvu.Rows" localSheetId="0" hidden="1">'dem2'!#REF!</definedName>
    <definedName name="Z_239EE218_578E_4317_BEED_14D5D7089E27_.wvu.Cols" localSheetId="0" hidden="1">'dem2'!#REF!</definedName>
    <definedName name="Z_239EE218_578E_4317_BEED_14D5D7089E27_.wvu.FilterData" localSheetId="0" hidden="1">'dem2'!$A$1:$H$500</definedName>
    <definedName name="Z_239EE218_578E_4317_BEED_14D5D7089E27_.wvu.PrintArea" localSheetId="0" hidden="1">'dem2'!$A$1:$H$497</definedName>
    <definedName name="Z_239EE218_578E_4317_BEED_14D5D7089E27_.wvu.PrintTitles" localSheetId="0" hidden="1">'dem2'!$15:$18</definedName>
    <definedName name="Z_302A3EA3_AE96_11D5_A646_0050BA3D7AFD_.wvu.Cols" localSheetId="0" hidden="1">'dem2'!#REF!</definedName>
    <definedName name="Z_302A3EA3_AE96_11D5_A646_0050BA3D7AFD_.wvu.FilterData" localSheetId="0" hidden="1">'dem2'!$A$1:$H$500</definedName>
    <definedName name="Z_302A3EA3_AE96_11D5_A646_0050BA3D7AFD_.wvu.PrintArea" localSheetId="0" hidden="1">'dem2'!$A$1:$H$497</definedName>
    <definedName name="Z_302A3EA3_AE96_11D5_A646_0050BA3D7AFD_.wvu.PrintTitles" localSheetId="0" hidden="1">'dem2'!$15:$18</definedName>
    <definedName name="Z_36DBA021_0ECB_11D4_8064_004005726899_.wvu.Cols" localSheetId="0" hidden="1">'dem2'!#REF!</definedName>
    <definedName name="Z_36DBA021_0ECB_11D4_8064_004005726899_.wvu.FilterData" localSheetId="0" hidden="1">'dem2'!$C$20:$C$469</definedName>
    <definedName name="Z_36DBA021_0ECB_11D4_8064_004005726899_.wvu.PrintArea" localSheetId="0" hidden="1">'dem2'!$A$1:$H$468</definedName>
    <definedName name="Z_36DBA021_0ECB_11D4_8064_004005726899_.wvu.PrintTitles" localSheetId="0" hidden="1">'dem2'!$15:$18</definedName>
    <definedName name="Z_5071B95B_B9AE_41D2_8D05_F6F32A4219CA_.wvu.FilterData" localSheetId="0" hidden="1">'dem2'!$A$20:$H$500</definedName>
    <definedName name="Z_93EBE921_AE91_11D5_8685_004005726899_.wvu.Cols" localSheetId="0" hidden="1">'dem2'!#REF!</definedName>
    <definedName name="Z_93EBE921_AE91_11D5_8685_004005726899_.wvu.FilterData" localSheetId="0" hidden="1">'dem2'!$C$20:$C$469</definedName>
    <definedName name="Z_93EBE921_AE91_11D5_8685_004005726899_.wvu.PrintArea" localSheetId="0" hidden="1">'dem2'!$A$1:$H$468</definedName>
    <definedName name="Z_93EBE921_AE91_11D5_8685_004005726899_.wvu.PrintTitles" localSheetId="0" hidden="1">'dem2'!$15:$18</definedName>
    <definedName name="Z_94DA79C1_0FDE_11D5_9579_000021DAEEA2_.wvu.Cols" localSheetId="0" hidden="1">'dem2'!#REF!</definedName>
    <definedName name="Z_94DA79C1_0FDE_11D5_9579_000021DAEEA2_.wvu.FilterData" localSheetId="0" hidden="1">'dem2'!$C$20:$C$469</definedName>
    <definedName name="Z_94DA79C1_0FDE_11D5_9579_000021DAEEA2_.wvu.PrintArea" localSheetId="0" hidden="1">'dem2'!$A$1:$H$468</definedName>
    <definedName name="Z_94DA79C1_0FDE_11D5_9579_000021DAEEA2_.wvu.PrintTitles" localSheetId="0" hidden="1">'dem2'!$15:$18</definedName>
    <definedName name="Z_A1D4F895_248C_45AC_AB56_DBE99D2594FB_.wvu.FilterData" localSheetId="0" hidden="1">'dem2'!$A$19:$H$503</definedName>
    <definedName name="Z_A1D4F895_248C_45AC_AB56_DBE99D2594FB_.wvu.PrintArea" localSheetId="0" hidden="1">'dem2'!$A$1:$H$497</definedName>
    <definedName name="Z_A1D4F895_248C_45AC_AB56_DBE99D2594FB_.wvu.PrintTitles" localSheetId="0" hidden="1">'dem2'!$15:$18</definedName>
    <definedName name="Z_AB0B25A3_0912_441B_B755_8571BB521299_.wvu.FilterData" localSheetId="0" hidden="1">'dem2'!$A$20:$H$500</definedName>
    <definedName name="Z_AB0B25A3_0912_441B_B755_8571BB521299_.wvu.PrintArea" localSheetId="0" hidden="1">'dem2'!$A$1:$H$500</definedName>
    <definedName name="Z_AB0B25A3_0912_441B_B755_8571BB521299_.wvu.PrintTitles" localSheetId="0" hidden="1">'dem2'!$15:$18</definedName>
    <definedName name="Z_AB0B25A3_0912_441B_B755_8571BB521299_.wvu.Rows" localSheetId="0" hidden="1">'dem2'!#REF!</definedName>
    <definedName name="Z_B4CB098C_161F_11D5_8064_004005726899_.wvu.FilterData" localSheetId="0" hidden="1">'dem2'!$C$20:$C$469</definedName>
    <definedName name="Z_B4CB098E_161F_11D5_8064_004005726899_.wvu.FilterData" localSheetId="0" hidden="1">'dem2'!$C$20:$C$469</definedName>
    <definedName name="Z_C868F8C3_16D7_11D5_A68D_81D6213F5331_.wvu.Cols" localSheetId="0" hidden="1">'dem2'!#REF!</definedName>
    <definedName name="Z_C868F8C3_16D7_11D5_A68D_81D6213F5331_.wvu.FilterData" localSheetId="0" hidden="1">'dem2'!$C$20:$C$469</definedName>
    <definedName name="Z_C868F8C3_16D7_11D5_A68D_81D6213F5331_.wvu.PrintArea" localSheetId="0" hidden="1">'dem2'!$A$1:$H$468</definedName>
    <definedName name="Z_C868F8C3_16D7_11D5_A68D_81D6213F5331_.wvu.PrintTitles" localSheetId="0" hidden="1">'dem2'!$15:$18</definedName>
    <definedName name="Z_C9005DB3_FAA8_4560_9BCE_49977A5934C6_.wvu.FilterData" localSheetId="0" hidden="1">'dem2'!$B$20:$H$503</definedName>
    <definedName name="Z_C9005DB3_FAA8_4560_9BCE_49977A5934C6_.wvu.PrintArea" localSheetId="0" hidden="1">'dem2'!$A$1:$H$500</definedName>
    <definedName name="Z_C9005DB3_FAA8_4560_9BCE_49977A5934C6_.wvu.PrintTitles" localSheetId="0" hidden="1">'dem2'!$15:$18</definedName>
    <definedName name="Z_C9005DB3_FAA8_4560_9BCE_49977A5934C6_.wvu.Rows" localSheetId="0" hidden="1">'dem2'!#REF!</definedName>
    <definedName name="Z_E57F7D2B_6C27_407B_9710_2828BB462CF1_.wvu.FilterData" localSheetId="0" hidden="1">'dem2'!$A$20:$H$500</definedName>
    <definedName name="Z_E57F7D2B_6C27_407B_9710_2828BB462CF1_.wvu.PrintArea" localSheetId="0" hidden="1">'dem2'!$A$1:$H$500</definedName>
    <definedName name="Z_E57F7D2B_6C27_407B_9710_2828BB462CF1_.wvu.PrintTitles" localSheetId="0" hidden="1">'dem2'!$15:$18</definedName>
    <definedName name="Z_E57F7D2B_6C27_407B_9710_2828BB462CF1_.wvu.Rows" localSheetId="0" hidden="1">'dem2'!#REF!</definedName>
    <definedName name="Z_E5DF37BD_125C_11D5_8DC4_D0F5D88B3549_.wvu.Cols" localSheetId="0" hidden="1">'dem2'!#REF!</definedName>
    <definedName name="Z_E5DF37BD_125C_11D5_8DC4_D0F5D88B3549_.wvu.FilterData" localSheetId="0" hidden="1">'dem2'!$C$20:$C$469</definedName>
    <definedName name="Z_E5DF37BD_125C_11D5_8DC4_D0F5D88B3549_.wvu.PrintArea" localSheetId="0" hidden="1">'dem2'!$A$1:$H$468</definedName>
    <definedName name="Z_E5DF37BD_125C_11D5_8DC4_D0F5D88B3549_.wvu.PrintTitles" localSheetId="0" hidden="1">'dem2'!$15:$18</definedName>
    <definedName name="Z_F8ADACC1_164E_11D6_B603_000021DAEEA2_.wvu.Cols" localSheetId="0" hidden="1">'dem2'!#REF!</definedName>
    <definedName name="Z_F8ADACC1_164E_11D6_B603_000021DAEEA2_.wvu.FilterData" localSheetId="0" hidden="1">'dem2'!$C$20:$C$469</definedName>
    <definedName name="Z_F8ADACC1_164E_11D6_B603_000021DAEEA2_.wvu.PrintArea" localSheetId="0" hidden="1">'dem2'!$A$1:$H$500</definedName>
    <definedName name="Z_F8ADACC1_164E_11D6_B603_000021DAEEA2_.wvu.PrintTitles" localSheetId="0" hidden="1">'dem2'!$15:$18</definedName>
  </definedNames>
  <calcPr calcId="125725"/>
  <customWorkbookViews>
    <customWorkbookView name="Mahendra - Personal View" guid="{E57F7D2B-6C27-407B-9710-2828BB462CF1}" mergeInterval="0" personalView="1" maximized="1" xWindow="1" yWindow="1" windowWidth="1366" windowHeight="538" activeSheetId="1"/>
    <customWorkbookView name="sonam - Personal View" guid="{CE6969D3-C4C4-4E74-BA3B-A9142892664E}" mergeInterval="0" personalView="1" maximized="1" windowWidth="1276" windowHeight="547" activeSheetId="1"/>
    <customWorkbookView name="SILAL BUDGET - Personal View" guid="{A1D4F895-248C-45AC-AB56-DBE99D2594FB}" mergeInterval="0" personalView="1" maximized="1" windowWidth="1020" windowHeight="597" activeSheetId="4"/>
    <customWorkbookView name="jogesh - Personal View" guid="{11785445-139B-4A31-9FC3-9005FC3C3095}" mergeInterval="0" personalView="1" maximized="1" windowWidth="1020" windowHeight="596" activeSheetId="1"/>
    <customWorkbookView name="aruni - Personal View" guid="{C9005DB3-FAA8-4560-9BCE-49977A5934C6}" mergeInterval="0" personalView="1" maximized="1" xWindow="5" yWindow="342" windowWidth="1010" windowHeight="275" activeSheetId="1"/>
    <customWorkbookView name="prakash - Personal View" guid="{AB0B25A3-0912-441B-B755-8571BB521299}" mergeInterval="0" personalView="1" maximized="1" xWindow="1" yWindow="1" windowWidth="1024" windowHeight="547" activeSheetId="1"/>
  </customWorkbookViews>
</workbook>
</file>

<file path=xl/calcChain.xml><?xml version="1.0" encoding="utf-8"?>
<calcChain xmlns="http://schemas.openxmlformats.org/spreadsheetml/2006/main">
  <c r="E459" i="1"/>
  <c r="F459"/>
  <c r="G459"/>
  <c r="D459"/>
  <c r="E176"/>
  <c r="F176"/>
  <c r="G176"/>
  <c r="D176"/>
  <c r="E234"/>
  <c r="F234"/>
  <c r="G234"/>
  <c r="D234"/>
  <c r="E79"/>
  <c r="F79"/>
  <c r="G79"/>
  <c r="D79"/>
  <c r="E92"/>
  <c r="F92"/>
  <c r="G92"/>
  <c r="D92"/>
  <c r="E358"/>
  <c r="F358"/>
  <c r="G358"/>
  <c r="D358"/>
  <c r="D493" l="1"/>
  <c r="D483"/>
  <c r="G467"/>
  <c r="D429"/>
  <c r="D352"/>
  <c r="D273"/>
  <c r="D277"/>
  <c r="G250"/>
  <c r="D250"/>
  <c r="D185"/>
  <c r="G136"/>
  <c r="D136"/>
  <c r="E467"/>
  <c r="F467"/>
  <c r="D467"/>
  <c r="E352"/>
  <c r="F352"/>
  <c r="G352"/>
  <c r="E277"/>
  <c r="F277"/>
  <c r="G277"/>
  <c r="E31"/>
  <c r="E38"/>
  <c r="E45"/>
  <c r="E52"/>
  <c r="E59"/>
  <c r="E99"/>
  <c r="E106"/>
  <c r="E113"/>
  <c r="E120"/>
  <c r="E127"/>
  <c r="E136"/>
  <c r="E143"/>
  <c r="E150"/>
  <c r="E157"/>
  <c r="E163"/>
  <c r="E171"/>
  <c r="E185"/>
  <c r="E194"/>
  <c r="E199"/>
  <c r="E205"/>
  <c r="E211"/>
  <c r="E219"/>
  <c r="E224"/>
  <c r="E229"/>
  <c r="E241"/>
  <c r="E250"/>
  <c r="E255"/>
  <c r="E260"/>
  <c r="E265"/>
  <c r="E273"/>
  <c r="E285"/>
  <c r="E291"/>
  <c r="E298"/>
  <c r="E303"/>
  <c r="E310"/>
  <c r="E316"/>
  <c r="E324"/>
  <c r="E333"/>
  <c r="E338"/>
  <c r="E343"/>
  <c r="E359"/>
  <c r="E368"/>
  <c r="E372"/>
  <c r="E380"/>
  <c r="E384"/>
  <c r="E394"/>
  <c r="E400"/>
  <c r="E410"/>
  <c r="E417"/>
  <c r="E424"/>
  <c r="E429"/>
  <c r="E438"/>
  <c r="E439" s="1"/>
  <c r="E449"/>
  <c r="E468" s="1"/>
  <c r="E469" s="1"/>
  <c r="E483"/>
  <c r="E488"/>
  <c r="E493"/>
  <c r="G493"/>
  <c r="F493"/>
  <c r="G488"/>
  <c r="F488"/>
  <c r="D488"/>
  <c r="G483"/>
  <c r="F483"/>
  <c r="G449"/>
  <c r="F449"/>
  <c r="D449"/>
  <c r="G438"/>
  <c r="G439" s="1"/>
  <c r="F438"/>
  <c r="F439" s="1"/>
  <c r="D438"/>
  <c r="D439" s="1"/>
  <c r="G429"/>
  <c r="F429"/>
  <c r="G424"/>
  <c r="F424"/>
  <c r="D424"/>
  <c r="G417"/>
  <c r="F417"/>
  <c r="D417"/>
  <c r="G410"/>
  <c r="F410"/>
  <c r="D410"/>
  <c r="G400"/>
  <c r="F400"/>
  <c r="D400"/>
  <c r="G394"/>
  <c r="F394"/>
  <c r="D394"/>
  <c r="G384"/>
  <c r="F384"/>
  <c r="D384"/>
  <c r="G380"/>
  <c r="F380"/>
  <c r="D380"/>
  <c r="G372"/>
  <c r="F372"/>
  <c r="D372"/>
  <c r="G368"/>
  <c r="F368"/>
  <c r="D368"/>
  <c r="G359"/>
  <c r="F359"/>
  <c r="F360" s="1"/>
  <c r="D359"/>
  <c r="D360" s="1"/>
  <c r="G343"/>
  <c r="F343"/>
  <c r="D343"/>
  <c r="G338"/>
  <c r="F338"/>
  <c r="D338"/>
  <c r="G333"/>
  <c r="F333"/>
  <c r="D333"/>
  <c r="G324"/>
  <c r="F324"/>
  <c r="D324"/>
  <c r="G316"/>
  <c r="F316"/>
  <c r="D316"/>
  <c r="G310"/>
  <c r="F310"/>
  <c r="D310"/>
  <c r="G303"/>
  <c r="F303"/>
  <c r="D303"/>
  <c r="G298"/>
  <c r="F298"/>
  <c r="D298"/>
  <c r="G291"/>
  <c r="F291"/>
  <c r="D291"/>
  <c r="G285"/>
  <c r="F285"/>
  <c r="D285"/>
  <c r="G273"/>
  <c r="G278" s="1"/>
  <c r="F273"/>
  <c r="G265"/>
  <c r="F265"/>
  <c r="D265"/>
  <c r="G260"/>
  <c r="F260"/>
  <c r="D260"/>
  <c r="G255"/>
  <c r="F255"/>
  <c r="D255"/>
  <c r="F250"/>
  <c r="G241"/>
  <c r="F241"/>
  <c r="D241"/>
  <c r="G229"/>
  <c r="F229"/>
  <c r="D229"/>
  <c r="G224"/>
  <c r="F224"/>
  <c r="D224"/>
  <c r="G219"/>
  <c r="F219"/>
  <c r="D219"/>
  <c r="G211"/>
  <c r="F211"/>
  <c r="D211"/>
  <c r="G205"/>
  <c r="F205"/>
  <c r="D205"/>
  <c r="G199"/>
  <c r="F199"/>
  <c r="D199"/>
  <c r="G194"/>
  <c r="F194"/>
  <c r="D194"/>
  <c r="G185"/>
  <c r="F185"/>
  <c r="G171"/>
  <c r="F171"/>
  <c r="D171"/>
  <c r="G163"/>
  <c r="F163"/>
  <c r="D163"/>
  <c r="G157"/>
  <c r="F157"/>
  <c r="D157"/>
  <c r="G150"/>
  <c r="F150"/>
  <c r="D150"/>
  <c r="G143"/>
  <c r="F143"/>
  <c r="D143"/>
  <c r="F136"/>
  <c r="G127"/>
  <c r="F127"/>
  <c r="D127"/>
  <c r="G120"/>
  <c r="F120"/>
  <c r="D120"/>
  <c r="G113"/>
  <c r="F113"/>
  <c r="D113"/>
  <c r="G106"/>
  <c r="F106"/>
  <c r="D106"/>
  <c r="G99"/>
  <c r="F99"/>
  <c r="D99"/>
  <c r="G59"/>
  <c r="F59"/>
  <c r="D59"/>
  <c r="G52"/>
  <c r="F52"/>
  <c r="D52"/>
  <c r="G45"/>
  <c r="F45"/>
  <c r="D45"/>
  <c r="G38"/>
  <c r="F38"/>
  <c r="D38"/>
  <c r="G31"/>
  <c r="F31"/>
  <c r="D31"/>
  <c r="G360" l="1"/>
  <c r="E373"/>
  <c r="E374" s="1"/>
  <c r="E121"/>
  <c r="E122" s="1"/>
  <c r="F278"/>
  <c r="E401"/>
  <c r="E230"/>
  <c r="E235" s="1"/>
  <c r="D494"/>
  <c r="D495" s="1"/>
  <c r="D401"/>
  <c r="E212"/>
  <c r="E213" s="1"/>
  <c r="E494"/>
  <c r="E495" s="1"/>
  <c r="E496" s="1"/>
  <c r="E278"/>
  <c r="G494"/>
  <c r="G495" s="1"/>
  <c r="G266"/>
  <c r="G267" s="1"/>
  <c r="F401"/>
  <c r="F494"/>
  <c r="F495" s="1"/>
  <c r="D278"/>
  <c r="G373"/>
  <c r="G374" s="1"/>
  <c r="E360"/>
  <c r="D60"/>
  <c r="D61" s="1"/>
  <c r="F164"/>
  <c r="F177" s="1"/>
  <c r="G212"/>
  <c r="G213" s="1"/>
  <c r="E385"/>
  <c r="G401"/>
  <c r="D164"/>
  <c r="D177" s="1"/>
  <c r="E430"/>
  <c r="E344"/>
  <c r="E345" s="1"/>
  <c r="E317"/>
  <c r="E318" s="1"/>
  <c r="E266"/>
  <c r="E267" s="1"/>
  <c r="E164"/>
  <c r="E177" s="1"/>
  <c r="E60"/>
  <c r="E61" s="1"/>
  <c r="F385"/>
  <c r="F373"/>
  <c r="F374" s="1"/>
  <c r="G60"/>
  <c r="G61" s="1"/>
  <c r="G164"/>
  <c r="G177" s="1"/>
  <c r="F266"/>
  <c r="F267" s="1"/>
  <c r="F430"/>
  <c r="F468"/>
  <c r="F469" s="1"/>
  <c r="D468"/>
  <c r="D469" s="1"/>
  <c r="F230"/>
  <c r="F235" s="1"/>
  <c r="D385"/>
  <c r="D430"/>
  <c r="G468"/>
  <c r="G469" s="1"/>
  <c r="D121"/>
  <c r="D122" s="1"/>
  <c r="G230"/>
  <c r="G235" s="1"/>
  <c r="D266"/>
  <c r="D267" s="1"/>
  <c r="D317"/>
  <c r="D318" s="1"/>
  <c r="D344"/>
  <c r="D345" s="1"/>
  <c r="G344"/>
  <c r="G345" s="1"/>
  <c r="G385"/>
  <c r="F60"/>
  <c r="F61" s="1"/>
  <c r="F121"/>
  <c r="F122" s="1"/>
  <c r="F212"/>
  <c r="F213" s="1"/>
  <c r="D212"/>
  <c r="D213" s="1"/>
  <c r="D373"/>
  <c r="D374" s="1"/>
  <c r="G430"/>
  <c r="G121"/>
  <c r="G122" s="1"/>
  <c r="D230"/>
  <c r="D235" s="1"/>
  <c r="G317"/>
  <c r="G318" s="1"/>
  <c r="F317"/>
  <c r="F318" s="1"/>
  <c r="F344"/>
  <c r="F345" s="1"/>
  <c r="E386" l="1"/>
  <c r="G361"/>
  <c r="F361"/>
  <c r="D361"/>
  <c r="E361"/>
  <c r="D440"/>
  <c r="G440"/>
  <c r="E440"/>
  <c r="D496"/>
  <c r="F440"/>
  <c r="F496"/>
  <c r="G496"/>
  <c r="G386"/>
  <c r="F386"/>
  <c r="D386"/>
  <c r="E441" l="1"/>
  <c r="E497" s="1"/>
  <c r="G441"/>
  <c r="G497" s="1"/>
  <c r="F13"/>
  <c r="F441"/>
  <c r="F497" s="1"/>
  <c r="D441"/>
  <c r="D497" s="1"/>
  <c r="E13" l="1"/>
</calcChain>
</file>

<file path=xl/sharedStrings.xml><?xml version="1.0" encoding="utf-8"?>
<sst xmlns="http://schemas.openxmlformats.org/spreadsheetml/2006/main" count="779" uniqueCount="373">
  <si>
    <t>DEMAND NO. 2</t>
  </si>
  <si>
    <t>ANIMAL HUSBANDRY, LIVESTOCK, FISHERIES AND VETERINARY SERVICES</t>
  </si>
  <si>
    <t>Animal Husbandry</t>
  </si>
  <si>
    <t>Dairy Development</t>
  </si>
  <si>
    <t>(a) Capital Account of Agriculture and Allied Activities</t>
  </si>
  <si>
    <t>Capital Outlay on Animal Husbandry</t>
  </si>
  <si>
    <t>Capital</t>
  </si>
  <si>
    <t>Voted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</si>
  <si>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</si>
  <si>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</si>
  <si>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</si>
  <si>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</si>
  <si>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</si>
  <si>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</si>
  <si>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</si>
  <si>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</si>
  <si>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Administration</t>
  </si>
  <si>
    <t>Head Office Establishment</t>
  </si>
  <si>
    <t>60.44.01</t>
  </si>
  <si>
    <t>Salaries</t>
  </si>
  <si>
    <t>60.44.11</t>
  </si>
  <si>
    <t>Travel Expenses</t>
  </si>
  <si>
    <t>60.44.13</t>
  </si>
  <si>
    <t>Office Expenses</t>
  </si>
  <si>
    <t>Rent, Rates and Taxes</t>
  </si>
  <si>
    <t>Other Charges</t>
  </si>
  <si>
    <t>60.44.51</t>
  </si>
  <si>
    <t>Motor Vehicles</t>
  </si>
  <si>
    <t>East District</t>
  </si>
  <si>
    <t>60.45.01</t>
  </si>
  <si>
    <t>60.45.11</t>
  </si>
  <si>
    <t>60.45.13</t>
  </si>
  <si>
    <t>60.45.14</t>
  </si>
  <si>
    <t>West District</t>
  </si>
  <si>
    <t>60.46.01</t>
  </si>
  <si>
    <t>60.46.11</t>
  </si>
  <si>
    <t>60.46.13</t>
  </si>
  <si>
    <t>North District</t>
  </si>
  <si>
    <t>60.47.01</t>
  </si>
  <si>
    <t>60.47.11</t>
  </si>
  <si>
    <t>60.47.13</t>
  </si>
  <si>
    <t>60.47.14</t>
  </si>
  <si>
    <t>South District</t>
  </si>
  <si>
    <t>60.48.01</t>
  </si>
  <si>
    <t>60.48.11</t>
  </si>
  <si>
    <t>60.48.13</t>
  </si>
  <si>
    <t>60.48.14</t>
  </si>
  <si>
    <t>Veterinary Services &amp; Animal Health</t>
  </si>
  <si>
    <t>Veterinary Hospitals &amp; Dispensaries</t>
  </si>
  <si>
    <t>61.44.01</t>
  </si>
  <si>
    <t>61.44.02</t>
  </si>
  <si>
    <t>Wages</t>
  </si>
  <si>
    <t>61.44.11</t>
  </si>
  <si>
    <t>61.44.13</t>
  </si>
  <si>
    <t>61.44.21</t>
  </si>
  <si>
    <t>Minor Works</t>
  </si>
  <si>
    <t>61.45.01</t>
  </si>
  <si>
    <t>61.45.02</t>
  </si>
  <si>
    <t>61.45.11</t>
  </si>
  <si>
    <t>61.45.13</t>
  </si>
  <si>
    <t>61.46.01</t>
  </si>
  <si>
    <t>61.46.02</t>
  </si>
  <si>
    <t>61.46.11</t>
  </si>
  <si>
    <t>61.46.13</t>
  </si>
  <si>
    <t>61.47.01</t>
  </si>
  <si>
    <t>61.47.02</t>
  </si>
  <si>
    <t>61.47.11</t>
  </si>
  <si>
    <t>61.47.13</t>
  </si>
  <si>
    <t>61.48.01</t>
  </si>
  <si>
    <t>61.48.02</t>
  </si>
  <si>
    <t>61.48.11</t>
  </si>
  <si>
    <t>61.48.13</t>
  </si>
  <si>
    <t>62.00.85</t>
  </si>
  <si>
    <t>Cattle and Buffalo Development</t>
  </si>
  <si>
    <t>Intensive Cattle Development</t>
  </si>
  <si>
    <t>63.44.01</t>
  </si>
  <si>
    <t>63.44.11</t>
  </si>
  <si>
    <t>63.44.13</t>
  </si>
  <si>
    <t>63.45.01</t>
  </si>
  <si>
    <t>63.45.02</t>
  </si>
  <si>
    <t>63.45.11</t>
  </si>
  <si>
    <t>63.45.13</t>
  </si>
  <si>
    <t>63.46.01</t>
  </si>
  <si>
    <t>63.46.02</t>
  </si>
  <si>
    <t>63.46.11</t>
  </si>
  <si>
    <t>63.46.13</t>
  </si>
  <si>
    <t>63.47.01</t>
  </si>
  <si>
    <t>63.47.02</t>
  </si>
  <si>
    <t>63.47.11</t>
  </si>
  <si>
    <t>63.47.13</t>
  </si>
  <si>
    <t>63.48.01</t>
  </si>
  <si>
    <t>63.48.11</t>
  </si>
  <si>
    <t>63.48.13</t>
  </si>
  <si>
    <t>Livestock Farm, Karfectar</t>
  </si>
  <si>
    <t>67.00.01</t>
  </si>
  <si>
    <t>67.00.02</t>
  </si>
  <si>
    <t>67.00.11</t>
  </si>
  <si>
    <t>67.00.13</t>
  </si>
  <si>
    <t>Supplies &amp; Materials</t>
  </si>
  <si>
    <t>Poultry Development</t>
  </si>
  <si>
    <t>Intensive Poultry Development</t>
  </si>
  <si>
    <t>68.44.01</t>
  </si>
  <si>
    <t>68.44.11</t>
  </si>
  <si>
    <t>68.44.13</t>
  </si>
  <si>
    <t>68.45.11</t>
  </si>
  <si>
    <t>68.45.13</t>
  </si>
  <si>
    <t>68.47.01</t>
  </si>
  <si>
    <t>68.47.11</t>
  </si>
  <si>
    <t>68.47.13</t>
  </si>
  <si>
    <t>68.48.01</t>
  </si>
  <si>
    <t>68.48.11</t>
  </si>
  <si>
    <t>68.48.13</t>
  </si>
  <si>
    <t>Sheep and Wool Development</t>
  </si>
  <si>
    <t>Extension of Sheep Breeding Centres</t>
  </si>
  <si>
    <t>69.45.11</t>
  </si>
  <si>
    <t>69.46.01</t>
  </si>
  <si>
    <t>69.46.11</t>
  </si>
  <si>
    <t>69.47.01</t>
  </si>
  <si>
    <t>69.47.11</t>
  </si>
  <si>
    <t>70.44.01</t>
  </si>
  <si>
    <t>70.44.11</t>
  </si>
  <si>
    <t>70.44.76</t>
  </si>
  <si>
    <t>Piggery Development (Ralong)</t>
  </si>
  <si>
    <t>70.44.77</t>
  </si>
  <si>
    <t>Piggery Development (Gyalshing)</t>
  </si>
  <si>
    <t>70.45.01</t>
  </si>
  <si>
    <t>70.45.11</t>
  </si>
  <si>
    <t>70.46.01</t>
  </si>
  <si>
    <t>70.46.11</t>
  </si>
  <si>
    <t>70.48.01</t>
  </si>
  <si>
    <t>70.48.11</t>
  </si>
  <si>
    <t>Intensive Piggery Development</t>
  </si>
  <si>
    <t>Piggery Development</t>
  </si>
  <si>
    <t>Other Live Stock Development</t>
  </si>
  <si>
    <t>Fodder and Feed Development</t>
  </si>
  <si>
    <t>Pasture Development</t>
  </si>
  <si>
    <t>73.44.01</t>
  </si>
  <si>
    <t>73.45.01</t>
  </si>
  <si>
    <t>73.45.02</t>
  </si>
  <si>
    <t>73.45.11</t>
  </si>
  <si>
    <t>73.45.13</t>
  </si>
  <si>
    <t>73.46.01</t>
  </si>
  <si>
    <t>73.46.02</t>
  </si>
  <si>
    <t>73.47.01</t>
  </si>
  <si>
    <t>73.47.02</t>
  </si>
  <si>
    <t>73.47.11</t>
  </si>
  <si>
    <t>73.47.13</t>
  </si>
  <si>
    <t>73.48.01</t>
  </si>
  <si>
    <t>73.48.11</t>
  </si>
  <si>
    <t>73.48.13</t>
  </si>
  <si>
    <t>Extension and Training</t>
  </si>
  <si>
    <t>Farmer's Training &amp; Extension Programme</t>
  </si>
  <si>
    <t>74.44.01</t>
  </si>
  <si>
    <t>74.44.11</t>
  </si>
  <si>
    <t>74.46.01</t>
  </si>
  <si>
    <t>74.46.11</t>
  </si>
  <si>
    <t>74.48.01</t>
  </si>
  <si>
    <t>74.48.11</t>
  </si>
  <si>
    <t>Census, Survey and Investigation</t>
  </si>
  <si>
    <t>75.44.01</t>
  </si>
  <si>
    <t>Other Expenditure</t>
  </si>
  <si>
    <t>Dairy Development Projects</t>
  </si>
  <si>
    <t>Dairy Projects</t>
  </si>
  <si>
    <t>Fisheries</t>
  </si>
  <si>
    <t>Establishment</t>
  </si>
  <si>
    <t>60.00.01</t>
  </si>
  <si>
    <t>60.00.11</t>
  </si>
  <si>
    <t>60.00.13</t>
  </si>
  <si>
    <t>Direction and Administration</t>
  </si>
  <si>
    <t>Inland Fisheries</t>
  </si>
  <si>
    <t>Trout Fish Seed</t>
  </si>
  <si>
    <t>61.00.01</t>
  </si>
  <si>
    <t>61.00.11</t>
  </si>
  <si>
    <t>61.00.13</t>
  </si>
  <si>
    <t>Carps and Cat Fish Seed Production</t>
  </si>
  <si>
    <t>62.00.01</t>
  </si>
  <si>
    <t>62.00.11</t>
  </si>
  <si>
    <t>62.00.13</t>
  </si>
  <si>
    <t>Conservation of Reverine Fisheries</t>
  </si>
  <si>
    <t>63.00.01</t>
  </si>
  <si>
    <t>63.00.11</t>
  </si>
  <si>
    <t>63.00.13</t>
  </si>
  <si>
    <t>63.00.27</t>
  </si>
  <si>
    <t>CAPITAL SECTION</t>
  </si>
  <si>
    <t>Capital Outlay on  Animal Husbandry</t>
  </si>
  <si>
    <t>Veterinary Services and Animal Health</t>
  </si>
  <si>
    <t>44</t>
  </si>
  <si>
    <t>Capital Outlay on Fisheries</t>
  </si>
  <si>
    <t>Rabies Control Programme</t>
  </si>
  <si>
    <t>61.44.53</t>
  </si>
  <si>
    <t>II. Details of the estimates and the heads under which this grant will be accounted for:</t>
  </si>
  <si>
    <t>Revenue</t>
  </si>
  <si>
    <t>Rent Rates &amp; Taxes</t>
  </si>
  <si>
    <t>82.00.02</t>
  </si>
  <si>
    <t>60.46.14</t>
  </si>
  <si>
    <t>C - Economic Services (a) Agriculture and Allied Activities</t>
  </si>
  <si>
    <t>C - Capital Accounts of Economic Services</t>
  </si>
  <si>
    <t>74.44.72</t>
  </si>
  <si>
    <t>Establishment of Regional Veterinary Training Centre (NEC)</t>
  </si>
  <si>
    <t>68.44.90</t>
  </si>
  <si>
    <t xml:space="preserve">Poultry Mission </t>
  </si>
  <si>
    <t>00.44.75</t>
  </si>
  <si>
    <t>63.44.71</t>
  </si>
  <si>
    <t>Induction of Cross Breed Cows</t>
  </si>
  <si>
    <t>74.44.73</t>
  </si>
  <si>
    <t>Strengthening of Extension &amp; Training</t>
  </si>
  <si>
    <t>(In Thousands of Rupees)</t>
  </si>
  <si>
    <t>Livestock Feed</t>
  </si>
  <si>
    <t>61.44.50</t>
  </si>
  <si>
    <t>82.00.11</t>
  </si>
  <si>
    <t>82.00.13</t>
  </si>
  <si>
    <t>82.00.50</t>
  </si>
  <si>
    <t>63.44.72</t>
  </si>
  <si>
    <t>Establishment of District Veterinary Hospital at Boomtar, Namchi, South Sikkim (NEC)</t>
  </si>
  <si>
    <t>Rec</t>
  </si>
  <si>
    <t>Piggery Development Programme</t>
  </si>
  <si>
    <t>70.44.80</t>
  </si>
  <si>
    <t>73.44.92</t>
  </si>
  <si>
    <t xml:space="preserve">Fodder Development Programme 
</t>
  </si>
  <si>
    <t>National Livestock Health and Disease Control Programme</t>
  </si>
  <si>
    <t>National Livestock Management Programme</t>
  </si>
  <si>
    <t>07.00.81</t>
  </si>
  <si>
    <t>07.00.82</t>
  </si>
  <si>
    <t>07.00.83</t>
  </si>
  <si>
    <t>07.00.84</t>
  </si>
  <si>
    <t>07.00.85</t>
  </si>
  <si>
    <t>08.00.81</t>
  </si>
  <si>
    <t>08.00.82</t>
  </si>
  <si>
    <t>08.00.83</t>
  </si>
  <si>
    <t>71</t>
  </si>
  <si>
    <t>Scheme funded by National Fisheries Development Board</t>
  </si>
  <si>
    <t>71.00.83</t>
  </si>
  <si>
    <t>71.00.86</t>
  </si>
  <si>
    <t>71.00.89</t>
  </si>
  <si>
    <t>71.00.90</t>
  </si>
  <si>
    <t>71.00.91</t>
  </si>
  <si>
    <t>72</t>
  </si>
  <si>
    <t>Scheme funded by Power Developers</t>
  </si>
  <si>
    <t>72.00.81</t>
  </si>
  <si>
    <t>08.00.84</t>
  </si>
  <si>
    <t>National Plan for Dairy Development</t>
  </si>
  <si>
    <t>06.00.85</t>
  </si>
  <si>
    <t>06</t>
  </si>
  <si>
    <t>08.00.85</t>
  </si>
  <si>
    <t>73</t>
  </si>
  <si>
    <t>73.00.81</t>
  </si>
  <si>
    <t>60.44.26</t>
  </si>
  <si>
    <t>Advertisement and Publicity</t>
  </si>
  <si>
    <t>60.44.27</t>
  </si>
  <si>
    <t>Veterinary Council (Central share)</t>
  </si>
  <si>
    <t>07.00.86</t>
  </si>
  <si>
    <t>07.00.87</t>
  </si>
  <si>
    <t>68.44.31</t>
  </si>
  <si>
    <t>Grants in aid to Sikkim Hatchery Ltd Bermiok</t>
  </si>
  <si>
    <t xml:space="preserve">Construction of Administrative Block under NDMPCU Ltd, Mangan </t>
  </si>
  <si>
    <t>61.00.71</t>
  </si>
  <si>
    <t>Integrated Trout Development Plan</t>
  </si>
  <si>
    <t>61.00.72</t>
  </si>
  <si>
    <t>00.00.81</t>
  </si>
  <si>
    <t>07.00.88</t>
  </si>
  <si>
    <t>Veterinary Council (State Share)</t>
  </si>
  <si>
    <t>07.00.89</t>
  </si>
  <si>
    <t>08.00.87</t>
  </si>
  <si>
    <t>Sub-Mission on Livestock Development (State Share)</t>
  </si>
  <si>
    <t>Sub-Mission on Piggery Development in North Eastern Region (State Share)</t>
  </si>
  <si>
    <t>Sub-Mission on Feed and Fodder Development (State Share)</t>
  </si>
  <si>
    <t>Sub-Mission on Skill Development Technology, Transfer and Extension (NLM) (State Share)</t>
  </si>
  <si>
    <t>74.44.74</t>
  </si>
  <si>
    <t>08.00.86</t>
  </si>
  <si>
    <t>Blue Revolution - Integrated Development of Fisheries</t>
  </si>
  <si>
    <t>81.00.81</t>
  </si>
  <si>
    <t>81.00.82</t>
  </si>
  <si>
    <t>07.00.90</t>
  </si>
  <si>
    <t>08.00.88</t>
  </si>
  <si>
    <t>Sub-Mission on Livestock Development (Central Share)</t>
  </si>
  <si>
    <t>Sub-Mission on Piggery Development in North Eastern Region (Central Share)</t>
  </si>
  <si>
    <t>62.00.82</t>
  </si>
  <si>
    <t>Development of Kabi Fish Farm Funded by Sneha Kinetic Power Project</t>
  </si>
  <si>
    <t>72.00.82</t>
  </si>
  <si>
    <t>Renovation of Trout Raceways &amp; Living Quarter at Saechok Lachung and Repair of Fish Tank and Fencing of Kabi Fish Farm funded by Sneha Kinetic Power Project</t>
  </si>
  <si>
    <t>Fisheries Statistics (Central Share)</t>
  </si>
  <si>
    <t>Setting up of Rainbow trout fish seed hatchery at Sharchok (Central Share)</t>
  </si>
  <si>
    <t>Construction of Feed Mill at Rangpo 
(Central Share)</t>
  </si>
  <si>
    <t>Setting up of Rainbow trout fish seed hatchery at Menmoitso (Central Share)</t>
  </si>
  <si>
    <t>Construction of Trout Farm at Kyongshala (Central Share)</t>
  </si>
  <si>
    <t>National Control Programme of Brucellosis (Central Share)</t>
  </si>
  <si>
    <t>Conservation and Strengthening of Banpala Sheep at Begha Farm, West Sikkim (NLM) (Central Share)</t>
  </si>
  <si>
    <t>Sub-Mission on Skill Development, Technology Transfer and Extension (NLM) (Central Share)</t>
  </si>
  <si>
    <t>National Programme for Bovine Breeding and Dairy Development (Central Share)</t>
  </si>
  <si>
    <t>Rainbow Trout Brood Bank (Central Share)</t>
  </si>
  <si>
    <t>Strengthening of existing Veterinary Hospitals and Dispensaries (SEVHD) (State Share)</t>
  </si>
  <si>
    <t>Construction of Modern Abattoir at Mazitar (Central Share)</t>
  </si>
  <si>
    <t>Construction of Poultry Processing Unit at Melli Dara, South Sikkim (Central Share)</t>
  </si>
  <si>
    <t>Construction of Modern Abattoir at Mazitar (State Share)</t>
  </si>
  <si>
    <t>Construction of Modern Abattoir at Gyalshing  (State Share)</t>
  </si>
  <si>
    <t>Construction of Poultry Processing Unit at Melli Dara, South Sikkim (State Share)</t>
  </si>
  <si>
    <t>Establishment of Rainbow trout brood bank at Utteray (Central Share)</t>
  </si>
  <si>
    <t>Scheme funded by NEC</t>
  </si>
  <si>
    <t>07.00.91</t>
  </si>
  <si>
    <t>Animal Diseases Surveillance ASCAD (Central Share)</t>
  </si>
  <si>
    <t>08.00.89</t>
  </si>
  <si>
    <t>00.44.76</t>
  </si>
  <si>
    <t>73.00.82</t>
  </si>
  <si>
    <t>Rural Backyard Poultry Development (NLM) (Central Share)</t>
  </si>
  <si>
    <t>Administrative Investigation and Statistics</t>
  </si>
  <si>
    <t>Integrated Sample Survey for Estimation of Production of Major Livestock Product (Central Share)</t>
  </si>
  <si>
    <t>Peste des Petitis Ruminants Control Programme (PPR-CP) (Central Share)</t>
  </si>
  <si>
    <t>Establishment of Nuclea Farm of Barbari/ Jamunapari/ Beetal/ Jhakran Goat at Sokeythang, Gangtok (NLM) (Central Share)</t>
  </si>
  <si>
    <t>Strengthening of existing Veterinary Hospitals and Dispensaries (SEVHD) (Central Share)</t>
  </si>
  <si>
    <t>Construction of Trout farm at Rabum North Sikkim funded by Teesta Urja (Central Share)</t>
  </si>
  <si>
    <t>Establishment of Trout Breeding Farm at Yakthang, Jyajuk under Lachen Block, North Sikkim (90% NEC)</t>
  </si>
  <si>
    <t>Animal Diseases Surveillance/ASCAD (State Share)</t>
  </si>
  <si>
    <t>Poultry Estate for Poultry Development (State Share)</t>
  </si>
  <si>
    <t>Integrated Sample Survey for Estimation of Production of Major Livestock Product (State Share)</t>
  </si>
  <si>
    <t>Integrated Development of Fisheries (State Share)</t>
  </si>
  <si>
    <t>Establishment of District Veterinary Hospital at Boomtar, Namchi, South Sikkim (State Share)</t>
  </si>
  <si>
    <t>Establishment of Trout Breeding Farm at Yakthang, Jyajuk under Lachen Block, North Sikkim (State Share)</t>
  </si>
  <si>
    <t xml:space="preserve"> 2017-18</t>
  </si>
  <si>
    <t>I. Estimate of the amount required in the year ending 31st March, 2019 to defray the charges in respect of Animal Husbandry, Livestock, Fisheries and Veterinary Services</t>
  </si>
  <si>
    <t>Other Livestok Breeding</t>
  </si>
  <si>
    <t>72.00.91</t>
  </si>
  <si>
    <t>Yak Distribution</t>
  </si>
  <si>
    <t>Livestock Census (Central Share)</t>
  </si>
  <si>
    <t>00.44.77</t>
  </si>
  <si>
    <t>00.44.78</t>
  </si>
  <si>
    <t>Establishment of Bio-Diversity Park</t>
  </si>
  <si>
    <t>00.44.79</t>
  </si>
  <si>
    <t>Establishment of Veterinary Hospitals and Dispensaries</t>
  </si>
  <si>
    <t>00.00.82</t>
  </si>
  <si>
    <t>Construction of Fish Pond at Mintokgang</t>
  </si>
  <si>
    <t>00.00.83</t>
  </si>
  <si>
    <t>External water supply works at Makha fish farm</t>
  </si>
  <si>
    <t>Establishment of Stockmen Centres</t>
  </si>
  <si>
    <t>61.44.74</t>
  </si>
  <si>
    <t>60.44.42</t>
  </si>
  <si>
    <t>07.00.92</t>
  </si>
  <si>
    <t>Foot and Mouth Disease Control Programme (FMD- CP) (Central Share)</t>
  </si>
  <si>
    <t>75.44.50</t>
  </si>
  <si>
    <t>61.44.75</t>
  </si>
  <si>
    <t>Performance Veterinary Service</t>
  </si>
  <si>
    <t>07.00.93</t>
  </si>
  <si>
    <t>07.00.94</t>
  </si>
  <si>
    <t>06.00.87</t>
  </si>
  <si>
    <t>National Programme for Bovine Breeding and Dairy Development (State  Share)</t>
  </si>
  <si>
    <t>Distribution of Goat</t>
  </si>
  <si>
    <t>70.00.81</t>
  </si>
  <si>
    <t>Distribution of Cattle</t>
  </si>
  <si>
    <t>68.00.81</t>
  </si>
  <si>
    <t>68.00.82</t>
  </si>
  <si>
    <t>Distributiion of Cow</t>
  </si>
  <si>
    <t>Distribution of Buffalo</t>
  </si>
  <si>
    <t>Pilot Mobile Medical Unit</t>
  </si>
  <si>
    <t xml:space="preserve">Lumpsum provision for revision of Pay &amp; Allowances </t>
  </si>
  <si>
    <t xml:space="preserve">         2016-17</t>
  </si>
  <si>
    <t xml:space="preserve">         Actuals</t>
  </si>
  <si>
    <t>Rinderpest Eradication Programme(Central Share)</t>
  </si>
  <si>
    <t>National Animal Disease Reporting System (NADRS)
(Central Share)</t>
  </si>
  <si>
    <t>Cluster Base Mass Deworming (Central Share)</t>
  </si>
  <si>
    <t>Classical Swine Fever Control Programme (CSF-CP) 
(State Share)</t>
  </si>
  <si>
    <t>Foot and Mouth Disease Control Programme (FMD- CP) (State Share)</t>
  </si>
  <si>
    <t>Fodder Seed Procurement and Distribution (NLM) 
(Central Share )</t>
  </si>
  <si>
    <t>Sub-Mission on Feed and Fodder Development 
(Central Share)</t>
  </si>
  <si>
    <t>Integrated Development of Fisheries (Central Share)</t>
  </si>
  <si>
    <t>Construction of Modern Abattoir at Gyalshing  
(Central Share)</t>
  </si>
  <si>
    <t>Life stock Insurance Scheme (NLM)  (Central Share)</t>
  </si>
  <si>
    <t>Veterinary Medicine,Vaccines, Instrument and Surgical Equipments</t>
  </si>
  <si>
    <t>Establishment of Regional Veterinary Training Centre
(State Share of NEC)</t>
  </si>
  <si>
    <t>Animal Husbandry, 00.911-Deduct Recoveries of overpayments</t>
  </si>
  <si>
    <t>Fisheries, 00.911-Deduct Recoveries of overpayments</t>
  </si>
  <si>
    <t>Classical Swine Fever Control Programme (CSF-CP)
(Central Share)</t>
  </si>
  <si>
    <t>Peste des Petitis Ruminants Control Programme (PPR-CP) (State Share)</t>
  </si>
  <si>
    <t>Distribution of Goat (State Sector)</t>
  </si>
  <si>
    <t xml:space="preserve"> 2018-19</t>
  </si>
</sst>
</file>

<file path=xl/styles.xml><?xml version="1.0" encoding="utf-8"?>
<styleSheet xmlns="http://schemas.openxmlformats.org/spreadsheetml/2006/main">
  <numFmts count="10">
    <numFmt numFmtId="164" formatCode="_ * #,##0.00_ ;_ * \-#,##0.00_ ;_ * &quot;-&quot;??_ ;_ @_ "/>
    <numFmt numFmtId="165" formatCode="00#"/>
    <numFmt numFmtId="166" formatCode="##"/>
    <numFmt numFmtId="167" formatCode="00000#"/>
    <numFmt numFmtId="168" formatCode="00.00#"/>
    <numFmt numFmtId="169" formatCode="00.###"/>
    <numFmt numFmtId="170" formatCode="00.#00"/>
    <numFmt numFmtId="171" formatCode="00.000"/>
    <numFmt numFmtId="172" formatCode="0;[Red]0"/>
    <numFmt numFmtId="173" formatCode="0#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rgb="FFFF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9">
    <xf numFmtId="0" fontId="0" fillId="0" borderId="0" xfId="0"/>
    <xf numFmtId="0" fontId="4" fillId="2" borderId="0" xfId="4" applyFont="1" applyFill="1" applyProtection="1"/>
    <xf numFmtId="0" fontId="4" fillId="2" borderId="0" xfId="4" applyFont="1" applyFill="1" applyBorder="1" applyProtection="1"/>
    <xf numFmtId="0" fontId="4" fillId="2" borderId="0" xfId="4" applyFont="1" applyFill="1" applyAlignment="1" applyProtection="1">
      <alignment vertical="center"/>
    </xf>
    <xf numFmtId="0" fontId="4" fillId="3" borderId="0" xfId="4" applyFont="1" applyFill="1" applyProtection="1"/>
    <xf numFmtId="0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Font="1" applyFill="1" applyBorder="1" applyAlignment="1" applyProtection="1">
      <alignment horizontal="left" vertical="top" wrapText="1"/>
    </xf>
    <xf numFmtId="164" fontId="4" fillId="0" borderId="0" xfId="1" applyFont="1" applyFill="1" applyBorder="1" applyAlignment="1" applyProtection="1">
      <alignment horizontal="right" wrapText="1"/>
    </xf>
    <xf numFmtId="173" fontId="4" fillId="0" borderId="0" xfId="6" applyNumberFormat="1" applyFont="1" applyFill="1" applyBorder="1" applyAlignment="1" applyProtection="1">
      <alignment horizontal="right" vertical="top"/>
    </xf>
    <xf numFmtId="0" fontId="4" fillId="0" borderId="0" xfId="6" applyFont="1" applyFill="1" applyBorder="1" applyAlignment="1" applyProtection="1">
      <alignment horizontal="left" vertical="top" wrapText="1"/>
    </xf>
    <xf numFmtId="164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170" fontId="3" fillId="0" borderId="0" xfId="4" applyNumberFormat="1" applyFont="1" applyFill="1" applyBorder="1" applyAlignment="1" applyProtection="1">
      <alignment horizontal="right" vertical="top"/>
    </xf>
    <xf numFmtId="0" fontId="3" fillId="0" borderId="0" xfId="4" applyFont="1" applyFill="1" applyBorder="1" applyAlignment="1" applyProtection="1">
      <alignment vertical="top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0" xfId="4" applyNumberFormat="1" applyFont="1" applyFill="1" applyBorder="1" applyAlignment="1" applyProtection="1">
      <alignment horizontal="right" wrapText="1"/>
    </xf>
    <xf numFmtId="172" fontId="4" fillId="0" borderId="0" xfId="4" applyNumberFormat="1" applyFont="1" applyFill="1" applyBorder="1" applyAlignment="1" applyProtection="1">
      <alignment horizontal="right" wrapText="1"/>
    </xf>
    <xf numFmtId="49" fontId="4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vertical="top" wrapText="1"/>
    </xf>
    <xf numFmtId="167" fontId="4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vertical="top"/>
    </xf>
    <xf numFmtId="0" fontId="4" fillId="0" borderId="0" xfId="4" applyFont="1" applyFill="1" applyAlignment="1" applyProtection="1">
      <alignment vertical="top"/>
    </xf>
    <xf numFmtId="0" fontId="4" fillId="0" borderId="0" xfId="3" applyFont="1" applyFill="1" applyBorder="1" applyAlignment="1" applyProtection="1">
      <alignment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167" fontId="4" fillId="0" borderId="0" xfId="7" applyNumberFormat="1" applyFont="1" applyFill="1" applyBorder="1" applyAlignment="1" applyProtection="1">
      <alignment horizontal="right" vertical="top"/>
    </xf>
    <xf numFmtId="0" fontId="4" fillId="0" borderId="0" xfId="3" applyFont="1" applyFill="1" applyBorder="1" applyAlignment="1" applyProtection="1">
      <alignment horizontal="right" vertical="top" wrapText="1"/>
    </xf>
    <xf numFmtId="0" fontId="3" fillId="0" borderId="0" xfId="4" applyFont="1" applyFill="1" applyAlignment="1" applyProtection="1">
      <alignment horizontal="center" vertical="top"/>
    </xf>
    <xf numFmtId="0" fontId="3" fillId="0" borderId="0" xfId="4" applyFont="1" applyFill="1" applyAlignment="1" applyProtection="1">
      <alignment horizontal="center"/>
    </xf>
    <xf numFmtId="0" fontId="3" fillId="0" borderId="0" xfId="4" applyNumberFormat="1" applyFont="1" applyFill="1" applyAlignment="1" applyProtection="1">
      <alignment horizontal="center"/>
    </xf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4" applyFont="1" applyFill="1" applyAlignment="1" applyProtection="1">
      <alignment horizontal="left"/>
    </xf>
    <xf numFmtId="0" fontId="4" fillId="0" borderId="0" xfId="4" applyNumberFormat="1" applyFont="1" applyFill="1" applyProtection="1"/>
    <xf numFmtId="0" fontId="3" fillId="0" borderId="0" xfId="3" applyFont="1" applyFill="1" applyAlignment="1" applyProtection="1">
      <alignment horizontal="center" vertical="top" wrapText="1"/>
    </xf>
    <xf numFmtId="0" fontId="4" fillId="0" borderId="0" xfId="3" applyFont="1" applyFill="1" applyAlignment="1" applyProtection="1">
      <alignment vertical="top" wrapText="1"/>
    </xf>
    <xf numFmtId="0" fontId="4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>
      <alignment horizontal="right"/>
    </xf>
    <xf numFmtId="0" fontId="4" fillId="0" borderId="0" xfId="4" applyNumberFormat="1" applyFont="1" applyFill="1" applyAlignment="1" applyProtection="1"/>
    <xf numFmtId="0" fontId="3" fillId="0" borderId="0" xfId="3" applyNumberFormat="1" applyFont="1" applyFill="1" applyAlignment="1" applyProtection="1">
      <alignment horizontal="center" vertical="top" wrapText="1"/>
    </xf>
    <xf numFmtId="0" fontId="4" fillId="0" borderId="0" xfId="4" applyFont="1" applyFill="1" applyAlignment="1" applyProtection="1">
      <alignment horizontal="left" vertical="top"/>
    </xf>
    <xf numFmtId="0" fontId="3" fillId="0" borderId="0" xfId="4" applyNumberFormat="1" applyFont="1" applyFill="1" applyBorder="1" applyProtection="1"/>
    <xf numFmtId="0" fontId="3" fillId="0" borderId="0" xfId="4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1" xfId="8" applyNumberFormat="1" applyFont="1" applyFill="1" applyBorder="1" applyProtection="1"/>
    <xf numFmtId="0" fontId="5" fillId="0" borderId="1" xfId="8" applyNumberFormat="1" applyFont="1" applyFill="1" applyBorder="1" applyAlignment="1" applyProtection="1">
      <alignment horizontal="right"/>
    </xf>
    <xf numFmtId="0" fontId="4" fillId="0" borderId="0" xfId="8" applyFont="1" applyFill="1" applyBorder="1" applyAlignment="1" applyProtection="1">
      <alignment horizontal="left"/>
    </xf>
    <xf numFmtId="0" fontId="4" fillId="0" borderId="0" xfId="9" applyFont="1" applyFill="1" applyBorder="1" applyAlignment="1" applyProtection="1">
      <alignment horizontal="left" vertical="top" wrapText="1"/>
    </xf>
    <xf numFmtId="0" fontId="4" fillId="0" borderId="0" xfId="9" applyFont="1" applyFill="1" applyBorder="1" applyAlignment="1" applyProtection="1">
      <alignment horizontal="right" vertical="top" wrapText="1"/>
    </xf>
    <xf numFmtId="0" fontId="4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 applyProtection="1">
      <alignment horizontal="right" vertical="top" wrapText="1"/>
    </xf>
    <xf numFmtId="0" fontId="4" fillId="0" borderId="1" xfId="8" applyFont="1" applyFill="1" applyBorder="1" applyAlignment="1" applyProtection="1">
      <alignment horizontal="left"/>
    </xf>
    <xf numFmtId="0" fontId="4" fillId="0" borderId="1" xfId="8" applyNumberFormat="1" applyFont="1" applyFill="1" applyBorder="1" applyAlignment="1" applyProtection="1">
      <alignment horizontal="right"/>
    </xf>
    <xf numFmtId="0" fontId="3" fillId="0" borderId="0" xfId="4" applyFont="1" applyFill="1" applyAlignment="1" applyProtection="1">
      <alignment horizontal="left" vertical="top" wrapText="1"/>
    </xf>
    <xf numFmtId="172" fontId="4" fillId="0" borderId="0" xfId="4" applyNumberFormat="1" applyFont="1" applyFill="1" applyAlignment="1" applyProtection="1">
      <alignment horizontal="right"/>
    </xf>
    <xf numFmtId="0" fontId="4" fillId="0" borderId="0" xfId="4" applyNumberFormat="1" applyFont="1" applyFill="1" applyAlignment="1" applyProtection="1">
      <alignment horizontal="center"/>
    </xf>
    <xf numFmtId="0" fontId="3" fillId="0" borderId="0" xfId="4" applyFont="1" applyFill="1" applyAlignment="1" applyProtection="1">
      <alignment horizontal="right" vertical="top"/>
    </xf>
    <xf numFmtId="172" fontId="4" fillId="0" borderId="0" xfId="4" applyNumberFormat="1" applyFont="1" applyFill="1" applyProtection="1"/>
    <xf numFmtId="168" fontId="3" fillId="0" borderId="0" xfId="4" applyNumberFormat="1" applyFont="1" applyFill="1" applyAlignment="1" applyProtection="1">
      <alignment horizontal="right" vertical="top"/>
    </xf>
    <xf numFmtId="0" fontId="3" fillId="0" borderId="0" xfId="3" applyFont="1" applyFill="1" applyAlignment="1" applyProtection="1">
      <alignment horizontal="left" vertical="top" wrapText="1"/>
    </xf>
    <xf numFmtId="0" fontId="4" fillId="0" borderId="0" xfId="4" applyNumberFormat="1" applyFont="1" applyFill="1" applyBorder="1" applyProtection="1"/>
    <xf numFmtId="172" fontId="4" fillId="0" borderId="0" xfId="4" applyNumberFormat="1" applyFont="1" applyFill="1" applyBorder="1" applyProtection="1"/>
    <xf numFmtId="166" fontId="4" fillId="0" borderId="0" xfId="4" applyNumberFormat="1" applyFont="1" applyFill="1" applyAlignment="1" applyProtection="1">
      <alignment horizontal="right" vertical="top"/>
    </xf>
    <xf numFmtId="0" fontId="4" fillId="0" borderId="0" xfId="4" applyFont="1" applyFill="1" applyAlignment="1" applyProtection="1">
      <alignment horizontal="left" vertical="top" wrapText="1"/>
    </xf>
    <xf numFmtId="0" fontId="4" fillId="0" borderId="0" xfId="4" applyNumberFormat="1" applyFont="1" applyFill="1" applyAlignment="1" applyProtection="1">
      <alignment horizontal="right" vertical="top"/>
    </xf>
    <xf numFmtId="167" fontId="4" fillId="0" borderId="0" xfId="4" applyNumberFormat="1" applyFont="1" applyFill="1" applyAlignment="1" applyProtection="1">
      <alignment horizontal="right" vertical="top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4" applyNumberFormat="1" applyFont="1" applyFill="1" applyAlignment="1" applyProtection="1">
      <alignment horizontal="right" wrapText="1"/>
    </xf>
    <xf numFmtId="164" fontId="4" fillId="0" borderId="0" xfId="1" applyFont="1" applyFill="1" applyAlignment="1" applyProtection="1">
      <alignment horizontal="right" wrapText="1"/>
    </xf>
    <xf numFmtId="0" fontId="4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1" xfId="4" applyFont="1" applyFill="1" applyBorder="1" applyAlignment="1" applyProtection="1">
      <alignment vertical="top"/>
    </xf>
    <xf numFmtId="0" fontId="4" fillId="0" borderId="1" xfId="4" applyNumberFormat="1" applyFont="1" applyFill="1" applyBorder="1" applyAlignment="1" applyProtection="1">
      <alignment horizontal="right" vertical="top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3" xfId="1" applyNumberFormat="1" applyFont="1" applyFill="1" applyBorder="1" applyAlignment="1" applyProtection="1">
      <alignment horizontal="right" wrapText="1"/>
    </xf>
    <xf numFmtId="172" fontId="4" fillId="0" borderId="0" xfId="4" applyNumberFormat="1" applyFont="1" applyFill="1" applyAlignment="1" applyProtection="1">
      <alignment horizontal="right" wrapText="1"/>
    </xf>
    <xf numFmtId="168" fontId="3" fillId="0" borderId="0" xfId="4" applyNumberFormat="1" applyFont="1" applyFill="1" applyBorder="1" applyAlignment="1" applyProtection="1">
      <alignment horizontal="right" vertical="top"/>
    </xf>
    <xf numFmtId="0" fontId="3" fillId="0" borderId="0" xfId="3" applyFont="1" applyFill="1" applyBorder="1" applyAlignment="1" applyProtection="1">
      <alignment horizontal="left" vertical="top" wrapText="1"/>
    </xf>
    <xf numFmtId="165" fontId="3" fillId="0" borderId="0" xfId="4" applyNumberFormat="1" applyFont="1" applyFill="1" applyBorder="1" applyAlignment="1" applyProtection="1">
      <alignment horizontal="right" vertical="top"/>
    </xf>
    <xf numFmtId="0" fontId="3" fillId="0" borderId="0" xfId="4" applyFont="1" applyFill="1" applyBorder="1" applyAlignment="1" applyProtection="1">
      <alignment horizontal="left" vertical="top" wrapText="1"/>
    </xf>
    <xf numFmtId="173" fontId="4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horizontal="right" vertical="top"/>
    </xf>
    <xf numFmtId="0" fontId="4" fillId="0" borderId="1" xfId="4" applyFont="1" applyFill="1" applyBorder="1" applyAlignment="1" applyProtection="1">
      <alignment horizontal="right" vertical="top"/>
    </xf>
    <xf numFmtId="164" fontId="4" fillId="0" borderId="1" xfId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4" fillId="0" borderId="1" xfId="4" applyNumberFormat="1" applyFont="1" applyFill="1" applyBorder="1" applyAlignment="1" applyProtection="1">
      <alignment horizontal="right" wrapText="1"/>
    </xf>
    <xf numFmtId="168" fontId="4" fillId="0" borderId="0" xfId="4" applyNumberFormat="1" applyFont="1" applyFill="1" applyBorder="1" applyAlignment="1" applyProtection="1">
      <alignment horizontal="right" vertical="top"/>
    </xf>
    <xf numFmtId="167" fontId="4" fillId="0" borderId="1" xfId="4" applyNumberFormat="1" applyFont="1" applyFill="1" applyBorder="1" applyAlignment="1" applyProtection="1">
      <alignment horizontal="right" vertical="top"/>
    </xf>
    <xf numFmtId="166" fontId="4" fillId="0" borderId="0" xfId="4" applyNumberFormat="1" applyFont="1" applyFill="1" applyBorder="1" applyAlignment="1" applyProtection="1">
      <alignment horizontal="right" vertical="top"/>
    </xf>
    <xf numFmtId="0" fontId="3" fillId="0" borderId="0" xfId="4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wrapText="1"/>
    </xf>
    <xf numFmtId="0" fontId="4" fillId="0" borderId="2" xfId="4" applyNumberFormat="1" applyFont="1" applyFill="1" applyBorder="1" applyAlignment="1" applyProtection="1">
      <alignment horizontal="right" wrapText="1"/>
    </xf>
    <xf numFmtId="172" fontId="4" fillId="0" borderId="0" xfId="1" applyNumberFormat="1" applyFont="1" applyFill="1" applyAlignment="1" applyProtection="1">
      <alignment horizontal="right" wrapText="1"/>
    </xf>
    <xf numFmtId="172" fontId="4" fillId="0" borderId="0" xfId="1" applyNumberFormat="1" applyFont="1" applyFill="1" applyBorder="1" applyAlignment="1" applyProtection="1">
      <alignment horizontal="right" wrapText="1"/>
    </xf>
    <xf numFmtId="169" fontId="3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vertical="center"/>
    </xf>
    <xf numFmtId="0" fontId="4" fillId="0" borderId="0" xfId="4" applyFont="1" applyFill="1" applyBorder="1" applyAlignment="1" applyProtection="1">
      <alignment horizontal="right" vertical="center"/>
    </xf>
    <xf numFmtId="0" fontId="4" fillId="0" borderId="0" xfId="4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Alignment="1" applyProtection="1">
      <alignment horizontal="right" vertical="center" wrapText="1"/>
    </xf>
    <xf numFmtId="0" fontId="4" fillId="0" borderId="0" xfId="4" applyNumberFormat="1" applyFont="1" applyFill="1" applyAlignment="1" applyProtection="1">
      <alignment horizontal="right" vertical="center" wrapText="1"/>
    </xf>
    <xf numFmtId="172" fontId="4" fillId="0" borderId="0" xfId="4" applyNumberFormat="1" applyFont="1" applyFill="1" applyAlignment="1" applyProtection="1">
      <alignment horizontal="right" vertical="center" wrapText="1"/>
    </xf>
    <xf numFmtId="0" fontId="4" fillId="0" borderId="0" xfId="4" applyNumberFormat="1" applyFont="1" applyFill="1" applyBorder="1" applyAlignment="1" applyProtection="1">
      <alignment horizontal="right" vertical="center" wrapText="1"/>
    </xf>
    <xf numFmtId="169" fontId="4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horizontal="left" vertical="top"/>
    </xf>
    <xf numFmtId="49" fontId="3" fillId="0" borderId="0" xfId="4" applyNumberFormat="1" applyFont="1" applyFill="1" applyBorder="1" applyAlignment="1" applyProtection="1">
      <alignment horizontal="right" vertical="top"/>
    </xf>
    <xf numFmtId="0" fontId="3" fillId="0" borderId="0" xfId="3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vertical="top" wrapText="1"/>
    </xf>
    <xf numFmtId="0" fontId="4" fillId="0" borderId="0" xfId="1" applyNumberFormat="1" applyFont="1" applyFill="1" applyAlignment="1" applyProtection="1">
      <alignment wrapText="1"/>
    </xf>
    <xf numFmtId="0" fontId="4" fillId="0" borderId="0" xfId="4" applyNumberFormat="1" applyFont="1" applyFill="1" applyBorder="1" applyAlignment="1" applyProtection="1">
      <alignment wrapText="1"/>
    </xf>
    <xf numFmtId="0" fontId="4" fillId="0" borderId="0" xfId="3" applyNumberFormat="1" applyFont="1" applyFill="1" applyBorder="1" applyAlignment="1" applyProtection="1">
      <alignment wrapText="1"/>
    </xf>
    <xf numFmtId="172" fontId="4" fillId="0" borderId="0" xfId="3" applyNumberFormat="1" applyFont="1" applyFill="1" applyBorder="1" applyAlignment="1" applyProtection="1">
      <alignment wrapText="1"/>
    </xf>
    <xf numFmtId="168" fontId="3" fillId="0" borderId="0" xfId="3" applyNumberFormat="1" applyFont="1" applyFill="1" applyBorder="1" applyAlignment="1" applyProtection="1">
      <alignment horizontal="right" vertical="top" wrapText="1"/>
    </xf>
    <xf numFmtId="0" fontId="4" fillId="0" borderId="0" xfId="1" applyNumberFormat="1" applyFont="1" applyFill="1" applyBorder="1" applyAlignment="1" applyProtection="1">
      <alignment wrapText="1"/>
    </xf>
    <xf numFmtId="166" fontId="4" fillId="0" borderId="0" xfId="3" applyNumberFormat="1" applyFont="1" applyFill="1" applyBorder="1" applyAlignment="1" applyProtection="1">
      <alignment horizontal="right" vertical="top" wrapText="1"/>
    </xf>
    <xf numFmtId="167" fontId="4" fillId="0" borderId="0" xfId="3" applyNumberFormat="1" applyFont="1" applyFill="1" applyBorder="1" applyAlignment="1" applyProtection="1">
      <alignment horizontal="right" vertical="top" wrapText="1"/>
    </xf>
    <xf numFmtId="0" fontId="4" fillId="0" borderId="0" xfId="3" applyNumberFormat="1" applyFont="1" applyFill="1" applyBorder="1" applyAlignment="1" applyProtection="1">
      <alignment horizontal="right" wrapText="1"/>
    </xf>
    <xf numFmtId="172" fontId="4" fillId="0" borderId="0" xfId="3" applyNumberFormat="1" applyFont="1" applyFill="1" applyBorder="1" applyAlignment="1" applyProtection="1">
      <alignment horizontal="right" wrapText="1"/>
    </xf>
    <xf numFmtId="165" fontId="3" fillId="0" borderId="0" xfId="3" applyNumberFormat="1" applyFont="1" applyFill="1" applyBorder="1" applyAlignment="1" applyProtection="1">
      <alignment horizontal="right" vertical="top" wrapText="1"/>
    </xf>
    <xf numFmtId="0" fontId="4" fillId="0" borderId="0" xfId="3" applyNumberFormat="1" applyFont="1" applyFill="1" applyAlignment="1" applyProtection="1">
      <alignment horizontal="right" wrapText="1"/>
    </xf>
    <xf numFmtId="172" fontId="4" fillId="0" borderId="0" xfId="3" applyNumberFormat="1" applyFont="1" applyFill="1" applyAlignment="1" applyProtection="1">
      <alignment horizontal="right" wrapText="1"/>
    </xf>
    <xf numFmtId="167" fontId="4" fillId="0" borderId="0" xfId="3" applyNumberFormat="1" applyFont="1" applyFill="1" applyAlignment="1" applyProtection="1">
      <alignment horizontal="right" vertical="top" wrapText="1"/>
    </xf>
    <xf numFmtId="0" fontId="4" fillId="0" borderId="0" xfId="3" applyFont="1" applyFill="1" applyAlignment="1" applyProtection="1">
      <alignment horizontal="left" vertical="top" wrapText="1"/>
    </xf>
    <xf numFmtId="0" fontId="4" fillId="0" borderId="1" xfId="3" applyFont="1" applyFill="1" applyBorder="1" applyAlignment="1" applyProtection="1">
      <alignment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0" fontId="4" fillId="0" borderId="0" xfId="9" applyFont="1" applyFill="1" applyBorder="1" applyAlignment="1" applyProtection="1">
      <alignment vertical="top" wrapText="1"/>
    </xf>
    <xf numFmtId="171" fontId="3" fillId="0" borderId="0" xfId="4" applyNumberFormat="1" applyFont="1" applyFill="1" applyBorder="1" applyAlignment="1" applyProtection="1">
      <alignment horizontal="right" vertical="top"/>
    </xf>
    <xf numFmtId="0" fontId="3" fillId="0" borderId="0" xfId="9" applyFont="1" applyFill="1" applyBorder="1" applyAlignment="1" applyProtection="1">
      <alignment horizontal="left" vertical="top" wrapText="1"/>
    </xf>
    <xf numFmtId="166" fontId="4" fillId="0" borderId="0" xfId="3" applyNumberFormat="1" applyFont="1" applyFill="1" applyAlignment="1" applyProtection="1">
      <alignment horizontal="right" vertical="top" wrapText="1"/>
    </xf>
    <xf numFmtId="171" fontId="3" fillId="0" borderId="1" xfId="4" applyNumberFormat="1" applyFont="1" applyFill="1" applyBorder="1" applyAlignment="1" applyProtection="1">
      <alignment horizontal="right" vertical="top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2" xfId="4" applyFont="1" applyFill="1" applyBorder="1" applyAlignment="1" applyProtection="1">
      <alignment vertical="top"/>
    </xf>
    <xf numFmtId="0" fontId="4" fillId="0" borderId="2" xfId="4" applyFont="1" applyFill="1" applyBorder="1" applyAlignment="1" applyProtection="1">
      <alignment horizontal="right" vertical="top"/>
    </xf>
    <xf numFmtId="173" fontId="4" fillId="0" borderId="0" xfId="6" applyNumberFormat="1" applyFont="1" applyFill="1" applyAlignment="1" applyProtection="1">
      <alignment horizontal="right" vertical="top"/>
    </xf>
    <xf numFmtId="0" fontId="4" fillId="0" borderId="0" xfId="6" applyNumberFormat="1" applyFont="1" applyFill="1" applyBorder="1" applyAlignment="1" applyProtection="1">
      <alignment horizontal="right" vertical="top"/>
    </xf>
    <xf numFmtId="0" fontId="3" fillId="0" borderId="0" xfId="4" applyFont="1" applyFill="1" applyAlignment="1" applyProtection="1">
      <alignment vertical="top" wrapText="1"/>
    </xf>
    <xf numFmtId="0" fontId="4" fillId="0" borderId="0" xfId="4" applyFont="1" applyFill="1" applyAlignment="1" applyProtection="1">
      <alignment vertical="top" wrapText="1"/>
    </xf>
    <xf numFmtId="0" fontId="3" fillId="0" borderId="0" xfId="3" applyFont="1" applyFill="1" applyAlignment="1" applyProtection="1">
      <alignment horizontal="right" vertical="top" wrapText="1"/>
    </xf>
    <xf numFmtId="169" fontId="3" fillId="0" borderId="0" xfId="3" applyNumberFormat="1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0" fontId="3" fillId="0" borderId="2" xfId="4" applyFont="1" applyFill="1" applyBorder="1" applyAlignment="1" applyProtection="1">
      <alignment vertical="top" wrapText="1"/>
    </xf>
    <xf numFmtId="164" fontId="4" fillId="0" borderId="0" xfId="1" applyFont="1" applyFill="1" applyBorder="1" applyAlignment="1" applyProtection="1">
      <alignment horizontal="right" vertical="top" wrapText="1"/>
    </xf>
    <xf numFmtId="0" fontId="4" fillId="0" borderId="0" xfId="1" applyNumberFormat="1" applyFont="1" applyFill="1" applyBorder="1" applyAlignment="1" applyProtection="1">
      <alignment horizontal="right" vertical="top" wrapText="1"/>
    </xf>
    <xf numFmtId="0" fontId="4" fillId="0" borderId="1" xfId="8" applyNumberFormat="1" applyFont="1" applyFill="1" applyBorder="1" applyAlignment="1" applyProtection="1">
      <alignment vertical="center" wrapText="1"/>
    </xf>
    <xf numFmtId="0" fontId="4" fillId="0" borderId="0" xfId="9" applyFont="1" applyFill="1" applyProtection="1"/>
    <xf numFmtId="0" fontId="4" fillId="4" borderId="0" xfId="4" applyFont="1" applyFill="1" applyProtection="1"/>
    <xf numFmtId="0" fontId="4" fillId="5" borderId="0" xfId="4" applyFont="1" applyFill="1" applyProtection="1"/>
    <xf numFmtId="0" fontId="6" fillId="2" borderId="0" xfId="4" applyFont="1" applyFill="1" applyProtection="1"/>
    <xf numFmtId="0" fontId="6" fillId="0" borderId="0" xfId="4" applyFont="1" applyFill="1" applyProtection="1"/>
    <xf numFmtId="0" fontId="4" fillId="0" borderId="0" xfId="4" applyFont="1" applyFill="1" applyAlignment="1" applyProtection="1">
      <alignment horizontal="right" vertical="top"/>
    </xf>
    <xf numFmtId="167" fontId="4" fillId="0" borderId="0" xfId="6" applyNumberFormat="1" applyFont="1" applyFill="1" applyBorder="1" applyAlignment="1" applyProtection="1">
      <alignment horizontal="right" vertical="top"/>
    </xf>
    <xf numFmtId="0" fontId="4" fillId="0" borderId="1" xfId="3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Border="1" applyAlignment="1" applyProtection="1">
      <alignment horizontal="right" wrapText="1"/>
    </xf>
    <xf numFmtId="0" fontId="3" fillId="0" borderId="2" xfId="4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 applyProtection="1">
      <alignment horizontal="left" wrapText="1"/>
    </xf>
    <xf numFmtId="0" fontId="4" fillId="0" borderId="0" xfId="6" applyFont="1" applyFill="1" applyBorder="1" applyAlignment="1" applyProtection="1">
      <alignment horizontal="left" wrapText="1"/>
    </xf>
    <xf numFmtId="166" fontId="4" fillId="0" borderId="1" xfId="3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173" fontId="4" fillId="0" borderId="1" xfId="6" applyNumberFormat="1" applyFont="1" applyFill="1" applyBorder="1" applyAlignment="1" applyProtection="1">
      <alignment horizontal="right" vertical="top"/>
    </xf>
    <xf numFmtId="0" fontId="4" fillId="0" borderId="1" xfId="6" applyFont="1" applyFill="1" applyBorder="1" applyAlignment="1" applyProtection="1">
      <alignment horizontal="left" vertical="top" wrapText="1"/>
    </xf>
    <xf numFmtId="167" fontId="4" fillId="0" borderId="1" xfId="3" applyNumberFormat="1" applyFont="1" applyFill="1" applyBorder="1" applyAlignment="1" applyProtection="1">
      <alignment horizontal="right" vertical="top" wrapText="1"/>
    </xf>
    <xf numFmtId="0" fontId="4" fillId="0" borderId="0" xfId="4" applyFont="1" applyFill="1" applyAlignment="1" applyProtection="1">
      <alignment horizontal="center" vertical="top"/>
    </xf>
    <xf numFmtId="0" fontId="4" fillId="0" borderId="3" xfId="9" applyFont="1" applyFill="1" applyBorder="1" applyAlignment="1" applyProtection="1">
      <alignment horizontal="left" vertical="center" wrapText="1"/>
    </xf>
    <xf numFmtId="0" fontId="4" fillId="0" borderId="3" xfId="9" applyFont="1" applyFill="1" applyBorder="1" applyAlignment="1" applyProtection="1">
      <alignment horizontal="right" vertical="center" wrapText="1"/>
    </xf>
    <xf numFmtId="0" fontId="4" fillId="0" borderId="0" xfId="8" applyFont="1" applyFill="1" applyBorder="1" applyAlignment="1" applyProtection="1">
      <alignment horizontal="left" vertical="center"/>
    </xf>
    <xf numFmtId="0" fontId="4" fillId="0" borderId="0" xfId="9" applyFont="1" applyFill="1" applyAlignment="1" applyProtection="1">
      <alignment vertical="center"/>
    </xf>
    <xf numFmtId="169" fontId="3" fillId="0" borderId="1" xfId="4" applyNumberFormat="1" applyFont="1" applyFill="1" applyBorder="1" applyAlignment="1" applyProtection="1">
      <alignment horizontal="right" vertical="top"/>
    </xf>
    <xf numFmtId="0" fontId="3" fillId="0" borderId="1" xfId="4" applyFont="1" applyFill="1" applyBorder="1" applyAlignment="1" applyProtection="1">
      <alignment horizontal="left" vertical="top" wrapText="1"/>
    </xf>
    <xf numFmtId="0" fontId="4" fillId="0" borderId="1" xfId="3" applyFont="1" applyFill="1" applyBorder="1" applyAlignment="1" applyProtection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/>
    </xf>
    <xf numFmtId="0" fontId="3" fillId="0" borderId="1" xfId="4" applyFont="1" applyFill="1" applyBorder="1" applyAlignment="1" applyProtection="1">
      <alignment horizontal="right" vertical="top"/>
    </xf>
    <xf numFmtId="0" fontId="4" fillId="0" borderId="0" xfId="8" applyNumberFormat="1" applyFont="1" applyFill="1" applyBorder="1" applyAlignment="1" applyProtection="1">
      <alignment horizontal="right"/>
    </xf>
    <xf numFmtId="0" fontId="4" fillId="0" borderId="0" xfId="8" applyNumberFormat="1" applyFont="1" applyFill="1" applyBorder="1" applyAlignment="1" applyProtection="1">
      <alignment horizontal="right" vertical="center"/>
    </xf>
    <xf numFmtId="0" fontId="4" fillId="0" borderId="3" xfId="4" applyFont="1" applyFill="1" applyBorder="1" applyAlignment="1" applyProtection="1">
      <alignment horizontal="center" vertical="top"/>
    </xf>
    <xf numFmtId="0" fontId="4" fillId="0" borderId="0" xfId="3" applyNumberFormat="1" applyFont="1" applyFill="1" applyAlignment="1" applyProtection="1">
      <alignment horizontal="left" vertical="top"/>
    </xf>
    <xf numFmtId="0" fontId="4" fillId="0" borderId="0" xfId="4" applyFont="1" applyFill="1" applyAlignment="1" applyProtection="1">
      <alignment horizontal="center" vertical="top"/>
    </xf>
    <xf numFmtId="0" fontId="4" fillId="0" borderId="0" xfId="8" applyNumberFormat="1" applyFont="1" applyFill="1" applyBorder="1" applyAlignment="1" applyProtection="1">
      <alignment horizontal="center"/>
    </xf>
    <xf numFmtId="0" fontId="4" fillId="0" borderId="3" xfId="8" applyNumberFormat="1" applyFont="1" applyFill="1" applyBorder="1" applyAlignment="1" applyProtection="1">
      <alignment horizontal="center" vertical="center"/>
    </xf>
  </cellXfs>
  <cellStyles count="10">
    <cellStyle name="Comma" xfId="1" builtinId="3"/>
    <cellStyle name="Comma 10" xfId="2"/>
    <cellStyle name="Normal" xfId="0" builtinId="0"/>
    <cellStyle name="Normal_budget 2004-05_27.5.04" xfId="3"/>
    <cellStyle name="Normal_BUDGET FOR  03-04" xfId="4"/>
    <cellStyle name="Normal_BUDGET FOR  03-04 10-02-03_1st supp. vol.IV" xfId="5"/>
    <cellStyle name="Normal_BUDGET FOR  03-04_Dem2" xfId="6"/>
    <cellStyle name="Normal_BUDGET FOR  03-04_Dem2 2" xfId="7"/>
    <cellStyle name="Normal_BUDGET-2000" xfId="8"/>
    <cellStyle name="Normal_budgetDocNIC02-03" xfId="9"/>
  </cellStyles>
  <dxfs count="0"/>
  <tableStyles count="0" defaultTableStyle="TableStyleMedium9" defaultPivotStyle="PivotStyleLight16"/>
  <colors>
    <mruColors>
      <color rgb="FFFF00FF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995468</xdr:colOff>
      <xdr:row>194</xdr:row>
      <xdr:rowOff>38975</xdr:rowOff>
    </xdr:from>
    <xdr:to>
      <xdr:col>8</xdr:col>
      <xdr:colOff>74344</xdr:colOff>
      <xdr:row>196</xdr:row>
      <xdr:rowOff>140153</xdr:rowOff>
    </xdr:to>
    <xdr:sp macro="" textlink="">
      <xdr:nvSpPr>
        <xdr:cNvPr id="2686" name="Text Box 44" hidden="1"/>
        <xdr:cNvSpPr txBox="1">
          <a:spLocks noChangeArrowheads="1"/>
        </xdr:cNvSpPr>
      </xdr:nvSpPr>
      <xdr:spPr bwMode="auto">
        <a:xfrm>
          <a:off x="7591425" y="36947475"/>
          <a:ext cx="1219200" cy="438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995468</xdr:colOff>
      <xdr:row>207</xdr:row>
      <xdr:rowOff>167194</xdr:rowOff>
    </xdr:from>
    <xdr:to>
      <xdr:col>8</xdr:col>
      <xdr:colOff>74344</xdr:colOff>
      <xdr:row>210</xdr:row>
      <xdr:rowOff>141712</xdr:rowOff>
    </xdr:to>
    <xdr:sp macro="" textlink="">
      <xdr:nvSpPr>
        <xdr:cNvPr id="2687" name="Text Box 46" hidden="1"/>
        <xdr:cNvSpPr txBox="1">
          <a:spLocks noChangeArrowheads="1"/>
        </xdr:cNvSpPr>
      </xdr:nvSpPr>
      <xdr:spPr bwMode="auto">
        <a:xfrm>
          <a:off x="7591425" y="39538275"/>
          <a:ext cx="1219200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45769</xdr:colOff>
      <xdr:row>31</xdr:row>
      <xdr:rowOff>71718</xdr:rowOff>
    </xdr:from>
    <xdr:to>
      <xdr:col>9</xdr:col>
      <xdr:colOff>676996</xdr:colOff>
      <xdr:row>35</xdr:row>
      <xdr:rowOff>89647</xdr:rowOff>
    </xdr:to>
    <xdr:sp macro="" textlink="">
      <xdr:nvSpPr>
        <xdr:cNvPr id="2688" name="Text Box 81" hidden="1"/>
        <xdr:cNvSpPr txBox="1">
          <a:spLocks noChangeArrowheads="1"/>
        </xdr:cNvSpPr>
      </xdr:nvSpPr>
      <xdr:spPr bwMode="auto">
        <a:xfrm>
          <a:off x="8782050" y="5562600"/>
          <a:ext cx="1457325" cy="819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45769</xdr:colOff>
      <xdr:row>43</xdr:row>
      <xdr:rowOff>17930</xdr:rowOff>
    </xdr:from>
    <xdr:to>
      <xdr:col>9</xdr:col>
      <xdr:colOff>676996</xdr:colOff>
      <xdr:row>45</xdr:row>
      <xdr:rowOff>131221</xdr:rowOff>
    </xdr:to>
    <xdr:sp macro="" textlink="">
      <xdr:nvSpPr>
        <xdr:cNvPr id="2689" name="Text Box 83" hidden="1"/>
        <xdr:cNvSpPr txBox="1">
          <a:spLocks noChangeArrowheads="1"/>
        </xdr:cNvSpPr>
      </xdr:nvSpPr>
      <xdr:spPr bwMode="auto">
        <a:xfrm>
          <a:off x="8782050" y="7820025"/>
          <a:ext cx="1457325" cy="476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45769</xdr:colOff>
      <xdr:row>63</xdr:row>
      <xdr:rowOff>115260</xdr:rowOff>
    </xdr:from>
    <xdr:to>
      <xdr:col>9</xdr:col>
      <xdr:colOff>676996</xdr:colOff>
      <xdr:row>66</xdr:row>
      <xdr:rowOff>5763</xdr:rowOff>
    </xdr:to>
    <xdr:sp macro="" textlink="">
      <xdr:nvSpPr>
        <xdr:cNvPr id="2690" name="Text Box 85" hidden="1"/>
        <xdr:cNvSpPr txBox="1">
          <a:spLocks noChangeArrowheads="1"/>
        </xdr:cNvSpPr>
      </xdr:nvSpPr>
      <xdr:spPr bwMode="auto">
        <a:xfrm>
          <a:off x="8782050" y="11344275"/>
          <a:ext cx="14573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45769</xdr:colOff>
      <xdr:row>70</xdr:row>
      <xdr:rowOff>158803</xdr:rowOff>
    </xdr:from>
    <xdr:to>
      <xdr:col>9</xdr:col>
      <xdr:colOff>676996</xdr:colOff>
      <xdr:row>74</xdr:row>
      <xdr:rowOff>60576</xdr:rowOff>
    </xdr:to>
    <xdr:sp macro="" textlink="">
      <xdr:nvSpPr>
        <xdr:cNvPr id="2691" name="Text Box 86" hidden="1"/>
        <xdr:cNvSpPr txBox="1">
          <a:spLocks noChangeArrowheads="1"/>
        </xdr:cNvSpPr>
      </xdr:nvSpPr>
      <xdr:spPr bwMode="auto">
        <a:xfrm>
          <a:off x="8782050" y="12906375"/>
          <a:ext cx="1457325" cy="962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45769</xdr:colOff>
      <xdr:row>85</xdr:row>
      <xdr:rowOff>28195</xdr:rowOff>
    </xdr:from>
    <xdr:to>
      <xdr:col>9</xdr:col>
      <xdr:colOff>676996</xdr:colOff>
      <xdr:row>88</xdr:row>
      <xdr:rowOff>144716</xdr:rowOff>
    </xdr:to>
    <xdr:sp macro="" textlink="">
      <xdr:nvSpPr>
        <xdr:cNvPr id="2692" name="Text Box 88" hidden="1"/>
        <xdr:cNvSpPr txBox="1">
          <a:spLocks noChangeArrowheads="1"/>
        </xdr:cNvSpPr>
      </xdr:nvSpPr>
      <xdr:spPr bwMode="auto">
        <a:xfrm>
          <a:off x="8782050" y="16459200"/>
          <a:ext cx="14573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45769</xdr:colOff>
      <xdr:row>92</xdr:row>
      <xdr:rowOff>144347</xdr:rowOff>
    </xdr:from>
    <xdr:to>
      <xdr:col>9</xdr:col>
      <xdr:colOff>676996</xdr:colOff>
      <xdr:row>96</xdr:row>
      <xdr:rowOff>108857</xdr:rowOff>
    </xdr:to>
    <xdr:sp macro="" textlink="">
      <xdr:nvSpPr>
        <xdr:cNvPr id="2693" name="Text Box 89" hidden="1"/>
        <xdr:cNvSpPr txBox="1">
          <a:spLocks noChangeArrowheads="1"/>
        </xdr:cNvSpPr>
      </xdr:nvSpPr>
      <xdr:spPr bwMode="auto">
        <a:xfrm>
          <a:off x="8782050" y="18049875"/>
          <a:ext cx="145732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45769</xdr:colOff>
      <xdr:row>127</xdr:row>
      <xdr:rowOff>130629</xdr:rowOff>
    </xdr:from>
    <xdr:to>
      <xdr:col>9</xdr:col>
      <xdr:colOff>676996</xdr:colOff>
      <xdr:row>130</xdr:row>
      <xdr:rowOff>181215</xdr:rowOff>
    </xdr:to>
    <xdr:sp macro="" textlink="">
      <xdr:nvSpPr>
        <xdr:cNvPr id="2694" name="Text Box 90" hidden="1"/>
        <xdr:cNvSpPr txBox="1">
          <a:spLocks noChangeArrowheads="1"/>
        </xdr:cNvSpPr>
      </xdr:nvSpPr>
      <xdr:spPr bwMode="auto">
        <a:xfrm>
          <a:off x="8782050" y="24441150"/>
          <a:ext cx="145732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45769</xdr:colOff>
      <xdr:row>134</xdr:row>
      <xdr:rowOff>145357</xdr:rowOff>
    </xdr:from>
    <xdr:to>
      <xdr:col>9</xdr:col>
      <xdr:colOff>676996</xdr:colOff>
      <xdr:row>137</xdr:row>
      <xdr:rowOff>158163</xdr:rowOff>
    </xdr:to>
    <xdr:sp macro="" textlink="">
      <xdr:nvSpPr>
        <xdr:cNvPr id="2695" name="Text Box 91" hidden="1"/>
        <xdr:cNvSpPr txBox="1">
          <a:spLocks noChangeArrowheads="1"/>
        </xdr:cNvSpPr>
      </xdr:nvSpPr>
      <xdr:spPr bwMode="auto">
        <a:xfrm>
          <a:off x="8782050" y="25746075"/>
          <a:ext cx="1457325" cy="581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45769</xdr:colOff>
      <xdr:row>140</xdr:row>
      <xdr:rowOff>1455</xdr:rowOff>
    </xdr:from>
    <xdr:to>
      <xdr:col>9</xdr:col>
      <xdr:colOff>676996</xdr:colOff>
      <xdr:row>143</xdr:row>
      <xdr:rowOff>90288</xdr:rowOff>
    </xdr:to>
    <xdr:sp macro="" textlink="">
      <xdr:nvSpPr>
        <xdr:cNvPr id="2696" name="Text Box 92" hidden="1"/>
        <xdr:cNvSpPr txBox="1">
          <a:spLocks noChangeArrowheads="1"/>
        </xdr:cNvSpPr>
      </xdr:nvSpPr>
      <xdr:spPr bwMode="auto">
        <a:xfrm>
          <a:off x="8782050" y="26660475"/>
          <a:ext cx="1457325" cy="60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414</xdr:row>
      <xdr:rowOff>111983</xdr:rowOff>
    </xdr:from>
    <xdr:to>
      <xdr:col>6</xdr:col>
      <xdr:colOff>374663</xdr:colOff>
      <xdr:row>419</xdr:row>
      <xdr:rowOff>65617</xdr:rowOff>
    </xdr:to>
    <xdr:sp macro="" textlink="">
      <xdr:nvSpPr>
        <xdr:cNvPr id="2697" name="Text Box 177" hidden="1"/>
        <xdr:cNvSpPr txBox="1">
          <a:spLocks noChangeArrowheads="1"/>
        </xdr:cNvSpPr>
      </xdr:nvSpPr>
      <xdr:spPr bwMode="auto">
        <a:xfrm>
          <a:off x="5819775" y="78752700"/>
          <a:ext cx="1171575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346088</xdr:colOff>
      <xdr:row>414</xdr:row>
      <xdr:rowOff>111983</xdr:rowOff>
    </xdr:from>
    <xdr:to>
      <xdr:col>7</xdr:col>
      <xdr:colOff>493444</xdr:colOff>
      <xdr:row>419</xdr:row>
      <xdr:rowOff>65617</xdr:rowOff>
    </xdr:to>
    <xdr:sp macro="" textlink="">
      <xdr:nvSpPr>
        <xdr:cNvPr id="2698" name="Text Box 179" hidden="1"/>
        <xdr:cNvSpPr txBox="1">
          <a:spLocks noChangeArrowheads="1"/>
        </xdr:cNvSpPr>
      </xdr:nvSpPr>
      <xdr:spPr bwMode="auto">
        <a:xfrm>
          <a:off x="6962775" y="78752700"/>
          <a:ext cx="1200150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474394</xdr:colOff>
      <xdr:row>414</xdr:row>
      <xdr:rowOff>111983</xdr:rowOff>
    </xdr:from>
    <xdr:to>
      <xdr:col>8</xdr:col>
      <xdr:colOff>808048</xdr:colOff>
      <xdr:row>419</xdr:row>
      <xdr:rowOff>65617</xdr:rowOff>
    </xdr:to>
    <xdr:sp macro="" textlink="">
      <xdr:nvSpPr>
        <xdr:cNvPr id="2699" name="Text Box 180" hidden="1"/>
        <xdr:cNvSpPr txBox="1">
          <a:spLocks noChangeArrowheads="1"/>
        </xdr:cNvSpPr>
      </xdr:nvSpPr>
      <xdr:spPr bwMode="auto">
        <a:xfrm>
          <a:off x="8143875" y="78752700"/>
          <a:ext cx="1400175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474394</xdr:colOff>
      <xdr:row>417</xdr:row>
      <xdr:rowOff>89412</xdr:rowOff>
    </xdr:from>
    <xdr:to>
      <xdr:col>9</xdr:col>
      <xdr:colOff>16505</xdr:colOff>
      <xdr:row>417</xdr:row>
      <xdr:rowOff>89412</xdr:rowOff>
    </xdr:to>
    <xdr:sp macro="" textlink="">
      <xdr:nvSpPr>
        <xdr:cNvPr id="2700" name="Text Box 181" hidden="1"/>
        <xdr:cNvSpPr txBox="1">
          <a:spLocks noChangeArrowheads="1"/>
        </xdr:cNvSpPr>
      </xdr:nvSpPr>
      <xdr:spPr bwMode="auto">
        <a:xfrm>
          <a:off x="8143875" y="79505175"/>
          <a:ext cx="1438275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433</xdr:row>
      <xdr:rowOff>84727</xdr:rowOff>
    </xdr:from>
    <xdr:to>
      <xdr:col>6</xdr:col>
      <xdr:colOff>374663</xdr:colOff>
      <xdr:row>440</xdr:row>
      <xdr:rowOff>71301</xdr:rowOff>
    </xdr:to>
    <xdr:sp macro="" textlink="">
      <xdr:nvSpPr>
        <xdr:cNvPr id="2701" name="Text Box 182" hidden="1"/>
        <xdr:cNvSpPr txBox="1">
          <a:spLocks noChangeArrowheads="1"/>
        </xdr:cNvSpPr>
      </xdr:nvSpPr>
      <xdr:spPr bwMode="auto">
        <a:xfrm>
          <a:off x="5819775" y="82305525"/>
          <a:ext cx="1171575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346088</xdr:colOff>
      <xdr:row>433</xdr:row>
      <xdr:rowOff>84727</xdr:rowOff>
    </xdr:from>
    <xdr:to>
      <xdr:col>7</xdr:col>
      <xdr:colOff>493444</xdr:colOff>
      <xdr:row>440</xdr:row>
      <xdr:rowOff>71301</xdr:rowOff>
    </xdr:to>
    <xdr:sp macro="" textlink="">
      <xdr:nvSpPr>
        <xdr:cNvPr id="2702" name="Text Box 183" hidden="1"/>
        <xdr:cNvSpPr txBox="1">
          <a:spLocks noChangeArrowheads="1"/>
        </xdr:cNvSpPr>
      </xdr:nvSpPr>
      <xdr:spPr bwMode="auto">
        <a:xfrm>
          <a:off x="6962775" y="82305525"/>
          <a:ext cx="1200150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474394</xdr:colOff>
      <xdr:row>433</xdr:row>
      <xdr:rowOff>84727</xdr:rowOff>
    </xdr:from>
    <xdr:to>
      <xdr:col>8</xdr:col>
      <xdr:colOff>808048</xdr:colOff>
      <xdr:row>440</xdr:row>
      <xdr:rowOff>71301</xdr:rowOff>
    </xdr:to>
    <xdr:sp macro="" textlink="">
      <xdr:nvSpPr>
        <xdr:cNvPr id="2703" name="Text Box 184" hidden="1"/>
        <xdr:cNvSpPr txBox="1">
          <a:spLocks noChangeArrowheads="1"/>
        </xdr:cNvSpPr>
      </xdr:nvSpPr>
      <xdr:spPr bwMode="auto">
        <a:xfrm>
          <a:off x="8143875" y="82305525"/>
          <a:ext cx="1400175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441</xdr:row>
      <xdr:rowOff>72580</xdr:rowOff>
    </xdr:from>
    <xdr:to>
      <xdr:col>6</xdr:col>
      <xdr:colOff>374663</xdr:colOff>
      <xdr:row>447</xdr:row>
      <xdr:rowOff>166529</xdr:rowOff>
    </xdr:to>
    <xdr:sp macro="" textlink="">
      <xdr:nvSpPr>
        <xdr:cNvPr id="2704" name="Text Box 185" hidden="1"/>
        <xdr:cNvSpPr txBox="1">
          <a:spLocks noChangeArrowheads="1"/>
        </xdr:cNvSpPr>
      </xdr:nvSpPr>
      <xdr:spPr bwMode="auto">
        <a:xfrm>
          <a:off x="5819775" y="83696175"/>
          <a:ext cx="1171575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346088</xdr:colOff>
      <xdr:row>441</xdr:row>
      <xdr:rowOff>72580</xdr:rowOff>
    </xdr:from>
    <xdr:to>
      <xdr:col>7</xdr:col>
      <xdr:colOff>493444</xdr:colOff>
      <xdr:row>447</xdr:row>
      <xdr:rowOff>166529</xdr:rowOff>
    </xdr:to>
    <xdr:sp macro="" textlink="">
      <xdr:nvSpPr>
        <xdr:cNvPr id="2705" name="Text Box 186" hidden="1"/>
        <xdr:cNvSpPr txBox="1">
          <a:spLocks noChangeArrowheads="1"/>
        </xdr:cNvSpPr>
      </xdr:nvSpPr>
      <xdr:spPr bwMode="auto">
        <a:xfrm>
          <a:off x="6962775" y="83696175"/>
          <a:ext cx="1200150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474394</xdr:colOff>
      <xdr:row>441</xdr:row>
      <xdr:rowOff>72580</xdr:rowOff>
    </xdr:from>
    <xdr:to>
      <xdr:col>9</xdr:col>
      <xdr:colOff>16505</xdr:colOff>
      <xdr:row>447</xdr:row>
      <xdr:rowOff>166529</xdr:rowOff>
    </xdr:to>
    <xdr:sp macro="" textlink="">
      <xdr:nvSpPr>
        <xdr:cNvPr id="2706" name="Text Box 187" hidden="1"/>
        <xdr:cNvSpPr txBox="1">
          <a:spLocks noChangeArrowheads="1"/>
        </xdr:cNvSpPr>
      </xdr:nvSpPr>
      <xdr:spPr bwMode="auto">
        <a:xfrm>
          <a:off x="8143875" y="83696175"/>
          <a:ext cx="1438275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452</xdr:row>
      <xdr:rowOff>247712</xdr:rowOff>
    </xdr:from>
    <xdr:to>
      <xdr:col>6</xdr:col>
      <xdr:colOff>374663</xdr:colOff>
      <xdr:row>454</xdr:row>
      <xdr:rowOff>80347</xdr:rowOff>
    </xdr:to>
    <xdr:sp macro="" textlink="">
      <xdr:nvSpPr>
        <xdr:cNvPr id="2707" name="Text Box 188" hidden="1"/>
        <xdr:cNvSpPr txBox="1">
          <a:spLocks noChangeArrowheads="1"/>
        </xdr:cNvSpPr>
      </xdr:nvSpPr>
      <xdr:spPr bwMode="auto">
        <a:xfrm>
          <a:off x="5819775" y="86306025"/>
          <a:ext cx="117157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346088</xdr:colOff>
      <xdr:row>452</xdr:row>
      <xdr:rowOff>247712</xdr:rowOff>
    </xdr:from>
    <xdr:to>
      <xdr:col>7</xdr:col>
      <xdr:colOff>493444</xdr:colOff>
      <xdr:row>454</xdr:row>
      <xdr:rowOff>80347</xdr:rowOff>
    </xdr:to>
    <xdr:sp macro="" textlink="">
      <xdr:nvSpPr>
        <xdr:cNvPr id="2708" name="Text Box 189" hidden="1"/>
        <xdr:cNvSpPr txBox="1">
          <a:spLocks noChangeArrowheads="1"/>
        </xdr:cNvSpPr>
      </xdr:nvSpPr>
      <xdr:spPr bwMode="auto">
        <a:xfrm>
          <a:off x="6962775" y="86306025"/>
          <a:ext cx="1200150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474394</xdr:colOff>
      <xdr:row>452</xdr:row>
      <xdr:rowOff>247712</xdr:rowOff>
    </xdr:from>
    <xdr:to>
      <xdr:col>8</xdr:col>
      <xdr:colOff>808048</xdr:colOff>
      <xdr:row>454</xdr:row>
      <xdr:rowOff>80347</xdr:rowOff>
    </xdr:to>
    <xdr:sp macro="" textlink="">
      <xdr:nvSpPr>
        <xdr:cNvPr id="2709" name="Text Box 190" hidden="1"/>
        <xdr:cNvSpPr txBox="1">
          <a:spLocks noChangeArrowheads="1"/>
        </xdr:cNvSpPr>
      </xdr:nvSpPr>
      <xdr:spPr bwMode="auto">
        <a:xfrm>
          <a:off x="8143875" y="86306025"/>
          <a:ext cx="140017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21</xdr:row>
      <xdr:rowOff>129540</xdr:rowOff>
    </xdr:from>
    <xdr:to>
      <xdr:col>6</xdr:col>
      <xdr:colOff>469913</xdr:colOff>
      <xdr:row>25</xdr:row>
      <xdr:rowOff>85701</xdr:rowOff>
    </xdr:to>
    <xdr:sp macro="" textlink="">
      <xdr:nvSpPr>
        <xdr:cNvPr id="2710" name="Text Box 267" hidden="1"/>
        <xdr:cNvSpPr txBox="1">
          <a:spLocks noChangeArrowheads="1"/>
        </xdr:cNvSpPr>
      </xdr:nvSpPr>
      <xdr:spPr bwMode="auto">
        <a:xfrm>
          <a:off x="5819775" y="3657600"/>
          <a:ext cx="126682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31</xdr:row>
      <xdr:rowOff>71718</xdr:rowOff>
    </xdr:from>
    <xdr:to>
      <xdr:col>6</xdr:col>
      <xdr:colOff>469913</xdr:colOff>
      <xdr:row>35</xdr:row>
      <xdr:rowOff>89647</xdr:rowOff>
    </xdr:to>
    <xdr:sp macro="" textlink="">
      <xdr:nvSpPr>
        <xdr:cNvPr id="2711" name="Text Box 268" hidden="1"/>
        <xdr:cNvSpPr txBox="1">
          <a:spLocks noChangeArrowheads="1"/>
        </xdr:cNvSpPr>
      </xdr:nvSpPr>
      <xdr:spPr bwMode="auto">
        <a:xfrm>
          <a:off x="5819775" y="5562600"/>
          <a:ext cx="1266825" cy="819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39</xdr:row>
      <xdr:rowOff>0</xdr:rowOff>
    </xdr:from>
    <xdr:to>
      <xdr:col>6</xdr:col>
      <xdr:colOff>469913</xdr:colOff>
      <xdr:row>43</xdr:row>
      <xdr:rowOff>17930</xdr:rowOff>
    </xdr:to>
    <xdr:sp macro="" textlink="">
      <xdr:nvSpPr>
        <xdr:cNvPr id="2712" name="Text Box 269" hidden="1"/>
        <xdr:cNvSpPr txBox="1">
          <a:spLocks noChangeArrowheads="1"/>
        </xdr:cNvSpPr>
      </xdr:nvSpPr>
      <xdr:spPr bwMode="auto">
        <a:xfrm>
          <a:off x="5819775" y="7058025"/>
          <a:ext cx="126682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43</xdr:row>
      <xdr:rowOff>17930</xdr:rowOff>
    </xdr:from>
    <xdr:to>
      <xdr:col>6</xdr:col>
      <xdr:colOff>469913</xdr:colOff>
      <xdr:row>45</xdr:row>
      <xdr:rowOff>131221</xdr:rowOff>
    </xdr:to>
    <xdr:sp macro="" textlink="">
      <xdr:nvSpPr>
        <xdr:cNvPr id="2713" name="Text Box 270" hidden="1"/>
        <xdr:cNvSpPr txBox="1">
          <a:spLocks noChangeArrowheads="1"/>
        </xdr:cNvSpPr>
      </xdr:nvSpPr>
      <xdr:spPr bwMode="auto">
        <a:xfrm>
          <a:off x="5819775" y="7820025"/>
          <a:ext cx="1266825" cy="476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50</xdr:row>
      <xdr:rowOff>156795</xdr:rowOff>
    </xdr:from>
    <xdr:to>
      <xdr:col>6</xdr:col>
      <xdr:colOff>469913</xdr:colOff>
      <xdr:row>52</xdr:row>
      <xdr:rowOff>80682</xdr:rowOff>
    </xdr:to>
    <xdr:sp macro="" textlink="">
      <xdr:nvSpPr>
        <xdr:cNvPr id="2714" name="Text Box 271" hidden="1"/>
        <xdr:cNvSpPr txBox="1">
          <a:spLocks noChangeArrowheads="1"/>
        </xdr:cNvSpPr>
      </xdr:nvSpPr>
      <xdr:spPr bwMode="auto">
        <a:xfrm>
          <a:off x="5819775" y="9182100"/>
          <a:ext cx="1266825" cy="285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63</xdr:row>
      <xdr:rowOff>115260</xdr:rowOff>
    </xdr:from>
    <xdr:to>
      <xdr:col>6</xdr:col>
      <xdr:colOff>469913</xdr:colOff>
      <xdr:row>66</xdr:row>
      <xdr:rowOff>5763</xdr:rowOff>
    </xdr:to>
    <xdr:sp macro="" textlink="">
      <xdr:nvSpPr>
        <xdr:cNvPr id="2715" name="Text Box 272" hidden="1"/>
        <xdr:cNvSpPr txBox="1">
          <a:spLocks noChangeArrowheads="1"/>
        </xdr:cNvSpPr>
      </xdr:nvSpPr>
      <xdr:spPr bwMode="auto">
        <a:xfrm>
          <a:off x="5819775" y="11344275"/>
          <a:ext cx="12668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63</xdr:row>
      <xdr:rowOff>115260</xdr:rowOff>
    </xdr:from>
    <xdr:to>
      <xdr:col>6</xdr:col>
      <xdr:colOff>469913</xdr:colOff>
      <xdr:row>66</xdr:row>
      <xdr:rowOff>5763</xdr:rowOff>
    </xdr:to>
    <xdr:sp macro="" textlink="">
      <xdr:nvSpPr>
        <xdr:cNvPr id="2716" name="Text Box 273" hidden="1"/>
        <xdr:cNvSpPr txBox="1">
          <a:spLocks noChangeArrowheads="1"/>
        </xdr:cNvSpPr>
      </xdr:nvSpPr>
      <xdr:spPr bwMode="auto">
        <a:xfrm>
          <a:off x="5819775" y="11344275"/>
          <a:ext cx="12668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72</xdr:row>
      <xdr:rowOff>122944</xdr:rowOff>
    </xdr:from>
    <xdr:to>
      <xdr:col>6</xdr:col>
      <xdr:colOff>469913</xdr:colOff>
      <xdr:row>74</xdr:row>
      <xdr:rowOff>60576</xdr:rowOff>
    </xdr:to>
    <xdr:sp macro="" textlink="">
      <xdr:nvSpPr>
        <xdr:cNvPr id="2717" name="Text Box 274" hidden="1"/>
        <xdr:cNvSpPr txBox="1">
          <a:spLocks noChangeArrowheads="1"/>
        </xdr:cNvSpPr>
      </xdr:nvSpPr>
      <xdr:spPr bwMode="auto">
        <a:xfrm>
          <a:off x="5819775" y="13401675"/>
          <a:ext cx="1266825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134</xdr:row>
      <xdr:rowOff>11776</xdr:rowOff>
    </xdr:from>
    <xdr:to>
      <xdr:col>6</xdr:col>
      <xdr:colOff>469913</xdr:colOff>
      <xdr:row>134</xdr:row>
      <xdr:rowOff>11776</xdr:rowOff>
    </xdr:to>
    <xdr:sp macro="" textlink="">
      <xdr:nvSpPr>
        <xdr:cNvPr id="2718" name="Text Box 275" hidden="1"/>
        <xdr:cNvSpPr txBox="1">
          <a:spLocks noChangeArrowheads="1"/>
        </xdr:cNvSpPr>
      </xdr:nvSpPr>
      <xdr:spPr bwMode="auto">
        <a:xfrm>
          <a:off x="5819775" y="25584150"/>
          <a:ext cx="1266825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85</xdr:row>
      <xdr:rowOff>92208</xdr:rowOff>
    </xdr:from>
    <xdr:to>
      <xdr:col>6</xdr:col>
      <xdr:colOff>469913</xdr:colOff>
      <xdr:row>90</xdr:row>
      <xdr:rowOff>47385</xdr:rowOff>
    </xdr:to>
    <xdr:sp macro="" textlink="">
      <xdr:nvSpPr>
        <xdr:cNvPr id="2719" name="Text Box 276" hidden="1"/>
        <xdr:cNvSpPr txBox="1">
          <a:spLocks noChangeArrowheads="1"/>
        </xdr:cNvSpPr>
      </xdr:nvSpPr>
      <xdr:spPr bwMode="auto">
        <a:xfrm>
          <a:off x="5819775" y="16535400"/>
          <a:ext cx="1266825" cy="1009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94</xdr:row>
      <xdr:rowOff>108857</xdr:rowOff>
    </xdr:from>
    <xdr:to>
      <xdr:col>6</xdr:col>
      <xdr:colOff>469913</xdr:colOff>
      <xdr:row>98</xdr:row>
      <xdr:rowOff>162645</xdr:rowOff>
    </xdr:to>
    <xdr:sp macro="" textlink="">
      <xdr:nvSpPr>
        <xdr:cNvPr id="2720" name="Text Box 277" hidden="1"/>
        <xdr:cNvSpPr txBox="1">
          <a:spLocks noChangeArrowheads="1"/>
        </xdr:cNvSpPr>
      </xdr:nvSpPr>
      <xdr:spPr bwMode="auto">
        <a:xfrm>
          <a:off x="5819775" y="18411825"/>
          <a:ext cx="1266825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130</xdr:row>
      <xdr:rowOff>19562</xdr:rowOff>
    </xdr:from>
    <xdr:to>
      <xdr:col>6</xdr:col>
      <xdr:colOff>469913</xdr:colOff>
      <xdr:row>133</xdr:row>
      <xdr:rowOff>78780</xdr:rowOff>
    </xdr:to>
    <xdr:sp macro="" textlink="">
      <xdr:nvSpPr>
        <xdr:cNvPr id="2721" name="Text Box 278" hidden="1"/>
        <xdr:cNvSpPr txBox="1">
          <a:spLocks noChangeArrowheads="1"/>
        </xdr:cNvSpPr>
      </xdr:nvSpPr>
      <xdr:spPr bwMode="auto">
        <a:xfrm>
          <a:off x="5819775" y="24850725"/>
          <a:ext cx="1266825" cy="60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136</xdr:row>
      <xdr:rowOff>118462</xdr:rowOff>
    </xdr:from>
    <xdr:to>
      <xdr:col>6</xdr:col>
      <xdr:colOff>469913</xdr:colOff>
      <xdr:row>139</xdr:row>
      <xdr:rowOff>132973</xdr:rowOff>
    </xdr:to>
    <xdr:sp macro="" textlink="">
      <xdr:nvSpPr>
        <xdr:cNvPr id="2722" name="Text Box 279" hidden="1"/>
        <xdr:cNvSpPr txBox="1">
          <a:spLocks noChangeArrowheads="1"/>
        </xdr:cNvSpPr>
      </xdr:nvSpPr>
      <xdr:spPr bwMode="auto">
        <a:xfrm>
          <a:off x="5819775" y="26098500"/>
          <a:ext cx="1266825" cy="523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142</xdr:row>
      <xdr:rowOff>63392</xdr:rowOff>
    </xdr:from>
    <xdr:to>
      <xdr:col>6</xdr:col>
      <xdr:colOff>469913</xdr:colOff>
      <xdr:row>145</xdr:row>
      <xdr:rowOff>79402</xdr:rowOff>
    </xdr:to>
    <xdr:sp macro="" textlink="">
      <xdr:nvSpPr>
        <xdr:cNvPr id="2723" name="Text Box 280" hidden="1"/>
        <xdr:cNvSpPr txBox="1">
          <a:spLocks noChangeArrowheads="1"/>
        </xdr:cNvSpPr>
      </xdr:nvSpPr>
      <xdr:spPr bwMode="auto">
        <a:xfrm>
          <a:off x="5819775" y="27070050"/>
          <a:ext cx="1266825" cy="581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148</xdr:row>
      <xdr:rowOff>119607</xdr:rowOff>
    </xdr:from>
    <xdr:to>
      <xdr:col>6</xdr:col>
      <xdr:colOff>469913</xdr:colOff>
      <xdr:row>151</xdr:row>
      <xdr:rowOff>159201</xdr:rowOff>
    </xdr:to>
    <xdr:sp macro="" textlink="">
      <xdr:nvSpPr>
        <xdr:cNvPr id="2724" name="Text Box 281" hidden="1"/>
        <xdr:cNvSpPr txBox="1">
          <a:spLocks noChangeArrowheads="1"/>
        </xdr:cNvSpPr>
      </xdr:nvSpPr>
      <xdr:spPr bwMode="auto">
        <a:xfrm>
          <a:off x="5819775" y="28317825"/>
          <a:ext cx="1266825" cy="638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153</xdr:row>
      <xdr:rowOff>60139</xdr:rowOff>
    </xdr:from>
    <xdr:to>
      <xdr:col>6</xdr:col>
      <xdr:colOff>469913</xdr:colOff>
      <xdr:row>155</xdr:row>
      <xdr:rowOff>72516</xdr:rowOff>
    </xdr:to>
    <xdr:sp macro="" textlink="">
      <xdr:nvSpPr>
        <xdr:cNvPr id="2725" name="Text Box 282" hidden="1"/>
        <xdr:cNvSpPr txBox="1">
          <a:spLocks noChangeArrowheads="1"/>
        </xdr:cNvSpPr>
      </xdr:nvSpPr>
      <xdr:spPr bwMode="auto">
        <a:xfrm>
          <a:off x="5819775" y="29260800"/>
          <a:ext cx="1266825" cy="409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168</xdr:row>
      <xdr:rowOff>109408</xdr:rowOff>
    </xdr:from>
    <xdr:to>
      <xdr:col>6</xdr:col>
      <xdr:colOff>469913</xdr:colOff>
      <xdr:row>171</xdr:row>
      <xdr:rowOff>83243</xdr:rowOff>
    </xdr:to>
    <xdr:sp macro="" textlink="">
      <xdr:nvSpPr>
        <xdr:cNvPr id="2726" name="Text Box 283" hidden="1"/>
        <xdr:cNvSpPr txBox="1">
          <a:spLocks noChangeArrowheads="1"/>
        </xdr:cNvSpPr>
      </xdr:nvSpPr>
      <xdr:spPr bwMode="auto">
        <a:xfrm>
          <a:off x="5819775" y="32032575"/>
          <a:ext cx="126682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178</xdr:row>
      <xdr:rowOff>111452</xdr:rowOff>
    </xdr:from>
    <xdr:to>
      <xdr:col>6</xdr:col>
      <xdr:colOff>469913</xdr:colOff>
      <xdr:row>183</xdr:row>
      <xdr:rowOff>86341</xdr:rowOff>
    </xdr:to>
    <xdr:sp macro="" textlink="">
      <xdr:nvSpPr>
        <xdr:cNvPr id="2727" name="Text Box 284" hidden="1"/>
        <xdr:cNvSpPr txBox="1">
          <a:spLocks noChangeArrowheads="1"/>
        </xdr:cNvSpPr>
      </xdr:nvSpPr>
      <xdr:spPr bwMode="auto">
        <a:xfrm>
          <a:off x="5819775" y="33861375"/>
          <a:ext cx="1266825" cy="1019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190</xdr:row>
      <xdr:rowOff>142472</xdr:rowOff>
    </xdr:from>
    <xdr:to>
      <xdr:col>6</xdr:col>
      <xdr:colOff>469913</xdr:colOff>
      <xdr:row>194</xdr:row>
      <xdr:rowOff>38975</xdr:rowOff>
    </xdr:to>
    <xdr:sp macro="" textlink="">
      <xdr:nvSpPr>
        <xdr:cNvPr id="2728" name="Text Box 285" hidden="1"/>
        <xdr:cNvSpPr txBox="1">
          <a:spLocks noChangeArrowheads="1"/>
        </xdr:cNvSpPr>
      </xdr:nvSpPr>
      <xdr:spPr bwMode="auto">
        <a:xfrm>
          <a:off x="5819775" y="36261675"/>
          <a:ext cx="12668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194</xdr:row>
      <xdr:rowOff>38975</xdr:rowOff>
    </xdr:from>
    <xdr:to>
      <xdr:col>6</xdr:col>
      <xdr:colOff>469913</xdr:colOff>
      <xdr:row>197</xdr:row>
      <xdr:rowOff>27830</xdr:rowOff>
    </xdr:to>
    <xdr:sp macro="" textlink="">
      <xdr:nvSpPr>
        <xdr:cNvPr id="2729" name="Text Box 286" hidden="1"/>
        <xdr:cNvSpPr txBox="1">
          <a:spLocks noChangeArrowheads="1"/>
        </xdr:cNvSpPr>
      </xdr:nvSpPr>
      <xdr:spPr bwMode="auto">
        <a:xfrm>
          <a:off x="5819775" y="36947475"/>
          <a:ext cx="1266825" cy="5429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198</xdr:row>
      <xdr:rowOff>66982</xdr:rowOff>
    </xdr:from>
    <xdr:to>
      <xdr:col>6</xdr:col>
      <xdr:colOff>469913</xdr:colOff>
      <xdr:row>202</xdr:row>
      <xdr:rowOff>62238</xdr:rowOff>
    </xdr:to>
    <xdr:sp macro="" textlink="">
      <xdr:nvSpPr>
        <xdr:cNvPr id="2730" name="Text Box 287" hidden="1"/>
        <xdr:cNvSpPr txBox="1">
          <a:spLocks noChangeArrowheads="1"/>
        </xdr:cNvSpPr>
      </xdr:nvSpPr>
      <xdr:spPr bwMode="auto">
        <a:xfrm>
          <a:off x="5819775" y="37719000"/>
          <a:ext cx="1266825" cy="7334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209</xdr:row>
      <xdr:rowOff>65463</xdr:rowOff>
    </xdr:from>
    <xdr:to>
      <xdr:col>6</xdr:col>
      <xdr:colOff>469913</xdr:colOff>
      <xdr:row>212</xdr:row>
      <xdr:rowOff>68771</xdr:rowOff>
    </xdr:to>
    <xdr:sp macro="" textlink="">
      <xdr:nvSpPr>
        <xdr:cNvPr id="2731" name="Text Box 288" hidden="1"/>
        <xdr:cNvSpPr txBox="1">
          <a:spLocks noChangeArrowheads="1"/>
        </xdr:cNvSpPr>
      </xdr:nvSpPr>
      <xdr:spPr bwMode="auto">
        <a:xfrm>
          <a:off x="5819775" y="39814500"/>
          <a:ext cx="1266825" cy="600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246354</xdr:colOff>
      <xdr:row>212</xdr:row>
      <xdr:rowOff>82106</xdr:rowOff>
    </xdr:from>
    <xdr:to>
      <xdr:col>6</xdr:col>
      <xdr:colOff>469913</xdr:colOff>
      <xdr:row>216</xdr:row>
      <xdr:rowOff>43875</xdr:rowOff>
    </xdr:to>
    <xdr:sp macro="" textlink="">
      <xdr:nvSpPr>
        <xdr:cNvPr id="2732" name="Text Box 289" hidden="1"/>
        <xdr:cNvSpPr txBox="1">
          <a:spLocks noChangeArrowheads="1"/>
        </xdr:cNvSpPr>
      </xdr:nvSpPr>
      <xdr:spPr bwMode="auto">
        <a:xfrm>
          <a:off x="5819775" y="40433625"/>
          <a:ext cx="12668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18$\Budget%20for%20website%202018-19\Budget%202018-19\Demands%20for%20grants\Budget%202004-05\budget%202004-05_27.5.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AFS-RCT"/>
      <sheetName val="DEMAND1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4"/>
      <sheetName val="DEMAND15"/>
      <sheetName val="DEMAND16"/>
      <sheetName val="DEMAND17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98" transitionEvaluation="1" codeName="Sheet1"/>
  <dimension ref="A1:H503"/>
  <sheetViews>
    <sheetView tabSelected="1" view="pageBreakPreview" topLeftCell="A498" zoomScaleNormal="85" zoomScaleSheetLayoutView="100" workbookViewId="0">
      <selection activeCell="C395" sqref="C395"/>
    </sheetView>
  </sheetViews>
  <sheetFormatPr defaultColWidth="12.42578125" defaultRowHeight="12.75"/>
  <cols>
    <col min="1" max="1" width="6.42578125" style="21" customWidth="1"/>
    <col min="2" max="2" width="8.85546875" style="149" customWidth="1"/>
    <col min="3" max="3" width="46.7109375" style="29" customWidth="1"/>
    <col min="4" max="5" width="10.7109375" style="29" customWidth="1"/>
    <col min="6" max="8" width="15.7109375" style="29" customWidth="1"/>
    <col min="9" max="16384" width="12.42578125" style="1"/>
  </cols>
  <sheetData>
    <row r="1" spans="1:8">
      <c r="A1" s="26"/>
      <c r="B1" s="26"/>
      <c r="C1" s="27"/>
      <c r="D1" s="27"/>
      <c r="E1" s="27" t="s">
        <v>0</v>
      </c>
      <c r="F1" s="27"/>
      <c r="G1" s="27"/>
      <c r="H1" s="27"/>
    </row>
    <row r="2" spans="1:8">
      <c r="A2" s="26"/>
      <c r="B2" s="26"/>
      <c r="C2" s="27"/>
      <c r="D2" s="27"/>
      <c r="E2" s="27" t="s">
        <v>1</v>
      </c>
      <c r="F2" s="27"/>
      <c r="G2" s="27"/>
      <c r="H2" s="27"/>
    </row>
    <row r="3" spans="1:8">
      <c r="A3" s="26"/>
      <c r="B3" s="26"/>
      <c r="C3" s="27"/>
      <c r="D3" s="27"/>
      <c r="E3" s="27"/>
      <c r="F3" s="27"/>
      <c r="G3" s="27"/>
      <c r="H3" s="27"/>
    </row>
    <row r="4" spans="1:8">
      <c r="D4" s="30" t="s">
        <v>195</v>
      </c>
      <c r="E4" s="27">
        <v>2403</v>
      </c>
      <c r="F4" s="31" t="s">
        <v>2</v>
      </c>
    </row>
    <row r="5" spans="1:8">
      <c r="E5" s="27">
        <v>2404</v>
      </c>
      <c r="F5" s="31" t="s">
        <v>3</v>
      </c>
    </row>
    <row r="6" spans="1:8">
      <c r="D6" s="31"/>
      <c r="E6" s="33">
        <v>2405</v>
      </c>
      <c r="F6" s="34" t="s">
        <v>163</v>
      </c>
      <c r="H6" s="31"/>
    </row>
    <row r="7" spans="1:8">
      <c r="D7" s="36" t="s">
        <v>196</v>
      </c>
      <c r="E7" s="32"/>
      <c r="F7" s="32"/>
      <c r="G7" s="35"/>
      <c r="H7" s="35"/>
    </row>
    <row r="8" spans="1:8">
      <c r="C8" s="30"/>
      <c r="D8" s="36" t="s">
        <v>4</v>
      </c>
      <c r="E8" s="28">
        <v>4403</v>
      </c>
      <c r="F8" s="37" t="s">
        <v>5</v>
      </c>
      <c r="G8" s="35"/>
      <c r="H8" s="35"/>
    </row>
    <row r="9" spans="1:8">
      <c r="C9" s="30"/>
      <c r="D9" s="36"/>
      <c r="E9" s="38">
        <v>4405</v>
      </c>
      <c r="F9" s="175" t="s">
        <v>187</v>
      </c>
      <c r="G9" s="175"/>
      <c r="H9" s="35"/>
    </row>
    <row r="10" spans="1:8" ht="16.5" customHeight="1">
      <c r="A10" s="176" t="s">
        <v>318</v>
      </c>
      <c r="B10" s="176"/>
      <c r="C10" s="176"/>
      <c r="D10" s="176"/>
      <c r="E10" s="176"/>
      <c r="F10" s="176"/>
      <c r="G10" s="176"/>
      <c r="H10" s="176"/>
    </row>
    <row r="11" spans="1:8" ht="16.5" customHeight="1">
      <c r="A11" s="162"/>
      <c r="B11" s="162"/>
      <c r="C11" s="162"/>
      <c r="D11" s="162"/>
      <c r="E11" s="162"/>
      <c r="F11" s="162"/>
      <c r="G11" s="162"/>
      <c r="H11" s="162"/>
    </row>
    <row r="12" spans="1:8">
      <c r="A12" s="39"/>
      <c r="D12" s="40"/>
      <c r="E12" s="41" t="s">
        <v>191</v>
      </c>
      <c r="F12" s="41" t="s">
        <v>6</v>
      </c>
      <c r="G12" s="41" t="s">
        <v>13</v>
      </c>
      <c r="H12" s="32"/>
    </row>
    <row r="13" spans="1:8">
      <c r="A13" s="39"/>
      <c r="D13" s="42" t="s">
        <v>7</v>
      </c>
      <c r="E13" s="41">
        <f>H441</f>
        <v>661760</v>
      </c>
      <c r="F13" s="41">
        <f>H496</f>
        <v>32770</v>
      </c>
      <c r="G13" s="41">
        <v>694530</v>
      </c>
      <c r="H13" s="32"/>
    </row>
    <row r="14" spans="1:8">
      <c r="A14" s="39" t="s">
        <v>190</v>
      </c>
      <c r="D14" s="32"/>
      <c r="E14" s="32"/>
      <c r="F14" s="32"/>
      <c r="G14" s="32"/>
      <c r="H14" s="32"/>
    </row>
    <row r="15" spans="1:8" s="144" customFormat="1" ht="13.5" customHeight="1">
      <c r="A15" s="46"/>
      <c r="B15" s="47"/>
      <c r="C15" s="50"/>
      <c r="D15" s="43"/>
      <c r="E15" s="43"/>
      <c r="F15" s="43"/>
      <c r="G15" s="43"/>
      <c r="H15" s="44" t="s">
        <v>206</v>
      </c>
    </row>
    <row r="16" spans="1:8" s="166" customFormat="1" ht="14.45" customHeight="1">
      <c r="A16" s="163"/>
      <c r="B16" s="164"/>
      <c r="C16" s="165"/>
      <c r="D16" s="178" t="s">
        <v>354</v>
      </c>
      <c r="E16" s="178"/>
      <c r="F16" s="173" t="s">
        <v>8</v>
      </c>
      <c r="G16" s="173" t="s">
        <v>9</v>
      </c>
      <c r="H16" s="173" t="s">
        <v>8</v>
      </c>
    </row>
    <row r="17" spans="1:8" s="144" customFormat="1">
      <c r="A17" s="46"/>
      <c r="B17" s="47"/>
      <c r="C17" s="45" t="s">
        <v>10</v>
      </c>
      <c r="D17" s="177" t="s">
        <v>353</v>
      </c>
      <c r="E17" s="177"/>
      <c r="F17" s="172" t="s">
        <v>317</v>
      </c>
      <c r="G17" s="172" t="s">
        <v>317</v>
      </c>
      <c r="H17" s="172" t="s">
        <v>372</v>
      </c>
    </row>
    <row r="18" spans="1:8" s="144" customFormat="1">
      <c r="A18" s="48"/>
      <c r="B18" s="49"/>
      <c r="C18" s="50"/>
      <c r="D18" s="51" t="s">
        <v>11</v>
      </c>
      <c r="E18" s="51" t="s">
        <v>12</v>
      </c>
      <c r="F18" s="51"/>
      <c r="G18" s="51"/>
      <c r="H18" s="143"/>
    </row>
    <row r="19" spans="1:8" ht="14.45" customHeight="1">
      <c r="C19" s="52" t="s">
        <v>14</v>
      </c>
      <c r="D19" s="36"/>
      <c r="E19" s="36"/>
      <c r="F19" s="36"/>
      <c r="G19" s="53"/>
      <c r="H19" s="54"/>
    </row>
    <row r="20" spans="1:8" ht="14.45" customHeight="1">
      <c r="A20" s="21" t="s">
        <v>15</v>
      </c>
      <c r="B20" s="55">
        <v>2403</v>
      </c>
      <c r="C20" s="52" t="s">
        <v>2</v>
      </c>
      <c r="D20" s="32"/>
      <c r="E20" s="32"/>
      <c r="F20" s="32"/>
      <c r="G20" s="56"/>
      <c r="H20" s="32"/>
    </row>
    <row r="21" spans="1:8" ht="14.45" customHeight="1">
      <c r="B21" s="57">
        <v>1E-3</v>
      </c>
      <c r="C21" s="58" t="s">
        <v>168</v>
      </c>
      <c r="D21" s="59"/>
      <c r="E21" s="59"/>
      <c r="F21" s="59"/>
      <c r="G21" s="60"/>
      <c r="H21" s="59"/>
    </row>
    <row r="22" spans="1:8" ht="14.45" customHeight="1">
      <c r="B22" s="61">
        <v>60</v>
      </c>
      <c r="C22" s="62" t="s">
        <v>16</v>
      </c>
      <c r="D22" s="36"/>
      <c r="E22" s="36"/>
      <c r="F22" s="36"/>
      <c r="G22" s="53"/>
      <c r="H22" s="36"/>
    </row>
    <row r="23" spans="1:8" ht="14.45" customHeight="1">
      <c r="B23" s="63">
        <v>44</v>
      </c>
      <c r="C23" s="62" t="s">
        <v>17</v>
      </c>
      <c r="D23" s="36"/>
      <c r="E23" s="36"/>
      <c r="F23" s="36"/>
      <c r="G23" s="53"/>
      <c r="H23" s="36"/>
    </row>
    <row r="24" spans="1:8" ht="14.45" customHeight="1">
      <c r="B24" s="64" t="s">
        <v>18</v>
      </c>
      <c r="C24" s="62" t="s">
        <v>19</v>
      </c>
      <c r="D24" s="65">
        <v>9661</v>
      </c>
      <c r="E24" s="66">
        <v>28382</v>
      </c>
      <c r="F24" s="65">
        <v>41524</v>
      </c>
      <c r="G24" s="66">
        <v>41524</v>
      </c>
      <c r="H24" s="66">
        <v>43295</v>
      </c>
    </row>
    <row r="25" spans="1:8" ht="14.45" customHeight="1">
      <c r="B25" s="64" t="s">
        <v>20</v>
      </c>
      <c r="C25" s="62" t="s">
        <v>21</v>
      </c>
      <c r="D25" s="65">
        <v>346</v>
      </c>
      <c r="E25" s="66">
        <v>100</v>
      </c>
      <c r="F25" s="65">
        <v>446</v>
      </c>
      <c r="G25" s="65">
        <v>446</v>
      </c>
      <c r="H25" s="66">
        <v>446</v>
      </c>
    </row>
    <row r="26" spans="1:8" ht="14.45" customHeight="1">
      <c r="B26" s="64" t="s">
        <v>22</v>
      </c>
      <c r="C26" s="62" t="s">
        <v>23</v>
      </c>
      <c r="D26" s="65">
        <v>3329</v>
      </c>
      <c r="E26" s="66">
        <v>857</v>
      </c>
      <c r="F26" s="65">
        <v>3186</v>
      </c>
      <c r="G26" s="65">
        <v>3186</v>
      </c>
      <c r="H26" s="66">
        <v>5186</v>
      </c>
    </row>
    <row r="27" spans="1:8" s="147" customFormat="1" ht="14.45" customHeight="1">
      <c r="A27" s="21"/>
      <c r="B27" s="64" t="s">
        <v>246</v>
      </c>
      <c r="C27" s="62" t="s">
        <v>247</v>
      </c>
      <c r="D27" s="65">
        <v>199</v>
      </c>
      <c r="E27" s="67">
        <v>0</v>
      </c>
      <c r="F27" s="65">
        <v>1400</v>
      </c>
      <c r="G27" s="65">
        <v>1400</v>
      </c>
      <c r="H27" s="66">
        <v>200</v>
      </c>
    </row>
    <row r="28" spans="1:8" ht="14.45" customHeight="1">
      <c r="B28" s="64" t="s">
        <v>248</v>
      </c>
      <c r="C28" s="62" t="s">
        <v>55</v>
      </c>
      <c r="D28" s="65">
        <v>2497</v>
      </c>
      <c r="E28" s="67">
        <v>0</v>
      </c>
      <c r="F28" s="65">
        <v>1500</v>
      </c>
      <c r="G28" s="65">
        <v>1500</v>
      </c>
      <c r="H28" s="66">
        <v>1500</v>
      </c>
    </row>
    <row r="29" spans="1:8" ht="14.45" customHeight="1">
      <c r="B29" s="64" t="s">
        <v>334</v>
      </c>
      <c r="C29" s="62" t="s">
        <v>352</v>
      </c>
      <c r="D29" s="67">
        <v>0</v>
      </c>
      <c r="E29" s="67">
        <v>0</v>
      </c>
      <c r="F29" s="67">
        <v>0</v>
      </c>
      <c r="G29" s="67">
        <v>0</v>
      </c>
      <c r="H29" s="66">
        <v>52500</v>
      </c>
    </row>
    <row r="30" spans="1:8" ht="14.45" customHeight="1">
      <c r="B30" s="64" t="s">
        <v>26</v>
      </c>
      <c r="C30" s="62" t="s">
        <v>27</v>
      </c>
      <c r="D30" s="65">
        <v>2370</v>
      </c>
      <c r="E30" s="67">
        <v>0</v>
      </c>
      <c r="F30" s="65">
        <v>1500</v>
      </c>
      <c r="G30" s="65">
        <v>1500</v>
      </c>
      <c r="H30" s="66">
        <v>1500</v>
      </c>
    </row>
    <row r="31" spans="1:8" ht="14.45" customHeight="1">
      <c r="A31" s="20" t="s">
        <v>13</v>
      </c>
      <c r="B31" s="68">
        <v>44</v>
      </c>
      <c r="C31" s="69" t="s">
        <v>17</v>
      </c>
      <c r="D31" s="11">
        <f t="shared" ref="D31:G31" si="0">SUM(D24:D30)</f>
        <v>18402</v>
      </c>
      <c r="E31" s="11">
        <f t="shared" si="0"/>
        <v>29339</v>
      </c>
      <c r="F31" s="11">
        <f t="shared" si="0"/>
        <v>49556</v>
      </c>
      <c r="G31" s="11">
        <f t="shared" si="0"/>
        <v>49556</v>
      </c>
      <c r="H31" s="11">
        <v>104627</v>
      </c>
    </row>
    <row r="32" spans="1:8" ht="14.45" customHeight="1">
      <c r="A32" s="20"/>
      <c r="B32" s="68"/>
      <c r="C32" s="69"/>
      <c r="D32" s="14"/>
      <c r="E32" s="15"/>
      <c r="F32" s="15"/>
      <c r="G32" s="16"/>
      <c r="H32" s="15"/>
    </row>
    <row r="33" spans="1:8" ht="14.45" customHeight="1">
      <c r="A33" s="20"/>
      <c r="B33" s="68">
        <v>45</v>
      </c>
      <c r="C33" s="69" t="s">
        <v>28</v>
      </c>
      <c r="D33" s="14"/>
      <c r="E33" s="15"/>
      <c r="F33" s="15"/>
      <c r="G33" s="16"/>
      <c r="H33" s="15"/>
    </row>
    <row r="34" spans="1:8" ht="14.45" customHeight="1">
      <c r="A34" s="20"/>
      <c r="B34" s="19" t="s">
        <v>29</v>
      </c>
      <c r="C34" s="69" t="s">
        <v>19</v>
      </c>
      <c r="D34" s="14">
        <v>1236</v>
      </c>
      <c r="E34" s="15">
        <v>1143</v>
      </c>
      <c r="F34" s="14">
        <v>2524</v>
      </c>
      <c r="G34" s="15">
        <v>2524</v>
      </c>
      <c r="H34" s="15">
        <v>2419</v>
      </c>
    </row>
    <row r="35" spans="1:8" s="2" customFormat="1" ht="14.45" customHeight="1">
      <c r="A35" s="20"/>
      <c r="B35" s="19" t="s">
        <v>30</v>
      </c>
      <c r="C35" s="69" t="s">
        <v>21</v>
      </c>
      <c r="D35" s="14">
        <v>230</v>
      </c>
      <c r="E35" s="15">
        <v>8</v>
      </c>
      <c r="F35" s="14">
        <v>238</v>
      </c>
      <c r="G35" s="14">
        <v>238</v>
      </c>
      <c r="H35" s="15">
        <v>238</v>
      </c>
    </row>
    <row r="36" spans="1:8" ht="14.45" customHeight="1">
      <c r="A36" s="20"/>
      <c r="B36" s="19" t="s">
        <v>31</v>
      </c>
      <c r="C36" s="69" t="s">
        <v>23</v>
      </c>
      <c r="D36" s="14">
        <v>100</v>
      </c>
      <c r="E36" s="15">
        <v>11</v>
      </c>
      <c r="F36" s="14">
        <v>111</v>
      </c>
      <c r="G36" s="14">
        <v>111</v>
      </c>
      <c r="H36" s="15">
        <v>111</v>
      </c>
    </row>
    <row r="37" spans="1:8" ht="14.45" customHeight="1">
      <c r="A37" s="20"/>
      <c r="B37" s="19" t="s">
        <v>32</v>
      </c>
      <c r="C37" s="69" t="s">
        <v>24</v>
      </c>
      <c r="D37" s="14">
        <v>695</v>
      </c>
      <c r="E37" s="7">
        <v>0</v>
      </c>
      <c r="F37" s="14">
        <v>695</v>
      </c>
      <c r="G37" s="14">
        <v>695</v>
      </c>
      <c r="H37" s="14">
        <v>1100</v>
      </c>
    </row>
    <row r="38" spans="1:8" ht="14.45" customHeight="1">
      <c r="A38" s="70" t="s">
        <v>13</v>
      </c>
      <c r="B38" s="71">
        <v>45</v>
      </c>
      <c r="C38" s="72" t="s">
        <v>28</v>
      </c>
      <c r="D38" s="11">
        <f t="shared" ref="D38:G38" si="1">SUM(D34:D37)</f>
        <v>2261</v>
      </c>
      <c r="E38" s="11">
        <f t="shared" si="1"/>
        <v>1162</v>
      </c>
      <c r="F38" s="11">
        <f t="shared" si="1"/>
        <v>3568</v>
      </c>
      <c r="G38" s="11">
        <f t="shared" si="1"/>
        <v>3568</v>
      </c>
      <c r="H38" s="11">
        <v>3868</v>
      </c>
    </row>
    <row r="39" spans="1:8" ht="14.45" customHeight="1">
      <c r="A39" s="20"/>
      <c r="B39" s="68"/>
      <c r="C39" s="69"/>
      <c r="D39" s="73"/>
      <c r="E39" s="73"/>
      <c r="F39" s="73"/>
      <c r="G39" s="73"/>
      <c r="H39" s="73"/>
    </row>
    <row r="40" spans="1:8" ht="14.45" customHeight="1">
      <c r="A40" s="20"/>
      <c r="B40" s="68">
        <v>46</v>
      </c>
      <c r="C40" s="69" t="s">
        <v>33</v>
      </c>
      <c r="D40" s="14"/>
      <c r="E40" s="15"/>
      <c r="F40" s="15"/>
      <c r="G40" s="16"/>
      <c r="H40" s="15"/>
    </row>
    <row r="41" spans="1:8" ht="14.45" customHeight="1">
      <c r="A41" s="20"/>
      <c r="B41" s="19" t="s">
        <v>34</v>
      </c>
      <c r="C41" s="69" t="s">
        <v>19</v>
      </c>
      <c r="D41" s="14">
        <v>6206</v>
      </c>
      <c r="E41" s="15">
        <v>10341</v>
      </c>
      <c r="F41" s="14">
        <v>22637</v>
      </c>
      <c r="G41" s="14">
        <v>22637</v>
      </c>
      <c r="H41" s="15">
        <v>15692</v>
      </c>
    </row>
    <row r="42" spans="1:8" ht="13.5" customHeight="1">
      <c r="B42" s="64" t="s">
        <v>35</v>
      </c>
      <c r="C42" s="62" t="s">
        <v>21</v>
      </c>
      <c r="D42" s="14">
        <v>207</v>
      </c>
      <c r="E42" s="66">
        <v>5</v>
      </c>
      <c r="F42" s="65">
        <v>212</v>
      </c>
      <c r="G42" s="65">
        <v>212</v>
      </c>
      <c r="H42" s="66">
        <v>212</v>
      </c>
    </row>
    <row r="43" spans="1:8" ht="13.5" customHeight="1">
      <c r="B43" s="64" t="s">
        <v>36</v>
      </c>
      <c r="C43" s="62" t="s">
        <v>23</v>
      </c>
      <c r="D43" s="14">
        <v>100</v>
      </c>
      <c r="E43" s="15">
        <v>5</v>
      </c>
      <c r="F43" s="65">
        <v>105</v>
      </c>
      <c r="G43" s="65">
        <v>105</v>
      </c>
      <c r="H43" s="15">
        <v>105</v>
      </c>
    </row>
    <row r="44" spans="1:8" ht="13.5" customHeight="1">
      <c r="B44" s="64" t="s">
        <v>194</v>
      </c>
      <c r="C44" s="62" t="s">
        <v>192</v>
      </c>
      <c r="D44" s="14">
        <v>458</v>
      </c>
      <c r="E44" s="7">
        <v>0</v>
      </c>
      <c r="F44" s="65">
        <v>458</v>
      </c>
      <c r="G44" s="65">
        <v>458</v>
      </c>
      <c r="H44" s="65">
        <v>458</v>
      </c>
    </row>
    <row r="45" spans="1:8" ht="13.5" customHeight="1">
      <c r="A45" s="21" t="s">
        <v>13</v>
      </c>
      <c r="B45" s="63">
        <v>46</v>
      </c>
      <c r="C45" s="62" t="s">
        <v>33</v>
      </c>
      <c r="D45" s="11">
        <f t="shared" ref="D45:G45" si="2">SUM(D41:D44)</f>
        <v>6971</v>
      </c>
      <c r="E45" s="11">
        <f t="shared" si="2"/>
        <v>10351</v>
      </c>
      <c r="F45" s="11">
        <f t="shared" si="2"/>
        <v>23412</v>
      </c>
      <c r="G45" s="11">
        <f t="shared" si="2"/>
        <v>23412</v>
      </c>
      <c r="H45" s="11">
        <v>16467</v>
      </c>
    </row>
    <row r="46" spans="1:8" ht="12" customHeight="1">
      <c r="B46" s="64"/>
      <c r="C46" s="62"/>
      <c r="D46" s="65"/>
      <c r="E46" s="15"/>
      <c r="F46" s="15"/>
      <c r="G46" s="16"/>
      <c r="H46" s="15"/>
    </row>
    <row r="47" spans="1:8" ht="13.5" customHeight="1">
      <c r="B47" s="63">
        <v>47</v>
      </c>
      <c r="C47" s="62" t="s">
        <v>37</v>
      </c>
      <c r="D47" s="65"/>
      <c r="E47" s="15"/>
      <c r="F47" s="15"/>
      <c r="G47" s="16"/>
      <c r="H47" s="15"/>
    </row>
    <row r="48" spans="1:8" ht="13.5" customHeight="1">
      <c r="B48" s="64" t="s">
        <v>38</v>
      </c>
      <c r="C48" s="62" t="s">
        <v>19</v>
      </c>
      <c r="D48" s="65">
        <v>1178</v>
      </c>
      <c r="E48" s="15">
        <v>3285</v>
      </c>
      <c r="F48" s="14">
        <v>5074</v>
      </c>
      <c r="G48" s="66">
        <v>5074</v>
      </c>
      <c r="H48" s="15">
        <v>5385</v>
      </c>
    </row>
    <row r="49" spans="1:8" ht="13.5" customHeight="1">
      <c r="B49" s="64" t="s">
        <v>39</v>
      </c>
      <c r="C49" s="62" t="s">
        <v>21</v>
      </c>
      <c r="D49" s="65">
        <v>115</v>
      </c>
      <c r="E49" s="66">
        <v>12</v>
      </c>
      <c r="F49" s="65">
        <v>127</v>
      </c>
      <c r="G49" s="65">
        <v>127</v>
      </c>
      <c r="H49" s="66">
        <v>127</v>
      </c>
    </row>
    <row r="50" spans="1:8" ht="13.5" customHeight="1">
      <c r="B50" s="64" t="s">
        <v>40</v>
      </c>
      <c r="C50" s="62" t="s">
        <v>23</v>
      </c>
      <c r="D50" s="65">
        <v>75</v>
      </c>
      <c r="E50" s="15">
        <v>15</v>
      </c>
      <c r="F50" s="65">
        <v>90</v>
      </c>
      <c r="G50" s="14">
        <v>90</v>
      </c>
      <c r="H50" s="15">
        <v>90</v>
      </c>
    </row>
    <row r="51" spans="1:8" ht="13.5" customHeight="1">
      <c r="B51" s="64" t="s">
        <v>41</v>
      </c>
      <c r="C51" s="62" t="s">
        <v>24</v>
      </c>
      <c r="D51" s="65">
        <v>177</v>
      </c>
      <c r="E51" s="67">
        <v>0</v>
      </c>
      <c r="F51" s="65">
        <v>177</v>
      </c>
      <c r="G51" s="65">
        <v>177</v>
      </c>
      <c r="H51" s="65">
        <v>177</v>
      </c>
    </row>
    <row r="52" spans="1:8" ht="13.5" customHeight="1">
      <c r="A52" s="21" t="s">
        <v>13</v>
      </c>
      <c r="B52" s="63">
        <v>47</v>
      </c>
      <c r="C52" s="62" t="s">
        <v>37</v>
      </c>
      <c r="D52" s="11">
        <f t="shared" ref="D52:G52" si="3">SUM(D48:D51)</f>
        <v>1545</v>
      </c>
      <c r="E52" s="11">
        <f t="shared" si="3"/>
        <v>3312</v>
      </c>
      <c r="F52" s="11">
        <f t="shared" si="3"/>
        <v>5468</v>
      </c>
      <c r="G52" s="11">
        <f t="shared" si="3"/>
        <v>5468</v>
      </c>
      <c r="H52" s="11">
        <v>5779</v>
      </c>
    </row>
    <row r="53" spans="1:8" ht="12" customHeight="1">
      <c r="B53" s="64"/>
      <c r="C53" s="62"/>
      <c r="D53" s="65"/>
      <c r="E53" s="15"/>
      <c r="F53" s="15"/>
      <c r="G53" s="16"/>
      <c r="H53" s="15"/>
    </row>
    <row r="54" spans="1:8" ht="13.5" customHeight="1">
      <c r="B54" s="63">
        <v>48</v>
      </c>
      <c r="C54" s="62" t="s">
        <v>42</v>
      </c>
      <c r="D54" s="65"/>
      <c r="E54" s="66"/>
      <c r="F54" s="66"/>
      <c r="G54" s="74"/>
      <c r="H54" s="66"/>
    </row>
    <row r="55" spans="1:8" ht="13.5" customHeight="1">
      <c r="B55" s="64" t="s">
        <v>43</v>
      </c>
      <c r="C55" s="62" t="s">
        <v>19</v>
      </c>
      <c r="D55" s="7">
        <v>0</v>
      </c>
      <c r="E55" s="15">
        <v>3945</v>
      </c>
      <c r="F55" s="14">
        <v>7858</v>
      </c>
      <c r="G55" s="14">
        <v>7858</v>
      </c>
      <c r="H55" s="15">
        <v>4582</v>
      </c>
    </row>
    <row r="56" spans="1:8" ht="13.5" customHeight="1">
      <c r="A56" s="20"/>
      <c r="B56" s="19" t="s">
        <v>44</v>
      </c>
      <c r="C56" s="69" t="s">
        <v>21</v>
      </c>
      <c r="D56" s="14">
        <v>144</v>
      </c>
      <c r="E56" s="15">
        <v>5</v>
      </c>
      <c r="F56" s="14">
        <v>149</v>
      </c>
      <c r="G56" s="14">
        <v>149</v>
      </c>
      <c r="H56" s="15">
        <v>149</v>
      </c>
    </row>
    <row r="57" spans="1:8" ht="13.5" customHeight="1">
      <c r="B57" s="64" t="s">
        <v>45</v>
      </c>
      <c r="C57" s="62" t="s">
        <v>23</v>
      </c>
      <c r="D57" s="14">
        <v>100</v>
      </c>
      <c r="E57" s="15">
        <v>6</v>
      </c>
      <c r="F57" s="14">
        <v>106</v>
      </c>
      <c r="G57" s="14">
        <v>106</v>
      </c>
      <c r="H57" s="15">
        <v>106</v>
      </c>
    </row>
    <row r="58" spans="1:8" ht="13.5" customHeight="1">
      <c r="B58" s="64" t="s">
        <v>46</v>
      </c>
      <c r="C58" s="62" t="s">
        <v>24</v>
      </c>
      <c r="D58" s="14">
        <v>619</v>
      </c>
      <c r="E58" s="7">
        <v>0</v>
      </c>
      <c r="F58" s="14">
        <v>620</v>
      </c>
      <c r="G58" s="14">
        <v>620</v>
      </c>
      <c r="H58" s="14">
        <v>650</v>
      </c>
    </row>
    <row r="59" spans="1:8" ht="13.5" customHeight="1">
      <c r="A59" s="21" t="s">
        <v>13</v>
      </c>
      <c r="B59" s="63">
        <v>48</v>
      </c>
      <c r="C59" s="62" t="s">
        <v>42</v>
      </c>
      <c r="D59" s="11">
        <f t="shared" ref="D59:G59" si="4">SUM(D55:D58)</f>
        <v>863</v>
      </c>
      <c r="E59" s="11">
        <f t="shared" si="4"/>
        <v>3956</v>
      </c>
      <c r="F59" s="11">
        <f t="shared" si="4"/>
        <v>8733</v>
      </c>
      <c r="G59" s="11">
        <f t="shared" si="4"/>
        <v>8733</v>
      </c>
      <c r="H59" s="11">
        <v>5487</v>
      </c>
    </row>
    <row r="60" spans="1:8" ht="13.5" customHeight="1">
      <c r="A60" s="20" t="s">
        <v>13</v>
      </c>
      <c r="B60" s="68">
        <v>60</v>
      </c>
      <c r="C60" s="69" t="s">
        <v>16</v>
      </c>
      <c r="D60" s="11">
        <f t="shared" ref="D60:G60" si="5">D59+D52+D45+D38+D31</f>
        <v>30042</v>
      </c>
      <c r="E60" s="11">
        <f t="shared" si="5"/>
        <v>48120</v>
      </c>
      <c r="F60" s="11">
        <f t="shared" si="5"/>
        <v>90737</v>
      </c>
      <c r="G60" s="11">
        <f t="shared" si="5"/>
        <v>90737</v>
      </c>
      <c r="H60" s="11">
        <v>136228</v>
      </c>
    </row>
    <row r="61" spans="1:8" ht="13.5" customHeight="1">
      <c r="A61" s="20" t="s">
        <v>13</v>
      </c>
      <c r="B61" s="75">
        <v>1E-3</v>
      </c>
      <c r="C61" s="76" t="s">
        <v>168</v>
      </c>
      <c r="D61" s="11">
        <f t="shared" ref="D61:G61" si="6">D60</f>
        <v>30042</v>
      </c>
      <c r="E61" s="11">
        <f t="shared" si="6"/>
        <v>48120</v>
      </c>
      <c r="F61" s="11">
        <f t="shared" si="6"/>
        <v>90737</v>
      </c>
      <c r="G61" s="11">
        <f t="shared" si="6"/>
        <v>90737</v>
      </c>
      <c r="H61" s="11">
        <v>136228</v>
      </c>
    </row>
    <row r="62" spans="1:8">
      <c r="A62" s="20"/>
      <c r="B62" s="77"/>
      <c r="C62" s="78"/>
      <c r="D62" s="14"/>
      <c r="E62" s="15"/>
      <c r="F62" s="15"/>
      <c r="G62" s="16"/>
      <c r="H62" s="15"/>
    </row>
    <row r="63" spans="1:8">
      <c r="A63" s="20"/>
      <c r="B63" s="75">
        <v>0.10100000000000001</v>
      </c>
      <c r="C63" s="78" t="s">
        <v>47</v>
      </c>
      <c r="D63" s="14"/>
      <c r="E63" s="15"/>
      <c r="F63" s="15"/>
      <c r="G63" s="16"/>
      <c r="H63" s="15"/>
    </row>
    <row r="64" spans="1:8" ht="16.149999999999999" customHeight="1">
      <c r="A64" s="20"/>
      <c r="B64" s="79">
        <v>7</v>
      </c>
      <c r="C64" s="69" t="s">
        <v>219</v>
      </c>
      <c r="D64" s="14"/>
      <c r="E64" s="7"/>
      <c r="F64" s="15"/>
      <c r="G64" s="15"/>
      <c r="H64" s="15"/>
    </row>
    <row r="65" spans="1:8" ht="13.5" customHeight="1">
      <c r="A65" s="20"/>
      <c r="B65" s="80" t="s">
        <v>221</v>
      </c>
      <c r="C65" s="69" t="s">
        <v>249</v>
      </c>
      <c r="D65" s="14">
        <v>827</v>
      </c>
      <c r="E65" s="7">
        <v>0</v>
      </c>
      <c r="F65" s="14">
        <v>345</v>
      </c>
      <c r="G65" s="14">
        <v>345</v>
      </c>
      <c r="H65" s="7">
        <v>0</v>
      </c>
    </row>
    <row r="66" spans="1:8">
      <c r="A66" s="20"/>
      <c r="B66" s="80" t="s">
        <v>222</v>
      </c>
      <c r="C66" s="62" t="s">
        <v>355</v>
      </c>
      <c r="D66" s="14">
        <v>704</v>
      </c>
      <c r="E66" s="7">
        <v>0</v>
      </c>
      <c r="F66" s="14">
        <v>700</v>
      </c>
      <c r="G66" s="14">
        <v>700</v>
      </c>
      <c r="H66" s="14">
        <v>1</v>
      </c>
    </row>
    <row r="67" spans="1:8">
      <c r="A67" s="20"/>
      <c r="B67" s="80" t="s">
        <v>223</v>
      </c>
      <c r="C67" s="69" t="s">
        <v>299</v>
      </c>
      <c r="D67" s="14">
        <v>1915</v>
      </c>
      <c r="E67" s="7">
        <v>0</v>
      </c>
      <c r="F67" s="14">
        <v>2719</v>
      </c>
      <c r="G67" s="14">
        <v>2719</v>
      </c>
      <c r="H67" s="14">
        <v>1526</v>
      </c>
    </row>
    <row r="68" spans="1:8" ht="25.5">
      <c r="A68" s="20"/>
      <c r="B68" s="80" t="s">
        <v>224</v>
      </c>
      <c r="C68" s="155" t="s">
        <v>356</v>
      </c>
      <c r="D68" s="7">
        <v>0</v>
      </c>
      <c r="E68" s="7">
        <v>0</v>
      </c>
      <c r="F68" s="7">
        <v>0</v>
      </c>
      <c r="G68" s="14">
        <v>500</v>
      </c>
      <c r="H68" s="14">
        <v>1</v>
      </c>
    </row>
    <row r="69" spans="1:8" ht="16.899999999999999" customHeight="1">
      <c r="A69" s="20"/>
      <c r="B69" s="80" t="s">
        <v>225</v>
      </c>
      <c r="C69" s="84" t="s">
        <v>285</v>
      </c>
      <c r="D69" s="7">
        <v>0</v>
      </c>
      <c r="E69" s="7">
        <v>0</v>
      </c>
      <c r="F69" s="14">
        <v>340</v>
      </c>
      <c r="G69" s="14">
        <v>340</v>
      </c>
      <c r="H69" s="14">
        <v>1</v>
      </c>
    </row>
    <row r="70" spans="1:8" ht="27" customHeight="1">
      <c r="A70" s="20"/>
      <c r="B70" s="80" t="s">
        <v>250</v>
      </c>
      <c r="C70" s="84" t="s">
        <v>369</v>
      </c>
      <c r="D70" s="14">
        <v>503</v>
      </c>
      <c r="E70" s="7">
        <v>0</v>
      </c>
      <c r="F70" s="14">
        <v>594</v>
      </c>
      <c r="G70" s="14">
        <v>594</v>
      </c>
      <c r="H70" s="14">
        <v>594</v>
      </c>
    </row>
    <row r="71" spans="1:8" ht="25.5">
      <c r="A71" s="70"/>
      <c r="B71" s="81" t="s">
        <v>251</v>
      </c>
      <c r="C71" s="158" t="s">
        <v>306</v>
      </c>
      <c r="D71" s="82">
        <v>0</v>
      </c>
      <c r="E71" s="82">
        <v>0</v>
      </c>
      <c r="F71" s="82">
        <v>0</v>
      </c>
      <c r="G71" s="83">
        <v>477</v>
      </c>
      <c r="H71" s="83">
        <v>1</v>
      </c>
    </row>
    <row r="72" spans="1:8" s="146" customFormat="1" ht="15" customHeight="1">
      <c r="A72" s="20"/>
      <c r="B72" s="80" t="s">
        <v>259</v>
      </c>
      <c r="C72" s="69" t="s">
        <v>260</v>
      </c>
      <c r="D72" s="14">
        <v>300</v>
      </c>
      <c r="E72" s="7">
        <v>0</v>
      </c>
      <c r="F72" s="7">
        <v>0</v>
      </c>
      <c r="G72" s="7">
        <v>0</v>
      </c>
      <c r="H72" s="7">
        <v>0</v>
      </c>
    </row>
    <row r="73" spans="1:8" s="147" customFormat="1" ht="27" customHeight="1">
      <c r="A73" s="20"/>
      <c r="B73" s="80" t="s">
        <v>261</v>
      </c>
      <c r="C73" s="84" t="s">
        <v>358</v>
      </c>
      <c r="D73" s="14">
        <v>60</v>
      </c>
      <c r="E73" s="7">
        <v>0</v>
      </c>
      <c r="F73" s="14">
        <v>6</v>
      </c>
      <c r="G73" s="152">
        <v>6</v>
      </c>
      <c r="H73" s="14">
        <v>66</v>
      </c>
    </row>
    <row r="74" spans="1:8" ht="15" customHeight="1">
      <c r="A74" s="20"/>
      <c r="B74" s="80" t="s">
        <v>272</v>
      </c>
      <c r="C74" s="84" t="s">
        <v>357</v>
      </c>
      <c r="D74" s="7">
        <v>0</v>
      </c>
      <c r="E74" s="7">
        <v>0</v>
      </c>
      <c r="F74" s="14">
        <v>1000</v>
      </c>
      <c r="G74" s="14">
        <v>1000</v>
      </c>
      <c r="H74" s="14">
        <v>1</v>
      </c>
    </row>
    <row r="75" spans="1:8" s="147" customFormat="1" ht="14.45" customHeight="1">
      <c r="A75" s="20"/>
      <c r="B75" s="80" t="s">
        <v>298</v>
      </c>
      <c r="C75" s="69" t="s">
        <v>311</v>
      </c>
      <c r="D75" s="7">
        <v>0</v>
      </c>
      <c r="E75" s="7">
        <v>0</v>
      </c>
      <c r="F75" s="14">
        <v>444</v>
      </c>
      <c r="G75" s="14">
        <v>444</v>
      </c>
      <c r="H75" s="14">
        <v>170</v>
      </c>
    </row>
    <row r="76" spans="1:8" s="29" customFormat="1" ht="27" customHeight="1">
      <c r="A76" s="20"/>
      <c r="B76" s="80" t="s">
        <v>335</v>
      </c>
      <c r="C76" s="69" t="s">
        <v>336</v>
      </c>
      <c r="D76" s="7">
        <v>0</v>
      </c>
      <c r="E76" s="7">
        <v>0</v>
      </c>
      <c r="F76" s="7">
        <v>0</v>
      </c>
      <c r="G76" s="7">
        <v>0</v>
      </c>
      <c r="H76" s="14">
        <v>1200</v>
      </c>
    </row>
    <row r="77" spans="1:8" s="148" customFormat="1" ht="27" customHeight="1">
      <c r="A77" s="20"/>
      <c r="B77" s="80" t="s">
        <v>340</v>
      </c>
      <c r="C77" s="69" t="s">
        <v>359</v>
      </c>
      <c r="D77" s="7">
        <v>0</v>
      </c>
      <c r="E77" s="7">
        <v>0</v>
      </c>
      <c r="F77" s="7">
        <v>0</v>
      </c>
      <c r="G77" s="7">
        <v>0</v>
      </c>
      <c r="H77" s="14">
        <v>133</v>
      </c>
    </row>
    <row r="78" spans="1:8" s="148" customFormat="1" ht="27" customHeight="1">
      <c r="A78" s="20"/>
      <c r="B78" s="80" t="s">
        <v>341</v>
      </c>
      <c r="C78" s="154" t="s">
        <v>370</v>
      </c>
      <c r="D78" s="7">
        <v>0</v>
      </c>
      <c r="E78" s="7">
        <v>0</v>
      </c>
      <c r="F78" s="7">
        <v>0</v>
      </c>
      <c r="G78" s="7">
        <v>0</v>
      </c>
      <c r="H78" s="14">
        <v>53</v>
      </c>
    </row>
    <row r="79" spans="1:8" ht="15" customHeight="1">
      <c r="A79" s="20" t="s">
        <v>13</v>
      </c>
      <c r="B79" s="79">
        <v>7</v>
      </c>
      <c r="C79" s="69" t="s">
        <v>219</v>
      </c>
      <c r="D79" s="11">
        <f>SUM(D65:D78)</f>
        <v>4309</v>
      </c>
      <c r="E79" s="10">
        <f t="shared" ref="E79:G79" si="7">SUM(E65:E78)</f>
        <v>0</v>
      </c>
      <c r="F79" s="11">
        <f t="shared" si="7"/>
        <v>6148</v>
      </c>
      <c r="G79" s="11">
        <f t="shared" si="7"/>
        <v>7125</v>
      </c>
      <c r="H79" s="11">
        <v>3747</v>
      </c>
    </row>
    <row r="80" spans="1:8">
      <c r="A80" s="20"/>
      <c r="B80" s="75"/>
      <c r="C80" s="78"/>
      <c r="D80" s="14"/>
      <c r="E80" s="15"/>
      <c r="F80" s="15"/>
      <c r="G80" s="16"/>
      <c r="H80" s="15"/>
    </row>
    <row r="81" spans="1:8" ht="15" customHeight="1">
      <c r="A81" s="20"/>
      <c r="B81" s="80">
        <v>61</v>
      </c>
      <c r="C81" s="69" t="s">
        <v>48</v>
      </c>
      <c r="D81" s="14"/>
      <c r="E81" s="15"/>
      <c r="F81" s="15"/>
      <c r="G81" s="16"/>
      <c r="H81" s="15"/>
    </row>
    <row r="82" spans="1:8" ht="15" customHeight="1">
      <c r="A82" s="20"/>
      <c r="B82" s="80">
        <v>44</v>
      </c>
      <c r="C82" s="69" t="s">
        <v>17</v>
      </c>
      <c r="D82" s="14"/>
      <c r="E82" s="15"/>
      <c r="F82" s="15"/>
      <c r="G82" s="16"/>
      <c r="H82" s="15"/>
    </row>
    <row r="83" spans="1:8" ht="15" customHeight="1">
      <c r="A83" s="20"/>
      <c r="B83" s="19" t="s">
        <v>49</v>
      </c>
      <c r="C83" s="69" t="s">
        <v>19</v>
      </c>
      <c r="D83" s="14">
        <v>1624</v>
      </c>
      <c r="E83" s="15">
        <v>23744</v>
      </c>
      <c r="F83" s="14">
        <v>30064</v>
      </c>
      <c r="G83" s="14">
        <v>30064</v>
      </c>
      <c r="H83" s="15">
        <v>65028</v>
      </c>
    </row>
    <row r="84" spans="1:8" ht="15" customHeight="1">
      <c r="A84" s="20"/>
      <c r="B84" s="19" t="s">
        <v>50</v>
      </c>
      <c r="C84" s="69" t="s">
        <v>51</v>
      </c>
      <c r="D84" s="7">
        <v>0</v>
      </c>
      <c r="E84" s="15">
        <v>3111</v>
      </c>
      <c r="F84" s="14">
        <v>3047</v>
      </c>
      <c r="G84" s="14">
        <v>4239</v>
      </c>
      <c r="H84" s="15">
        <v>5008</v>
      </c>
    </row>
    <row r="85" spans="1:8" ht="15" customHeight="1">
      <c r="A85" s="20"/>
      <c r="B85" s="19" t="s">
        <v>52</v>
      </c>
      <c r="C85" s="69" t="s">
        <v>21</v>
      </c>
      <c r="D85" s="7">
        <v>0</v>
      </c>
      <c r="E85" s="15">
        <v>11</v>
      </c>
      <c r="F85" s="14">
        <v>12</v>
      </c>
      <c r="G85" s="14">
        <v>12</v>
      </c>
      <c r="H85" s="15">
        <v>12</v>
      </c>
    </row>
    <row r="86" spans="1:8" ht="15" customHeight="1">
      <c r="A86" s="20"/>
      <c r="B86" s="19" t="s">
        <v>53</v>
      </c>
      <c r="C86" s="69" t="s">
        <v>23</v>
      </c>
      <c r="D86" s="7">
        <v>0</v>
      </c>
      <c r="E86" s="15">
        <v>18</v>
      </c>
      <c r="F86" s="14">
        <v>16</v>
      </c>
      <c r="G86" s="14">
        <v>16</v>
      </c>
      <c r="H86" s="15">
        <v>16</v>
      </c>
    </row>
    <row r="87" spans="1:8" ht="15" customHeight="1">
      <c r="A87" s="20"/>
      <c r="B87" s="19" t="s">
        <v>54</v>
      </c>
      <c r="C87" s="69" t="s">
        <v>98</v>
      </c>
      <c r="D87" s="7">
        <v>0</v>
      </c>
      <c r="E87" s="15">
        <v>224</v>
      </c>
      <c r="F87" s="14">
        <v>224</v>
      </c>
      <c r="G87" s="14">
        <v>224</v>
      </c>
      <c r="H87" s="15">
        <v>224</v>
      </c>
    </row>
    <row r="88" spans="1:8" ht="15" customHeight="1">
      <c r="A88" s="20"/>
      <c r="B88" s="19" t="s">
        <v>208</v>
      </c>
      <c r="C88" s="69" t="s">
        <v>25</v>
      </c>
      <c r="D88" s="7">
        <v>0</v>
      </c>
      <c r="E88" s="14">
        <v>3997</v>
      </c>
      <c r="F88" s="14">
        <v>4000</v>
      </c>
      <c r="G88" s="14">
        <v>4000</v>
      </c>
      <c r="H88" s="15">
        <v>4000</v>
      </c>
    </row>
    <row r="89" spans="1:8" s="147" customFormat="1" ht="15" customHeight="1">
      <c r="A89" s="20"/>
      <c r="B89" s="19" t="s">
        <v>189</v>
      </c>
      <c r="C89" s="69" t="s">
        <v>188</v>
      </c>
      <c r="D89" s="14">
        <v>5000</v>
      </c>
      <c r="E89" s="7">
        <v>0</v>
      </c>
      <c r="F89" s="14">
        <v>7000</v>
      </c>
      <c r="G89" s="14">
        <v>7000</v>
      </c>
      <c r="H89" s="14">
        <v>5000</v>
      </c>
    </row>
    <row r="90" spans="1:8" s="147" customFormat="1" ht="27" customHeight="1">
      <c r="A90" s="20"/>
      <c r="B90" s="19" t="s">
        <v>333</v>
      </c>
      <c r="C90" s="69" t="s">
        <v>365</v>
      </c>
      <c r="D90" s="7">
        <v>0</v>
      </c>
      <c r="E90" s="7">
        <v>0</v>
      </c>
      <c r="F90" s="7">
        <v>0</v>
      </c>
      <c r="G90" s="14">
        <v>3000</v>
      </c>
      <c r="H90" s="14">
        <v>2000</v>
      </c>
    </row>
    <row r="91" spans="1:8" s="147" customFormat="1" ht="15" customHeight="1">
      <c r="A91" s="20"/>
      <c r="B91" s="19" t="s">
        <v>338</v>
      </c>
      <c r="C91" s="69" t="s">
        <v>339</v>
      </c>
      <c r="D91" s="7">
        <v>0</v>
      </c>
      <c r="E91" s="7">
        <v>0</v>
      </c>
      <c r="F91" s="7">
        <v>0</v>
      </c>
      <c r="G91" s="7">
        <v>0</v>
      </c>
      <c r="H91" s="14">
        <v>600</v>
      </c>
    </row>
    <row r="92" spans="1:8" ht="15" customHeight="1">
      <c r="A92" s="21" t="s">
        <v>13</v>
      </c>
      <c r="B92" s="149">
        <v>44</v>
      </c>
      <c r="C92" s="69" t="s">
        <v>17</v>
      </c>
      <c r="D92" s="11">
        <f>SUM(D83:D91)</f>
        <v>6624</v>
      </c>
      <c r="E92" s="11">
        <f t="shared" ref="E92:G92" si="8">SUM(E83:E91)</f>
        <v>31105</v>
      </c>
      <c r="F92" s="11">
        <f t="shared" si="8"/>
        <v>44363</v>
      </c>
      <c r="G92" s="11">
        <f t="shared" si="8"/>
        <v>48555</v>
      </c>
      <c r="H92" s="11">
        <v>81888</v>
      </c>
    </row>
    <row r="93" spans="1:8" ht="15" customHeight="1">
      <c r="C93" s="69"/>
      <c r="D93" s="14"/>
      <c r="E93" s="15"/>
      <c r="F93" s="15"/>
      <c r="G93" s="16"/>
      <c r="H93" s="15"/>
    </row>
    <row r="94" spans="1:8" ht="15" customHeight="1">
      <c r="B94" s="149">
        <v>45</v>
      </c>
      <c r="C94" s="69" t="s">
        <v>28</v>
      </c>
      <c r="D94" s="14"/>
      <c r="E94" s="15"/>
      <c r="F94" s="15"/>
      <c r="G94" s="16"/>
      <c r="H94" s="15"/>
    </row>
    <row r="95" spans="1:8" ht="15" customHeight="1">
      <c r="B95" s="64" t="s">
        <v>56</v>
      </c>
      <c r="C95" s="62" t="s">
        <v>19</v>
      </c>
      <c r="D95" s="67">
        <v>0</v>
      </c>
      <c r="E95" s="66">
        <v>33594</v>
      </c>
      <c r="F95" s="14">
        <v>37887</v>
      </c>
      <c r="G95" s="14">
        <v>37887</v>
      </c>
      <c r="H95" s="66">
        <v>71078</v>
      </c>
    </row>
    <row r="96" spans="1:8" ht="15" customHeight="1">
      <c r="B96" s="64" t="s">
        <v>57</v>
      </c>
      <c r="C96" s="62" t="s">
        <v>51</v>
      </c>
      <c r="D96" s="65">
        <v>1564</v>
      </c>
      <c r="E96" s="67">
        <v>0</v>
      </c>
      <c r="F96" s="14">
        <v>1550</v>
      </c>
      <c r="G96" s="15">
        <v>1550</v>
      </c>
      <c r="H96" s="65">
        <v>6123</v>
      </c>
    </row>
    <row r="97" spans="1:8" ht="15" customHeight="1">
      <c r="B97" s="64" t="s">
        <v>58</v>
      </c>
      <c r="C97" s="62" t="s">
        <v>21</v>
      </c>
      <c r="D97" s="67">
        <v>0</v>
      </c>
      <c r="E97" s="14">
        <v>55</v>
      </c>
      <c r="F97" s="14">
        <v>55</v>
      </c>
      <c r="G97" s="14">
        <v>55</v>
      </c>
      <c r="H97" s="66">
        <v>55</v>
      </c>
    </row>
    <row r="98" spans="1:8" ht="15" customHeight="1">
      <c r="A98" s="20"/>
      <c r="B98" s="19" t="s">
        <v>59</v>
      </c>
      <c r="C98" s="69" t="s">
        <v>23</v>
      </c>
      <c r="D98" s="7">
        <v>0</v>
      </c>
      <c r="E98" s="15">
        <v>65</v>
      </c>
      <c r="F98" s="14">
        <v>65</v>
      </c>
      <c r="G98" s="14">
        <v>65</v>
      </c>
      <c r="H98" s="15">
        <v>65</v>
      </c>
    </row>
    <row r="99" spans="1:8" ht="15" customHeight="1">
      <c r="A99" s="70" t="s">
        <v>13</v>
      </c>
      <c r="B99" s="81">
        <v>45</v>
      </c>
      <c r="C99" s="72" t="s">
        <v>28</v>
      </c>
      <c r="D99" s="11">
        <f t="shared" ref="D99:G99" si="9">SUM(D95:D98)</f>
        <v>1564</v>
      </c>
      <c r="E99" s="11">
        <f t="shared" si="9"/>
        <v>33714</v>
      </c>
      <c r="F99" s="11">
        <f t="shared" si="9"/>
        <v>39557</v>
      </c>
      <c r="G99" s="11">
        <f t="shared" si="9"/>
        <v>39557</v>
      </c>
      <c r="H99" s="11">
        <v>77321</v>
      </c>
    </row>
    <row r="100" spans="1:8" ht="6" customHeight="1">
      <c r="A100" s="20"/>
      <c r="B100" s="80"/>
      <c r="C100" s="69"/>
      <c r="D100" s="14"/>
      <c r="E100" s="7"/>
      <c r="F100" s="15"/>
      <c r="G100" s="16"/>
      <c r="H100" s="15"/>
    </row>
    <row r="101" spans="1:8" ht="15" customHeight="1">
      <c r="A101" s="20"/>
      <c r="B101" s="80">
        <v>46</v>
      </c>
      <c r="C101" s="69" t="s">
        <v>33</v>
      </c>
      <c r="D101" s="14"/>
      <c r="E101" s="15"/>
      <c r="F101" s="15"/>
      <c r="G101" s="16"/>
      <c r="H101" s="15"/>
    </row>
    <row r="102" spans="1:8" ht="13.35" customHeight="1">
      <c r="A102" s="20"/>
      <c r="B102" s="19" t="s">
        <v>60</v>
      </c>
      <c r="C102" s="69" t="s">
        <v>19</v>
      </c>
      <c r="D102" s="67">
        <v>0</v>
      </c>
      <c r="E102" s="66">
        <v>12225</v>
      </c>
      <c r="F102" s="14">
        <v>13717</v>
      </c>
      <c r="G102" s="14">
        <v>13717</v>
      </c>
      <c r="H102" s="66">
        <v>32707</v>
      </c>
    </row>
    <row r="103" spans="1:8" ht="15" customHeight="1">
      <c r="A103" s="20"/>
      <c r="B103" s="19" t="s">
        <v>61</v>
      </c>
      <c r="C103" s="69" t="s">
        <v>51</v>
      </c>
      <c r="D103" s="65">
        <v>2080</v>
      </c>
      <c r="E103" s="67">
        <v>0</v>
      </c>
      <c r="F103" s="14">
        <v>3850</v>
      </c>
      <c r="G103" s="15">
        <v>3850</v>
      </c>
      <c r="H103" s="65">
        <v>7975</v>
      </c>
    </row>
    <row r="104" spans="1:8" ht="15" customHeight="1">
      <c r="A104" s="20"/>
      <c r="B104" s="19" t="s">
        <v>62</v>
      </c>
      <c r="C104" s="69" t="s">
        <v>21</v>
      </c>
      <c r="D104" s="67">
        <v>0</v>
      </c>
      <c r="E104" s="14">
        <v>24</v>
      </c>
      <c r="F104" s="14">
        <v>24</v>
      </c>
      <c r="G104" s="14">
        <v>24</v>
      </c>
      <c r="H104" s="66">
        <v>24</v>
      </c>
    </row>
    <row r="105" spans="1:8" ht="15" customHeight="1">
      <c r="A105" s="20"/>
      <c r="B105" s="19" t="s">
        <v>63</v>
      </c>
      <c r="C105" s="69" t="s">
        <v>23</v>
      </c>
      <c r="D105" s="7">
        <v>0</v>
      </c>
      <c r="E105" s="15">
        <v>27</v>
      </c>
      <c r="F105" s="14">
        <v>27</v>
      </c>
      <c r="G105" s="14">
        <v>27</v>
      </c>
      <c r="H105" s="15">
        <v>27</v>
      </c>
    </row>
    <row r="106" spans="1:8" ht="15" customHeight="1">
      <c r="A106" s="20" t="s">
        <v>13</v>
      </c>
      <c r="B106" s="80">
        <v>46</v>
      </c>
      <c r="C106" s="69" t="s">
        <v>33</v>
      </c>
      <c r="D106" s="11">
        <f t="shared" ref="D106:G106" si="10">SUM(D102:D105)</f>
        <v>2080</v>
      </c>
      <c r="E106" s="11">
        <f t="shared" si="10"/>
        <v>12276</v>
      </c>
      <c r="F106" s="11">
        <f t="shared" si="10"/>
        <v>17618</v>
      </c>
      <c r="G106" s="11">
        <f t="shared" si="10"/>
        <v>17618</v>
      </c>
      <c r="H106" s="11">
        <v>40733</v>
      </c>
    </row>
    <row r="107" spans="1:8">
      <c r="A107" s="20"/>
      <c r="B107" s="80"/>
      <c r="C107" s="69"/>
      <c r="D107" s="14"/>
      <c r="E107" s="15"/>
      <c r="F107" s="15"/>
      <c r="G107" s="16"/>
      <c r="H107" s="15"/>
    </row>
    <row r="108" spans="1:8" ht="15" customHeight="1">
      <c r="A108" s="20"/>
      <c r="B108" s="80">
        <v>47</v>
      </c>
      <c r="C108" s="69" t="s">
        <v>37</v>
      </c>
      <c r="D108" s="14"/>
      <c r="E108" s="15"/>
      <c r="F108" s="15"/>
      <c r="G108" s="16"/>
      <c r="H108" s="15"/>
    </row>
    <row r="109" spans="1:8" ht="15" customHeight="1">
      <c r="A109" s="20"/>
      <c r="B109" s="19" t="s">
        <v>64</v>
      </c>
      <c r="C109" s="69" t="s">
        <v>19</v>
      </c>
      <c r="D109" s="7">
        <v>0</v>
      </c>
      <c r="E109" s="15">
        <v>13595</v>
      </c>
      <c r="F109" s="14">
        <v>14535</v>
      </c>
      <c r="G109" s="14">
        <v>14535</v>
      </c>
      <c r="H109" s="15">
        <v>29740</v>
      </c>
    </row>
    <row r="110" spans="1:8" ht="15" customHeight="1">
      <c r="A110" s="20"/>
      <c r="B110" s="19" t="s">
        <v>65</v>
      </c>
      <c r="C110" s="69" t="s">
        <v>51</v>
      </c>
      <c r="D110" s="65">
        <v>1348</v>
      </c>
      <c r="E110" s="67">
        <v>0</v>
      </c>
      <c r="F110" s="14">
        <v>2052</v>
      </c>
      <c r="G110" s="15">
        <v>2052</v>
      </c>
      <c r="H110" s="65">
        <v>5801</v>
      </c>
    </row>
    <row r="111" spans="1:8" ht="15" customHeight="1">
      <c r="A111" s="20"/>
      <c r="B111" s="19" t="s">
        <v>66</v>
      </c>
      <c r="C111" s="69" t="s">
        <v>21</v>
      </c>
      <c r="D111" s="67">
        <v>0</v>
      </c>
      <c r="E111" s="14">
        <v>14</v>
      </c>
      <c r="F111" s="14">
        <v>14</v>
      </c>
      <c r="G111" s="14">
        <v>14</v>
      </c>
      <c r="H111" s="15">
        <v>14</v>
      </c>
    </row>
    <row r="112" spans="1:8" ht="15" customHeight="1">
      <c r="A112" s="20"/>
      <c r="B112" s="19" t="s">
        <v>67</v>
      </c>
      <c r="C112" s="69" t="s">
        <v>23</v>
      </c>
      <c r="D112" s="7">
        <v>0</v>
      </c>
      <c r="E112" s="66">
        <v>16</v>
      </c>
      <c r="F112" s="14">
        <v>16</v>
      </c>
      <c r="G112" s="14">
        <v>16</v>
      </c>
      <c r="H112" s="15">
        <v>16</v>
      </c>
    </row>
    <row r="113" spans="1:8" ht="15" customHeight="1">
      <c r="A113" s="20" t="s">
        <v>13</v>
      </c>
      <c r="B113" s="80">
        <v>47</v>
      </c>
      <c r="C113" s="69" t="s">
        <v>37</v>
      </c>
      <c r="D113" s="11">
        <f t="shared" ref="D113:G113" si="11">SUM(D109:D112)</f>
        <v>1348</v>
      </c>
      <c r="E113" s="11">
        <f t="shared" si="11"/>
        <v>13625</v>
      </c>
      <c r="F113" s="11">
        <f t="shared" si="11"/>
        <v>16617</v>
      </c>
      <c r="G113" s="11">
        <f t="shared" si="11"/>
        <v>16617</v>
      </c>
      <c r="H113" s="11">
        <v>35571</v>
      </c>
    </row>
    <row r="114" spans="1:8">
      <c r="A114" s="20"/>
      <c r="B114" s="80"/>
      <c r="C114" s="69"/>
      <c r="D114" s="14"/>
      <c r="E114" s="15"/>
      <c r="F114" s="15"/>
      <c r="G114" s="16"/>
      <c r="H114" s="15"/>
    </row>
    <row r="115" spans="1:8" ht="15" customHeight="1">
      <c r="A115" s="20"/>
      <c r="B115" s="80">
        <v>48</v>
      </c>
      <c r="C115" s="69" t="s">
        <v>42</v>
      </c>
      <c r="D115" s="14"/>
      <c r="E115" s="15"/>
      <c r="F115" s="15"/>
      <c r="G115" s="16"/>
      <c r="H115" s="15"/>
    </row>
    <row r="116" spans="1:8" ht="15" customHeight="1">
      <c r="B116" s="64" t="s">
        <v>68</v>
      </c>
      <c r="C116" s="62" t="s">
        <v>19</v>
      </c>
      <c r="D116" s="67">
        <v>0</v>
      </c>
      <c r="E116" s="15">
        <v>16051</v>
      </c>
      <c r="F116" s="14">
        <v>15636</v>
      </c>
      <c r="G116" s="14">
        <v>15636</v>
      </c>
      <c r="H116" s="15">
        <v>41227</v>
      </c>
    </row>
    <row r="117" spans="1:8" ht="15" customHeight="1">
      <c r="B117" s="64" t="s">
        <v>69</v>
      </c>
      <c r="C117" s="62" t="s">
        <v>51</v>
      </c>
      <c r="D117" s="14">
        <v>4179</v>
      </c>
      <c r="E117" s="7">
        <v>0</v>
      </c>
      <c r="F117" s="14">
        <v>4228</v>
      </c>
      <c r="G117" s="15">
        <v>4939</v>
      </c>
      <c r="H117" s="14">
        <v>5630</v>
      </c>
    </row>
    <row r="118" spans="1:8" ht="15" customHeight="1">
      <c r="A118" s="20"/>
      <c r="B118" s="19" t="s">
        <v>70</v>
      </c>
      <c r="C118" s="69" t="s">
        <v>21</v>
      </c>
      <c r="D118" s="7">
        <v>0</v>
      </c>
      <c r="E118" s="15">
        <v>24</v>
      </c>
      <c r="F118" s="14">
        <v>24</v>
      </c>
      <c r="G118" s="14">
        <v>24</v>
      </c>
      <c r="H118" s="15">
        <v>24</v>
      </c>
    </row>
    <row r="119" spans="1:8" ht="15" customHeight="1">
      <c r="A119" s="20"/>
      <c r="B119" s="19" t="s">
        <v>71</v>
      </c>
      <c r="C119" s="69" t="s">
        <v>23</v>
      </c>
      <c r="D119" s="82">
        <v>0</v>
      </c>
      <c r="E119" s="85">
        <v>27</v>
      </c>
      <c r="F119" s="83">
        <v>27</v>
      </c>
      <c r="G119" s="83">
        <v>27</v>
      </c>
      <c r="H119" s="85">
        <v>27</v>
      </c>
    </row>
    <row r="120" spans="1:8" ht="15" customHeight="1">
      <c r="A120" s="20" t="s">
        <v>13</v>
      </c>
      <c r="B120" s="80">
        <v>48</v>
      </c>
      <c r="C120" s="69" t="s">
        <v>42</v>
      </c>
      <c r="D120" s="83">
        <f t="shared" ref="D120:G120" si="12">SUM(D116:D119)</f>
        <v>4179</v>
      </c>
      <c r="E120" s="83">
        <f t="shared" si="12"/>
        <v>16102</v>
      </c>
      <c r="F120" s="83">
        <f t="shared" si="12"/>
        <v>19915</v>
      </c>
      <c r="G120" s="83">
        <f t="shared" si="12"/>
        <v>20626</v>
      </c>
      <c r="H120" s="83">
        <v>46908</v>
      </c>
    </row>
    <row r="121" spans="1:8" ht="15" customHeight="1">
      <c r="A121" s="20" t="s">
        <v>13</v>
      </c>
      <c r="B121" s="80">
        <v>61</v>
      </c>
      <c r="C121" s="69" t="s">
        <v>48</v>
      </c>
      <c r="D121" s="11">
        <f t="shared" ref="D121:G121" si="13">D120+D113+D106+D99+D92</f>
        <v>15795</v>
      </c>
      <c r="E121" s="11">
        <f t="shared" si="13"/>
        <v>106822</v>
      </c>
      <c r="F121" s="11">
        <f t="shared" si="13"/>
        <v>138070</v>
      </c>
      <c r="G121" s="11">
        <f t="shared" si="13"/>
        <v>142973</v>
      </c>
      <c r="H121" s="11">
        <v>282421</v>
      </c>
    </row>
    <row r="122" spans="1:8" ht="15" customHeight="1">
      <c r="A122" s="20" t="s">
        <v>13</v>
      </c>
      <c r="B122" s="75">
        <v>0.10100000000000001</v>
      </c>
      <c r="C122" s="78" t="s">
        <v>47</v>
      </c>
      <c r="D122" s="11">
        <f t="shared" ref="D122:G122" si="14">D121+D79</f>
        <v>20104</v>
      </c>
      <c r="E122" s="11">
        <f t="shared" si="14"/>
        <v>106822</v>
      </c>
      <c r="F122" s="11">
        <f t="shared" si="14"/>
        <v>144218</v>
      </c>
      <c r="G122" s="11">
        <f t="shared" si="14"/>
        <v>150098</v>
      </c>
      <c r="H122" s="11">
        <v>286168</v>
      </c>
    </row>
    <row r="123" spans="1:8">
      <c r="A123" s="20"/>
      <c r="B123" s="75"/>
      <c r="C123" s="78"/>
      <c r="D123" s="14"/>
      <c r="E123" s="15"/>
      <c r="F123" s="15"/>
      <c r="G123" s="16"/>
      <c r="H123" s="15"/>
    </row>
    <row r="124" spans="1:8" ht="15" customHeight="1">
      <c r="A124" s="20"/>
      <c r="B124" s="75">
        <v>0.10199999999999999</v>
      </c>
      <c r="C124" s="78" t="s">
        <v>73</v>
      </c>
      <c r="D124" s="65"/>
      <c r="E124" s="15"/>
      <c r="F124" s="15"/>
      <c r="G124" s="16"/>
      <c r="H124" s="15"/>
    </row>
    <row r="125" spans="1:8" ht="15" customHeight="1">
      <c r="A125" s="20"/>
      <c r="B125" s="79">
        <v>8</v>
      </c>
      <c r="C125" s="69" t="s">
        <v>220</v>
      </c>
      <c r="D125" s="14"/>
      <c r="E125" s="15"/>
      <c r="F125" s="15"/>
      <c r="G125" s="16"/>
      <c r="H125" s="15"/>
    </row>
    <row r="126" spans="1:8" ht="15" customHeight="1">
      <c r="A126" s="20"/>
      <c r="B126" s="86" t="s">
        <v>227</v>
      </c>
      <c r="C126" s="69" t="s">
        <v>364</v>
      </c>
      <c r="D126" s="82">
        <v>0</v>
      </c>
      <c r="E126" s="82">
        <v>0</v>
      </c>
      <c r="F126" s="83">
        <v>1500</v>
      </c>
      <c r="G126" s="83">
        <v>1500</v>
      </c>
      <c r="H126" s="83">
        <v>1</v>
      </c>
    </row>
    <row r="127" spans="1:8" ht="15" customHeight="1">
      <c r="A127" s="20" t="s">
        <v>13</v>
      </c>
      <c r="B127" s="79">
        <v>8</v>
      </c>
      <c r="C127" s="69" t="s">
        <v>220</v>
      </c>
      <c r="D127" s="82">
        <f t="shared" ref="D127:G127" si="15">D126</f>
        <v>0</v>
      </c>
      <c r="E127" s="82">
        <f t="shared" si="15"/>
        <v>0</v>
      </c>
      <c r="F127" s="83">
        <f t="shared" si="15"/>
        <v>1500</v>
      </c>
      <c r="G127" s="83">
        <f t="shared" si="15"/>
        <v>1500</v>
      </c>
      <c r="H127" s="83">
        <v>1</v>
      </c>
    </row>
    <row r="128" spans="1:8">
      <c r="A128" s="20"/>
      <c r="B128" s="79"/>
      <c r="C128" s="69"/>
      <c r="D128" s="7"/>
      <c r="E128" s="7"/>
      <c r="F128" s="14"/>
      <c r="G128" s="7"/>
      <c r="H128" s="14"/>
    </row>
    <row r="129" spans="1:8" ht="14.45" customHeight="1">
      <c r="A129" s="20"/>
      <c r="B129" s="80">
        <v>63</v>
      </c>
      <c r="C129" s="69" t="s">
        <v>74</v>
      </c>
      <c r="D129" s="65"/>
      <c r="E129" s="66"/>
      <c r="F129" s="66"/>
      <c r="G129" s="74"/>
      <c r="H129" s="66"/>
    </row>
    <row r="130" spans="1:8" ht="14.45" customHeight="1">
      <c r="A130" s="20"/>
      <c r="B130" s="80">
        <v>44</v>
      </c>
      <c r="C130" s="69" t="s">
        <v>17</v>
      </c>
      <c r="D130" s="14"/>
      <c r="E130" s="15"/>
      <c r="F130" s="15"/>
      <c r="G130" s="16"/>
      <c r="H130" s="15"/>
    </row>
    <row r="131" spans="1:8" ht="14.45" customHeight="1">
      <c r="A131" s="20"/>
      <c r="B131" s="19" t="s">
        <v>75</v>
      </c>
      <c r="C131" s="69" t="s">
        <v>19</v>
      </c>
      <c r="D131" s="7">
        <v>0</v>
      </c>
      <c r="E131" s="15">
        <v>10718</v>
      </c>
      <c r="F131" s="14">
        <v>12975</v>
      </c>
      <c r="G131" s="14">
        <v>12975</v>
      </c>
      <c r="H131" s="15">
        <v>12975</v>
      </c>
    </row>
    <row r="132" spans="1:8" ht="14.45" customHeight="1">
      <c r="A132" s="20"/>
      <c r="B132" s="19" t="s">
        <v>76</v>
      </c>
      <c r="C132" s="69" t="s">
        <v>21</v>
      </c>
      <c r="D132" s="7">
        <v>0</v>
      </c>
      <c r="E132" s="15">
        <v>15</v>
      </c>
      <c r="F132" s="14">
        <v>15</v>
      </c>
      <c r="G132" s="14">
        <v>15</v>
      </c>
      <c r="H132" s="15">
        <v>15</v>
      </c>
    </row>
    <row r="133" spans="1:8" ht="14.45" customHeight="1">
      <c r="A133" s="20"/>
      <c r="B133" s="19" t="s">
        <v>77</v>
      </c>
      <c r="C133" s="69" t="s">
        <v>23</v>
      </c>
      <c r="D133" s="7">
        <v>0</v>
      </c>
      <c r="E133" s="15">
        <v>28</v>
      </c>
      <c r="F133" s="14">
        <v>28</v>
      </c>
      <c r="G133" s="14">
        <v>28</v>
      </c>
      <c r="H133" s="15">
        <v>28</v>
      </c>
    </row>
    <row r="134" spans="1:8" ht="14.45" customHeight="1">
      <c r="A134" s="70"/>
      <c r="B134" s="87" t="s">
        <v>202</v>
      </c>
      <c r="C134" s="72" t="s">
        <v>203</v>
      </c>
      <c r="D134" s="83">
        <v>10000</v>
      </c>
      <c r="E134" s="82">
        <v>0</v>
      </c>
      <c r="F134" s="82">
        <v>0</v>
      </c>
      <c r="G134" s="83">
        <v>350</v>
      </c>
      <c r="H134" s="82">
        <v>0</v>
      </c>
    </row>
    <row r="135" spans="1:8" s="147" customFormat="1" ht="14.45" customHeight="1">
      <c r="A135" s="20"/>
      <c r="B135" s="150" t="s">
        <v>212</v>
      </c>
      <c r="C135" s="9" t="s">
        <v>207</v>
      </c>
      <c r="D135" s="7">
        <v>0</v>
      </c>
      <c r="E135" s="14">
        <v>5999</v>
      </c>
      <c r="F135" s="14">
        <v>6000</v>
      </c>
      <c r="G135" s="14">
        <v>9000</v>
      </c>
      <c r="H135" s="14">
        <v>11000</v>
      </c>
    </row>
    <row r="136" spans="1:8" ht="14.45" customHeight="1">
      <c r="A136" s="20" t="s">
        <v>13</v>
      </c>
      <c r="B136" s="80">
        <v>44</v>
      </c>
      <c r="C136" s="69" t="s">
        <v>17</v>
      </c>
      <c r="D136" s="11">
        <f>SUM(D131:D135)</f>
        <v>10000</v>
      </c>
      <c r="E136" s="11">
        <f t="shared" ref="E136:F136" si="16">SUM(E131:E135)</f>
        <v>16760</v>
      </c>
      <c r="F136" s="11">
        <f t="shared" si="16"/>
        <v>19018</v>
      </c>
      <c r="G136" s="11">
        <f>SUM(G131:G135)</f>
        <v>22368</v>
      </c>
      <c r="H136" s="11">
        <v>24018</v>
      </c>
    </row>
    <row r="137" spans="1:8">
      <c r="A137" s="20"/>
      <c r="B137" s="80"/>
      <c r="C137" s="69"/>
      <c r="D137" s="65"/>
      <c r="E137" s="15"/>
      <c r="F137" s="15"/>
      <c r="G137" s="16"/>
      <c r="H137" s="15"/>
    </row>
    <row r="138" spans="1:8" ht="13.35" customHeight="1">
      <c r="A138" s="20"/>
      <c r="B138" s="80">
        <v>45</v>
      </c>
      <c r="C138" s="69" t="s">
        <v>28</v>
      </c>
      <c r="D138" s="14"/>
      <c r="E138" s="15"/>
      <c r="F138" s="15"/>
      <c r="G138" s="16"/>
      <c r="H138" s="15"/>
    </row>
    <row r="139" spans="1:8" ht="13.35" customHeight="1">
      <c r="A139" s="20"/>
      <c r="B139" s="19" t="s">
        <v>78</v>
      </c>
      <c r="C139" s="69" t="s">
        <v>19</v>
      </c>
      <c r="D139" s="7">
        <v>0</v>
      </c>
      <c r="E139" s="15">
        <v>26412</v>
      </c>
      <c r="F139" s="14">
        <v>33201</v>
      </c>
      <c r="G139" s="14">
        <v>33201</v>
      </c>
      <c r="H139" s="7">
        <v>0</v>
      </c>
    </row>
    <row r="140" spans="1:8" ht="13.35" customHeight="1">
      <c r="A140" s="20"/>
      <c r="B140" s="19" t="s">
        <v>79</v>
      </c>
      <c r="C140" s="69" t="s">
        <v>51</v>
      </c>
      <c r="D140" s="14">
        <v>1377</v>
      </c>
      <c r="E140" s="7">
        <v>0</v>
      </c>
      <c r="F140" s="14">
        <v>1333</v>
      </c>
      <c r="G140" s="15">
        <v>1333</v>
      </c>
      <c r="H140" s="7">
        <v>0</v>
      </c>
    </row>
    <row r="141" spans="1:8" ht="13.35" customHeight="1">
      <c r="A141" s="20"/>
      <c r="B141" s="19" t="s">
        <v>80</v>
      </c>
      <c r="C141" s="69" t="s">
        <v>21</v>
      </c>
      <c r="D141" s="7">
        <v>0</v>
      </c>
      <c r="E141" s="15">
        <v>55</v>
      </c>
      <c r="F141" s="14">
        <v>55</v>
      </c>
      <c r="G141" s="14">
        <v>55</v>
      </c>
      <c r="H141" s="7">
        <v>0</v>
      </c>
    </row>
    <row r="142" spans="1:8" ht="13.35" customHeight="1">
      <c r="A142" s="20"/>
      <c r="B142" s="19" t="s">
        <v>81</v>
      </c>
      <c r="C142" s="69" t="s">
        <v>23</v>
      </c>
      <c r="D142" s="7">
        <v>0</v>
      </c>
      <c r="E142" s="14">
        <v>11</v>
      </c>
      <c r="F142" s="14">
        <v>11</v>
      </c>
      <c r="G142" s="14">
        <v>11</v>
      </c>
      <c r="H142" s="7">
        <v>0</v>
      </c>
    </row>
    <row r="143" spans="1:8" ht="13.35" customHeight="1">
      <c r="A143" s="20" t="s">
        <v>13</v>
      </c>
      <c r="B143" s="80">
        <v>45</v>
      </c>
      <c r="C143" s="69" t="s">
        <v>28</v>
      </c>
      <c r="D143" s="11">
        <f t="shared" ref="D143:G143" si="17">SUM(D139:D142)</f>
        <v>1377</v>
      </c>
      <c r="E143" s="11">
        <f t="shared" si="17"/>
        <v>26478</v>
      </c>
      <c r="F143" s="11">
        <f t="shared" si="17"/>
        <v>34600</v>
      </c>
      <c r="G143" s="11">
        <f t="shared" si="17"/>
        <v>34600</v>
      </c>
      <c r="H143" s="10">
        <v>0</v>
      </c>
    </row>
    <row r="144" spans="1:8">
      <c r="A144" s="20"/>
      <c r="B144" s="80"/>
      <c r="C144" s="69"/>
      <c r="D144" s="65"/>
      <c r="E144" s="15"/>
      <c r="F144" s="15"/>
      <c r="G144" s="16"/>
      <c r="H144" s="15"/>
    </row>
    <row r="145" spans="1:8" ht="15" customHeight="1">
      <c r="B145" s="149">
        <v>46</v>
      </c>
      <c r="C145" s="62" t="s">
        <v>33</v>
      </c>
      <c r="D145" s="65"/>
      <c r="E145" s="15"/>
      <c r="F145" s="15"/>
      <c r="G145" s="16"/>
      <c r="H145" s="15"/>
    </row>
    <row r="146" spans="1:8" ht="15" customHeight="1">
      <c r="B146" s="64" t="s">
        <v>82</v>
      </c>
      <c r="C146" s="62" t="s">
        <v>19</v>
      </c>
      <c r="D146" s="7">
        <v>0</v>
      </c>
      <c r="E146" s="66">
        <v>4004</v>
      </c>
      <c r="F146" s="14">
        <v>2456</v>
      </c>
      <c r="G146" s="14">
        <v>2456</v>
      </c>
      <c r="H146" s="66">
        <v>2456</v>
      </c>
    </row>
    <row r="147" spans="1:8" ht="15" customHeight="1">
      <c r="B147" s="64" t="s">
        <v>83</v>
      </c>
      <c r="C147" s="62" t="s">
        <v>51</v>
      </c>
      <c r="D147" s="65">
        <v>1827</v>
      </c>
      <c r="E147" s="67">
        <v>0</v>
      </c>
      <c r="F147" s="14">
        <v>1305</v>
      </c>
      <c r="G147" s="15">
        <v>1305</v>
      </c>
      <c r="H147" s="65">
        <v>1305</v>
      </c>
    </row>
    <row r="148" spans="1:8" ht="15" customHeight="1">
      <c r="A148" s="20"/>
      <c r="B148" s="19" t="s">
        <v>84</v>
      </c>
      <c r="C148" s="69" t="s">
        <v>21</v>
      </c>
      <c r="D148" s="7">
        <v>0</v>
      </c>
      <c r="E148" s="65">
        <v>15</v>
      </c>
      <c r="F148" s="14">
        <v>15</v>
      </c>
      <c r="G148" s="14">
        <v>15</v>
      </c>
      <c r="H148" s="15">
        <v>15</v>
      </c>
    </row>
    <row r="149" spans="1:8" ht="15" customHeight="1">
      <c r="A149" s="20"/>
      <c r="B149" s="19" t="s">
        <v>85</v>
      </c>
      <c r="C149" s="69" t="s">
        <v>23</v>
      </c>
      <c r="D149" s="7">
        <v>0</v>
      </c>
      <c r="E149" s="14">
        <v>11</v>
      </c>
      <c r="F149" s="14">
        <v>11</v>
      </c>
      <c r="G149" s="14">
        <v>11</v>
      </c>
      <c r="H149" s="15">
        <v>11</v>
      </c>
    </row>
    <row r="150" spans="1:8" ht="15" customHeight="1">
      <c r="A150" s="21" t="s">
        <v>13</v>
      </c>
      <c r="B150" s="149">
        <v>46</v>
      </c>
      <c r="C150" s="62" t="s">
        <v>33</v>
      </c>
      <c r="D150" s="11">
        <f t="shared" ref="D150:G150" si="18">SUM(D146:D149)</f>
        <v>1827</v>
      </c>
      <c r="E150" s="11">
        <f t="shared" si="18"/>
        <v>4030</v>
      </c>
      <c r="F150" s="11">
        <f t="shared" si="18"/>
        <v>3787</v>
      </c>
      <c r="G150" s="11">
        <f t="shared" si="18"/>
        <v>3787</v>
      </c>
      <c r="H150" s="11">
        <v>3787</v>
      </c>
    </row>
    <row r="151" spans="1:8" ht="13.9" customHeight="1">
      <c r="C151" s="62"/>
      <c r="D151" s="65"/>
      <c r="E151" s="15"/>
      <c r="F151" s="15"/>
      <c r="G151" s="16"/>
      <c r="H151" s="15"/>
    </row>
    <row r="152" spans="1:8" ht="15" customHeight="1">
      <c r="B152" s="149">
        <v>47</v>
      </c>
      <c r="C152" s="62" t="s">
        <v>37</v>
      </c>
      <c r="D152" s="65"/>
      <c r="E152" s="15"/>
      <c r="F152" s="15"/>
      <c r="G152" s="16"/>
      <c r="H152" s="15"/>
    </row>
    <row r="153" spans="1:8" ht="15" customHeight="1">
      <c r="B153" s="64" t="s">
        <v>86</v>
      </c>
      <c r="C153" s="62" t="s">
        <v>19</v>
      </c>
      <c r="D153" s="67">
        <v>0</v>
      </c>
      <c r="E153" s="15">
        <v>5416</v>
      </c>
      <c r="F153" s="14">
        <v>6077</v>
      </c>
      <c r="G153" s="14">
        <v>6077</v>
      </c>
      <c r="H153" s="15">
        <v>6077</v>
      </c>
    </row>
    <row r="154" spans="1:8" ht="15" customHeight="1">
      <c r="A154" s="20"/>
      <c r="B154" s="19" t="s">
        <v>87</v>
      </c>
      <c r="C154" s="69" t="s">
        <v>51</v>
      </c>
      <c r="D154" s="14">
        <v>620</v>
      </c>
      <c r="E154" s="7">
        <v>0</v>
      </c>
      <c r="F154" s="14">
        <v>715</v>
      </c>
      <c r="G154" s="15">
        <v>715</v>
      </c>
      <c r="H154" s="14">
        <v>715</v>
      </c>
    </row>
    <row r="155" spans="1:8" ht="15" customHeight="1">
      <c r="A155" s="20"/>
      <c r="B155" s="19" t="s">
        <v>88</v>
      </c>
      <c r="C155" s="69" t="s">
        <v>21</v>
      </c>
      <c r="D155" s="7">
        <v>0</v>
      </c>
      <c r="E155" s="14">
        <v>8</v>
      </c>
      <c r="F155" s="14">
        <v>8</v>
      </c>
      <c r="G155" s="14">
        <v>8</v>
      </c>
      <c r="H155" s="15">
        <v>8</v>
      </c>
    </row>
    <row r="156" spans="1:8" ht="15" customHeight="1">
      <c r="A156" s="20"/>
      <c r="B156" s="19" t="s">
        <v>89</v>
      </c>
      <c r="C156" s="69" t="s">
        <v>23</v>
      </c>
      <c r="D156" s="67">
        <v>0</v>
      </c>
      <c r="E156" s="66">
        <v>10</v>
      </c>
      <c r="F156" s="14">
        <v>10</v>
      </c>
      <c r="G156" s="14">
        <v>10</v>
      </c>
      <c r="H156" s="66">
        <v>10</v>
      </c>
    </row>
    <row r="157" spans="1:8" ht="15" customHeight="1">
      <c r="A157" s="20" t="s">
        <v>13</v>
      </c>
      <c r="B157" s="80">
        <v>47</v>
      </c>
      <c r="C157" s="69" t="s">
        <v>37</v>
      </c>
      <c r="D157" s="11">
        <f t="shared" ref="D157:G157" si="19">SUM(D153:D156)</f>
        <v>620</v>
      </c>
      <c r="E157" s="11">
        <f t="shared" si="19"/>
        <v>5434</v>
      </c>
      <c r="F157" s="11">
        <f t="shared" si="19"/>
        <v>6810</v>
      </c>
      <c r="G157" s="11">
        <f t="shared" si="19"/>
        <v>6810</v>
      </c>
      <c r="H157" s="11">
        <v>6810</v>
      </c>
    </row>
    <row r="158" spans="1:8">
      <c r="A158" s="20"/>
      <c r="B158" s="80"/>
      <c r="C158" s="69"/>
      <c r="D158" s="65"/>
      <c r="E158" s="15"/>
      <c r="F158" s="15"/>
      <c r="G158" s="16"/>
      <c r="H158" s="15"/>
    </row>
    <row r="159" spans="1:8" ht="15" customHeight="1">
      <c r="A159" s="20"/>
      <c r="B159" s="80">
        <v>48</v>
      </c>
      <c r="C159" s="69" t="s">
        <v>42</v>
      </c>
      <c r="D159" s="14"/>
      <c r="E159" s="15"/>
      <c r="F159" s="15"/>
      <c r="G159" s="16"/>
      <c r="H159" s="15"/>
    </row>
    <row r="160" spans="1:8" ht="15" customHeight="1">
      <c r="A160" s="20"/>
      <c r="B160" s="19" t="s">
        <v>90</v>
      </c>
      <c r="C160" s="69" t="s">
        <v>19</v>
      </c>
      <c r="D160" s="7">
        <v>0</v>
      </c>
      <c r="E160" s="15">
        <v>8356</v>
      </c>
      <c r="F160" s="14">
        <v>9238</v>
      </c>
      <c r="G160" s="14">
        <v>9238</v>
      </c>
      <c r="H160" s="15">
        <v>9238</v>
      </c>
    </row>
    <row r="161" spans="1:8" ht="15" customHeight="1">
      <c r="A161" s="20"/>
      <c r="B161" s="19" t="s">
        <v>91</v>
      </c>
      <c r="C161" s="69" t="s">
        <v>21</v>
      </c>
      <c r="D161" s="7">
        <v>0</v>
      </c>
      <c r="E161" s="14">
        <v>15</v>
      </c>
      <c r="F161" s="14">
        <v>15</v>
      </c>
      <c r="G161" s="14">
        <v>15</v>
      </c>
      <c r="H161" s="15">
        <v>15</v>
      </c>
    </row>
    <row r="162" spans="1:8" ht="15" customHeight="1">
      <c r="A162" s="20"/>
      <c r="B162" s="19" t="s">
        <v>92</v>
      </c>
      <c r="C162" s="69" t="s">
        <v>23</v>
      </c>
      <c r="D162" s="82">
        <v>0</v>
      </c>
      <c r="E162" s="85">
        <v>11</v>
      </c>
      <c r="F162" s="83">
        <v>11</v>
      </c>
      <c r="G162" s="83">
        <v>11</v>
      </c>
      <c r="H162" s="85">
        <v>11</v>
      </c>
    </row>
    <row r="163" spans="1:8" ht="15" customHeight="1">
      <c r="A163" s="20" t="s">
        <v>13</v>
      </c>
      <c r="B163" s="80">
        <v>48</v>
      </c>
      <c r="C163" s="69" t="s">
        <v>42</v>
      </c>
      <c r="D163" s="82">
        <f t="shared" ref="D163:G163" si="20">SUM(D160:D162)</f>
        <v>0</v>
      </c>
      <c r="E163" s="83">
        <f t="shared" si="20"/>
        <v>8382</v>
      </c>
      <c r="F163" s="83">
        <f t="shared" si="20"/>
        <v>9264</v>
      </c>
      <c r="G163" s="83">
        <f t="shared" si="20"/>
        <v>9264</v>
      </c>
      <c r="H163" s="83">
        <v>9264</v>
      </c>
    </row>
    <row r="164" spans="1:8" ht="15" customHeight="1">
      <c r="A164" s="20" t="s">
        <v>13</v>
      </c>
      <c r="B164" s="80">
        <v>63</v>
      </c>
      <c r="C164" s="69" t="s">
        <v>74</v>
      </c>
      <c r="D164" s="83">
        <f t="shared" ref="D164:G164" si="21">D163+D157+D150+D143+D136</f>
        <v>13824</v>
      </c>
      <c r="E164" s="83">
        <f t="shared" si="21"/>
        <v>61084</v>
      </c>
      <c r="F164" s="83">
        <f t="shared" si="21"/>
        <v>73479</v>
      </c>
      <c r="G164" s="83">
        <f t="shared" si="21"/>
        <v>76829</v>
      </c>
      <c r="H164" s="83">
        <v>43879</v>
      </c>
    </row>
    <row r="165" spans="1:8">
      <c r="A165" s="20"/>
      <c r="B165" s="80"/>
      <c r="C165" s="69"/>
      <c r="D165" s="14"/>
      <c r="E165" s="15"/>
      <c r="F165" s="15"/>
      <c r="G165" s="16"/>
      <c r="H165" s="15"/>
    </row>
    <row r="166" spans="1:8" ht="13.5" customHeight="1">
      <c r="A166" s="20"/>
      <c r="B166" s="88">
        <v>67</v>
      </c>
      <c r="C166" s="69" t="s">
        <v>93</v>
      </c>
      <c r="D166" s="14"/>
      <c r="E166" s="15"/>
      <c r="F166" s="15"/>
      <c r="G166" s="16"/>
      <c r="H166" s="15"/>
    </row>
    <row r="167" spans="1:8" ht="13.5" customHeight="1">
      <c r="A167" s="20"/>
      <c r="B167" s="88" t="s">
        <v>94</v>
      </c>
      <c r="C167" s="69" t="s">
        <v>19</v>
      </c>
      <c r="D167" s="7">
        <v>0</v>
      </c>
      <c r="E167" s="15">
        <v>13351</v>
      </c>
      <c r="F167" s="14">
        <v>14567</v>
      </c>
      <c r="G167" s="14">
        <v>14567</v>
      </c>
      <c r="H167" s="15">
        <v>14621</v>
      </c>
    </row>
    <row r="168" spans="1:8" ht="13.5" customHeight="1">
      <c r="A168" s="70"/>
      <c r="B168" s="87" t="s">
        <v>95</v>
      </c>
      <c r="C168" s="72" t="s">
        <v>51</v>
      </c>
      <c r="D168" s="83">
        <v>1368</v>
      </c>
      <c r="E168" s="82">
        <v>0</v>
      </c>
      <c r="F168" s="83">
        <v>1345</v>
      </c>
      <c r="G168" s="85">
        <v>1687</v>
      </c>
      <c r="H168" s="83">
        <v>1816</v>
      </c>
    </row>
    <row r="169" spans="1:8" ht="14.45" customHeight="1">
      <c r="A169" s="20"/>
      <c r="B169" s="19" t="s">
        <v>96</v>
      </c>
      <c r="C169" s="69" t="s">
        <v>21</v>
      </c>
      <c r="D169" s="14">
        <v>58</v>
      </c>
      <c r="E169" s="7">
        <v>0</v>
      </c>
      <c r="F169" s="14">
        <v>58</v>
      </c>
      <c r="G169" s="14">
        <v>58</v>
      </c>
      <c r="H169" s="14">
        <v>58</v>
      </c>
    </row>
    <row r="170" spans="1:8" ht="14.45" customHeight="1">
      <c r="B170" s="64" t="s">
        <v>97</v>
      </c>
      <c r="C170" s="62" t="s">
        <v>23</v>
      </c>
      <c r="D170" s="14">
        <v>50</v>
      </c>
      <c r="E170" s="67">
        <v>0</v>
      </c>
      <c r="F170" s="65">
        <v>50</v>
      </c>
      <c r="G170" s="65">
        <v>50</v>
      </c>
      <c r="H170" s="65">
        <v>50</v>
      </c>
    </row>
    <row r="171" spans="1:8" ht="14.45" customHeight="1">
      <c r="A171" s="20" t="s">
        <v>13</v>
      </c>
      <c r="B171" s="88">
        <v>67</v>
      </c>
      <c r="C171" s="69" t="s">
        <v>93</v>
      </c>
      <c r="D171" s="11">
        <f t="shared" ref="D171:G171" si="22">SUM(D166:D170)</f>
        <v>1476</v>
      </c>
      <c r="E171" s="11">
        <f t="shared" si="22"/>
        <v>13351</v>
      </c>
      <c r="F171" s="11">
        <f t="shared" si="22"/>
        <v>16020</v>
      </c>
      <c r="G171" s="11">
        <f t="shared" si="22"/>
        <v>16362</v>
      </c>
      <c r="H171" s="11">
        <v>16545</v>
      </c>
    </row>
    <row r="172" spans="1:8">
      <c r="A172" s="20"/>
      <c r="B172" s="88"/>
      <c r="C172" s="69"/>
      <c r="D172" s="14"/>
      <c r="E172" s="14"/>
      <c r="F172" s="14"/>
      <c r="G172" s="14"/>
      <c r="H172" s="14"/>
    </row>
    <row r="173" spans="1:8" ht="15" customHeight="1">
      <c r="A173" s="20"/>
      <c r="B173" s="88">
        <v>68</v>
      </c>
      <c r="C173" s="69" t="s">
        <v>346</v>
      </c>
      <c r="D173" s="14"/>
      <c r="E173" s="14"/>
      <c r="F173" s="14"/>
      <c r="G173" s="14"/>
      <c r="H173" s="14"/>
    </row>
    <row r="174" spans="1:8" ht="15" customHeight="1">
      <c r="A174" s="20"/>
      <c r="B174" s="88" t="s">
        <v>347</v>
      </c>
      <c r="C174" s="69" t="s">
        <v>349</v>
      </c>
      <c r="D174" s="7">
        <v>0</v>
      </c>
      <c r="E174" s="7">
        <v>0</v>
      </c>
      <c r="F174" s="7">
        <v>0</v>
      </c>
      <c r="G174" s="7">
        <v>0</v>
      </c>
      <c r="H174" s="14">
        <v>10000</v>
      </c>
    </row>
    <row r="175" spans="1:8" ht="15" customHeight="1">
      <c r="B175" s="61" t="s">
        <v>348</v>
      </c>
      <c r="C175" s="62" t="s">
        <v>350</v>
      </c>
      <c r="D175" s="7">
        <v>0</v>
      </c>
      <c r="E175" s="7">
        <v>0</v>
      </c>
      <c r="F175" s="7">
        <v>0</v>
      </c>
      <c r="G175" s="7">
        <v>0</v>
      </c>
      <c r="H175" s="14">
        <v>5000</v>
      </c>
    </row>
    <row r="176" spans="1:8" ht="15" customHeight="1">
      <c r="A176" s="21" t="s">
        <v>13</v>
      </c>
      <c r="B176" s="61">
        <v>68</v>
      </c>
      <c r="C176" s="62" t="s">
        <v>346</v>
      </c>
      <c r="D176" s="10">
        <f>D175+D174</f>
        <v>0</v>
      </c>
      <c r="E176" s="10">
        <f t="shared" ref="E176:G176" si="23">E175+E174</f>
        <v>0</v>
      </c>
      <c r="F176" s="10">
        <f t="shared" si="23"/>
        <v>0</v>
      </c>
      <c r="G176" s="10">
        <f t="shared" si="23"/>
        <v>0</v>
      </c>
      <c r="H176" s="11">
        <v>15000</v>
      </c>
    </row>
    <row r="177" spans="1:8" ht="15" customHeight="1">
      <c r="A177" s="20" t="s">
        <v>13</v>
      </c>
      <c r="B177" s="75">
        <v>0.10199999999999999</v>
      </c>
      <c r="C177" s="78" t="s">
        <v>73</v>
      </c>
      <c r="D177" s="11">
        <f>D171+D164+D127+D176</f>
        <v>15300</v>
      </c>
      <c r="E177" s="11">
        <f t="shared" ref="E177:G177" si="24">E171+E164+E127+E176</f>
        <v>74435</v>
      </c>
      <c r="F177" s="11">
        <f t="shared" si="24"/>
        <v>90999</v>
      </c>
      <c r="G177" s="11">
        <f t="shared" si="24"/>
        <v>94691</v>
      </c>
      <c r="H177" s="11">
        <v>75425</v>
      </c>
    </row>
    <row r="178" spans="1:8">
      <c r="A178" s="20"/>
      <c r="B178" s="89"/>
      <c r="C178" s="78"/>
      <c r="D178" s="14"/>
      <c r="E178" s="15"/>
      <c r="F178" s="15"/>
      <c r="G178" s="15"/>
      <c r="H178" s="15"/>
    </row>
    <row r="179" spans="1:8" ht="15" customHeight="1">
      <c r="A179" s="20"/>
      <c r="B179" s="75">
        <v>0.10299999999999999</v>
      </c>
      <c r="C179" s="78" t="s">
        <v>99</v>
      </c>
      <c r="D179" s="65"/>
      <c r="E179" s="66"/>
      <c r="F179" s="66"/>
      <c r="G179" s="74"/>
      <c r="H179" s="66"/>
    </row>
    <row r="180" spans="1:8" ht="15" customHeight="1">
      <c r="A180" s="20"/>
      <c r="B180" s="79">
        <v>8</v>
      </c>
      <c r="C180" s="69" t="s">
        <v>220</v>
      </c>
      <c r="D180" s="14"/>
      <c r="E180" s="15"/>
      <c r="F180" s="15"/>
      <c r="G180" s="15"/>
      <c r="H180" s="15"/>
    </row>
    <row r="181" spans="1:8" ht="15" customHeight="1">
      <c r="A181" s="20"/>
      <c r="B181" s="80" t="s">
        <v>243</v>
      </c>
      <c r="C181" s="157" t="s">
        <v>303</v>
      </c>
      <c r="D181" s="14">
        <v>2019</v>
      </c>
      <c r="E181" s="7">
        <v>0</v>
      </c>
      <c r="F181" s="7">
        <v>0</v>
      </c>
      <c r="G181" s="7">
        <v>0</v>
      </c>
      <c r="H181" s="7">
        <v>0</v>
      </c>
    </row>
    <row r="182" spans="1:8" s="147" customFormat="1" ht="15" customHeight="1">
      <c r="A182" s="20"/>
      <c r="B182" s="80" t="s">
        <v>262</v>
      </c>
      <c r="C182" s="90" t="s">
        <v>263</v>
      </c>
      <c r="D182" s="14">
        <v>490</v>
      </c>
      <c r="E182" s="7">
        <v>0</v>
      </c>
      <c r="F182" s="14">
        <v>2128</v>
      </c>
      <c r="G182" s="14">
        <v>2128</v>
      </c>
      <c r="H182" s="14">
        <v>671</v>
      </c>
    </row>
    <row r="183" spans="1:8" ht="15" customHeight="1">
      <c r="A183" s="20"/>
      <c r="B183" s="80" t="s">
        <v>273</v>
      </c>
      <c r="C183" s="90" t="s">
        <v>274</v>
      </c>
      <c r="D183" s="7">
        <v>0</v>
      </c>
      <c r="E183" s="7">
        <v>0</v>
      </c>
      <c r="F183" s="14">
        <v>5000</v>
      </c>
      <c r="G183" s="14">
        <v>5000</v>
      </c>
      <c r="H183" s="14">
        <v>3555</v>
      </c>
    </row>
    <row r="184" spans="1:8" ht="15" customHeight="1">
      <c r="A184" s="20"/>
      <c r="B184" s="80" t="s">
        <v>300</v>
      </c>
      <c r="C184" s="69" t="s">
        <v>312</v>
      </c>
      <c r="D184" s="7">
        <v>0</v>
      </c>
      <c r="E184" s="7">
        <v>0</v>
      </c>
      <c r="F184" s="14">
        <v>2972</v>
      </c>
      <c r="G184" s="14">
        <v>2972</v>
      </c>
      <c r="H184" s="7">
        <v>0</v>
      </c>
    </row>
    <row r="185" spans="1:8" ht="15" customHeight="1">
      <c r="A185" s="20" t="s">
        <v>13</v>
      </c>
      <c r="B185" s="79">
        <v>8</v>
      </c>
      <c r="C185" s="69" t="s">
        <v>220</v>
      </c>
      <c r="D185" s="11">
        <f t="shared" ref="D185:G185" si="25">SUM(D181:D184)</f>
        <v>2509</v>
      </c>
      <c r="E185" s="10">
        <f t="shared" si="25"/>
        <v>0</v>
      </c>
      <c r="F185" s="11">
        <f t="shared" si="25"/>
        <v>10100</v>
      </c>
      <c r="G185" s="11">
        <f t="shared" si="25"/>
        <v>10100</v>
      </c>
      <c r="H185" s="11">
        <v>4226</v>
      </c>
    </row>
    <row r="186" spans="1:8" ht="12" customHeight="1">
      <c r="A186" s="20"/>
      <c r="B186" s="75"/>
      <c r="C186" s="78"/>
      <c r="D186" s="65"/>
      <c r="E186" s="66"/>
      <c r="F186" s="66"/>
      <c r="G186" s="74"/>
      <c r="H186" s="66"/>
    </row>
    <row r="187" spans="1:8" ht="15" customHeight="1">
      <c r="B187" s="149">
        <v>68</v>
      </c>
      <c r="C187" s="62" t="s">
        <v>100</v>
      </c>
      <c r="D187" s="65"/>
      <c r="E187" s="66"/>
      <c r="F187" s="66"/>
      <c r="G187" s="74"/>
      <c r="H187" s="66"/>
    </row>
    <row r="188" spans="1:8" ht="15" customHeight="1">
      <c r="A188" s="20"/>
      <c r="B188" s="80">
        <v>44</v>
      </c>
      <c r="C188" s="69" t="s">
        <v>17</v>
      </c>
      <c r="D188" s="14"/>
      <c r="E188" s="15"/>
      <c r="F188" s="15"/>
      <c r="G188" s="16"/>
      <c r="H188" s="15"/>
    </row>
    <row r="189" spans="1:8" ht="15" customHeight="1">
      <c r="A189" s="20"/>
      <c r="B189" s="19" t="s">
        <v>101</v>
      </c>
      <c r="C189" s="69" t="s">
        <v>19</v>
      </c>
      <c r="D189" s="67">
        <v>0</v>
      </c>
      <c r="E189" s="15">
        <v>5713</v>
      </c>
      <c r="F189" s="14">
        <v>6163</v>
      </c>
      <c r="G189" s="14">
        <v>6163</v>
      </c>
      <c r="H189" s="15">
        <v>6163</v>
      </c>
    </row>
    <row r="190" spans="1:8" ht="15" customHeight="1">
      <c r="A190" s="20"/>
      <c r="B190" s="19" t="s">
        <v>102</v>
      </c>
      <c r="C190" s="69" t="s">
        <v>21</v>
      </c>
      <c r="D190" s="67">
        <v>0</v>
      </c>
      <c r="E190" s="15">
        <v>28</v>
      </c>
      <c r="F190" s="14">
        <v>28</v>
      </c>
      <c r="G190" s="14">
        <v>28</v>
      </c>
      <c r="H190" s="15">
        <v>28</v>
      </c>
    </row>
    <row r="191" spans="1:8" ht="15" customHeight="1">
      <c r="A191" s="20"/>
      <c r="B191" s="19" t="s">
        <v>103</v>
      </c>
      <c r="C191" s="69" t="s">
        <v>23</v>
      </c>
      <c r="D191" s="7">
        <v>0</v>
      </c>
      <c r="E191" s="15">
        <v>32</v>
      </c>
      <c r="F191" s="14">
        <v>32</v>
      </c>
      <c r="G191" s="14">
        <v>32</v>
      </c>
      <c r="H191" s="15">
        <v>32</v>
      </c>
    </row>
    <row r="192" spans="1:8" ht="15" customHeight="1">
      <c r="A192" s="20"/>
      <c r="B192" s="19" t="s">
        <v>252</v>
      </c>
      <c r="C192" s="69" t="s">
        <v>253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</row>
    <row r="193" spans="1:8" s="147" customFormat="1" ht="15" customHeight="1">
      <c r="A193" s="20"/>
      <c r="B193" s="19" t="s">
        <v>199</v>
      </c>
      <c r="C193" s="90" t="s">
        <v>200</v>
      </c>
      <c r="D193" s="14">
        <v>1130</v>
      </c>
      <c r="E193" s="7">
        <v>0</v>
      </c>
      <c r="F193" s="14">
        <v>1501</v>
      </c>
      <c r="G193" s="65">
        <v>16501</v>
      </c>
      <c r="H193" s="14">
        <v>1500</v>
      </c>
    </row>
    <row r="194" spans="1:8" ht="15" customHeight="1">
      <c r="A194" s="20" t="s">
        <v>13</v>
      </c>
      <c r="B194" s="80">
        <v>44</v>
      </c>
      <c r="C194" s="69" t="s">
        <v>17</v>
      </c>
      <c r="D194" s="11">
        <f t="shared" ref="D194:G194" si="26">SUM(D189:D193)</f>
        <v>1130</v>
      </c>
      <c r="E194" s="91">
        <f t="shared" si="26"/>
        <v>5773</v>
      </c>
      <c r="F194" s="11">
        <f t="shared" si="26"/>
        <v>7724</v>
      </c>
      <c r="G194" s="11">
        <f t="shared" si="26"/>
        <v>22724</v>
      </c>
      <c r="H194" s="91">
        <v>7723</v>
      </c>
    </row>
    <row r="195" spans="1:8" ht="12" customHeight="1">
      <c r="A195" s="20"/>
      <c r="B195" s="80"/>
      <c r="C195" s="69"/>
      <c r="D195" s="14"/>
      <c r="E195" s="15"/>
      <c r="F195" s="15"/>
      <c r="G195" s="16"/>
      <c r="H195" s="15"/>
    </row>
    <row r="196" spans="1:8" ht="15" customHeight="1">
      <c r="A196" s="20"/>
      <c r="B196" s="80">
        <v>45</v>
      </c>
      <c r="C196" s="69" t="s">
        <v>28</v>
      </c>
      <c r="D196" s="14"/>
      <c r="E196" s="15"/>
      <c r="F196" s="15"/>
      <c r="G196" s="16"/>
      <c r="H196" s="15"/>
    </row>
    <row r="197" spans="1:8" ht="15" customHeight="1">
      <c r="A197" s="20"/>
      <c r="B197" s="19" t="s">
        <v>104</v>
      </c>
      <c r="C197" s="69" t="s">
        <v>21</v>
      </c>
      <c r="D197" s="7">
        <v>0</v>
      </c>
      <c r="E197" s="15">
        <v>5</v>
      </c>
      <c r="F197" s="14">
        <v>5</v>
      </c>
      <c r="G197" s="14">
        <v>5</v>
      </c>
      <c r="H197" s="15">
        <v>5</v>
      </c>
    </row>
    <row r="198" spans="1:8" ht="15" customHeight="1">
      <c r="A198" s="20"/>
      <c r="B198" s="19" t="s">
        <v>105</v>
      </c>
      <c r="C198" s="69" t="s">
        <v>23</v>
      </c>
      <c r="D198" s="82">
        <v>0</v>
      </c>
      <c r="E198" s="83">
        <v>6</v>
      </c>
      <c r="F198" s="83">
        <v>6</v>
      </c>
      <c r="G198" s="83">
        <v>6</v>
      </c>
      <c r="H198" s="85">
        <v>6</v>
      </c>
    </row>
    <row r="199" spans="1:8" ht="15" customHeight="1">
      <c r="A199" s="20" t="s">
        <v>13</v>
      </c>
      <c r="B199" s="80">
        <v>45</v>
      </c>
      <c r="C199" s="69" t="s">
        <v>28</v>
      </c>
      <c r="D199" s="82">
        <f t="shared" ref="D199:G199" si="27">SUM(D197:D198)</f>
        <v>0</v>
      </c>
      <c r="E199" s="83">
        <f t="shared" si="27"/>
        <v>11</v>
      </c>
      <c r="F199" s="83">
        <f t="shared" si="27"/>
        <v>11</v>
      </c>
      <c r="G199" s="83">
        <f t="shared" si="27"/>
        <v>11</v>
      </c>
      <c r="H199" s="83">
        <v>11</v>
      </c>
    </row>
    <row r="200" spans="1:8">
      <c r="A200" s="20"/>
      <c r="B200" s="80"/>
      <c r="C200" s="69"/>
      <c r="D200" s="65"/>
      <c r="E200" s="66"/>
      <c r="F200" s="66"/>
      <c r="G200" s="74"/>
      <c r="H200" s="66"/>
    </row>
    <row r="201" spans="1:8" ht="15" customHeight="1">
      <c r="A201" s="20"/>
      <c r="B201" s="80">
        <v>47</v>
      </c>
      <c r="C201" s="69" t="s">
        <v>37</v>
      </c>
      <c r="D201" s="14"/>
      <c r="E201" s="15"/>
      <c r="F201" s="15"/>
      <c r="G201" s="16"/>
      <c r="H201" s="15"/>
    </row>
    <row r="202" spans="1:8" ht="15" customHeight="1">
      <c r="A202" s="70"/>
      <c r="B202" s="87" t="s">
        <v>106</v>
      </c>
      <c r="C202" s="72" t="s">
        <v>19</v>
      </c>
      <c r="D202" s="82">
        <v>0</v>
      </c>
      <c r="E202" s="85">
        <v>1623</v>
      </c>
      <c r="F202" s="83">
        <v>1758</v>
      </c>
      <c r="G202" s="83">
        <v>1758</v>
      </c>
      <c r="H202" s="85">
        <v>1758</v>
      </c>
    </row>
    <row r="203" spans="1:8" ht="15" customHeight="1">
      <c r="A203" s="20"/>
      <c r="B203" s="19" t="s">
        <v>107</v>
      </c>
      <c r="C203" s="69" t="s">
        <v>21</v>
      </c>
      <c r="D203" s="7">
        <v>0</v>
      </c>
      <c r="E203" s="15">
        <v>12</v>
      </c>
      <c r="F203" s="14">
        <v>12</v>
      </c>
      <c r="G203" s="14">
        <v>12</v>
      </c>
      <c r="H203" s="15">
        <v>12</v>
      </c>
    </row>
    <row r="204" spans="1:8" ht="15" customHeight="1">
      <c r="A204" s="20"/>
      <c r="B204" s="19" t="s">
        <v>108</v>
      </c>
      <c r="C204" s="69" t="s">
        <v>23</v>
      </c>
      <c r="D204" s="82">
        <v>0</v>
      </c>
      <c r="E204" s="85">
        <v>15</v>
      </c>
      <c r="F204" s="83">
        <v>15</v>
      </c>
      <c r="G204" s="83">
        <v>15</v>
      </c>
      <c r="H204" s="85">
        <v>15</v>
      </c>
    </row>
    <row r="205" spans="1:8" ht="15" customHeight="1">
      <c r="A205" s="20" t="s">
        <v>13</v>
      </c>
      <c r="B205" s="80">
        <v>47</v>
      </c>
      <c r="C205" s="69" t="s">
        <v>37</v>
      </c>
      <c r="D205" s="82">
        <f t="shared" ref="D205:G205" si="28">SUM(D202:D204)</f>
        <v>0</v>
      </c>
      <c r="E205" s="83">
        <f t="shared" si="28"/>
        <v>1650</v>
      </c>
      <c r="F205" s="83">
        <f t="shared" si="28"/>
        <v>1785</v>
      </c>
      <c r="G205" s="83">
        <f t="shared" si="28"/>
        <v>1785</v>
      </c>
      <c r="H205" s="83">
        <v>1785</v>
      </c>
    </row>
    <row r="206" spans="1:8">
      <c r="A206" s="20"/>
      <c r="B206" s="80"/>
      <c r="C206" s="69"/>
      <c r="D206" s="65"/>
      <c r="E206" s="66"/>
      <c r="F206" s="66"/>
      <c r="G206" s="92"/>
      <c r="H206" s="66"/>
    </row>
    <row r="207" spans="1:8" ht="15" customHeight="1">
      <c r="A207" s="20"/>
      <c r="B207" s="80">
        <v>48</v>
      </c>
      <c r="C207" s="69" t="s">
        <v>42</v>
      </c>
      <c r="D207" s="14"/>
      <c r="E207" s="15"/>
      <c r="F207" s="15"/>
      <c r="G207" s="93"/>
      <c r="H207" s="15"/>
    </row>
    <row r="208" spans="1:8" ht="15" customHeight="1">
      <c r="A208" s="20"/>
      <c r="B208" s="19" t="s">
        <v>109</v>
      </c>
      <c r="C208" s="69" t="s">
        <v>19</v>
      </c>
      <c r="D208" s="7">
        <v>0</v>
      </c>
      <c r="E208" s="15">
        <v>3679</v>
      </c>
      <c r="F208" s="14">
        <v>4095</v>
      </c>
      <c r="G208" s="14">
        <v>4095</v>
      </c>
      <c r="H208" s="15">
        <v>4095</v>
      </c>
    </row>
    <row r="209" spans="1:8" ht="15" customHeight="1">
      <c r="A209" s="20"/>
      <c r="B209" s="19" t="s">
        <v>110</v>
      </c>
      <c r="C209" s="69" t="s">
        <v>21</v>
      </c>
      <c r="D209" s="7">
        <v>0</v>
      </c>
      <c r="E209" s="15">
        <v>24</v>
      </c>
      <c r="F209" s="14">
        <v>24</v>
      </c>
      <c r="G209" s="14">
        <v>24</v>
      </c>
      <c r="H209" s="15">
        <v>24</v>
      </c>
    </row>
    <row r="210" spans="1:8" ht="15" customHeight="1">
      <c r="B210" s="19" t="s">
        <v>111</v>
      </c>
      <c r="C210" s="69" t="s">
        <v>23</v>
      </c>
      <c r="D210" s="67">
        <v>0</v>
      </c>
      <c r="E210" s="66">
        <v>27</v>
      </c>
      <c r="F210" s="65">
        <v>27</v>
      </c>
      <c r="G210" s="65">
        <v>27</v>
      </c>
      <c r="H210" s="66">
        <v>27</v>
      </c>
    </row>
    <row r="211" spans="1:8" ht="15" customHeight="1">
      <c r="A211" s="21" t="s">
        <v>13</v>
      </c>
      <c r="B211" s="149">
        <v>48</v>
      </c>
      <c r="C211" s="62" t="s">
        <v>42</v>
      </c>
      <c r="D211" s="10">
        <f t="shared" ref="D211:G211" si="29">SUM(D208:D210)</f>
        <v>0</v>
      </c>
      <c r="E211" s="11">
        <f t="shared" si="29"/>
        <v>3730</v>
      </c>
      <c r="F211" s="11">
        <f t="shared" si="29"/>
        <v>4146</v>
      </c>
      <c r="G211" s="11">
        <f t="shared" si="29"/>
        <v>4146</v>
      </c>
      <c r="H211" s="11">
        <v>4146</v>
      </c>
    </row>
    <row r="212" spans="1:8" ht="15" customHeight="1">
      <c r="A212" s="20" t="s">
        <v>13</v>
      </c>
      <c r="B212" s="80">
        <v>68</v>
      </c>
      <c r="C212" s="69" t="s">
        <v>100</v>
      </c>
      <c r="D212" s="11">
        <f t="shared" ref="D212:G212" si="30">D211+D205+D199+D194</f>
        <v>1130</v>
      </c>
      <c r="E212" s="91">
        <f t="shared" si="30"/>
        <v>11164</v>
      </c>
      <c r="F212" s="11">
        <f t="shared" si="30"/>
        <v>13666</v>
      </c>
      <c r="G212" s="11">
        <f t="shared" si="30"/>
        <v>28666</v>
      </c>
      <c r="H212" s="91">
        <v>13665</v>
      </c>
    </row>
    <row r="213" spans="1:8" ht="15" customHeight="1">
      <c r="A213" s="20" t="s">
        <v>13</v>
      </c>
      <c r="B213" s="94">
        <v>0.10299999999999999</v>
      </c>
      <c r="C213" s="78" t="s">
        <v>99</v>
      </c>
      <c r="D213" s="11">
        <f t="shared" ref="D213:G213" si="31">D212+D185</f>
        <v>3639</v>
      </c>
      <c r="E213" s="11">
        <f t="shared" si="31"/>
        <v>11164</v>
      </c>
      <c r="F213" s="11">
        <f t="shared" si="31"/>
        <v>23766</v>
      </c>
      <c r="G213" s="11">
        <f t="shared" si="31"/>
        <v>38766</v>
      </c>
      <c r="H213" s="11">
        <v>17891</v>
      </c>
    </row>
    <row r="214" spans="1:8">
      <c r="A214" s="20"/>
      <c r="B214" s="89"/>
      <c r="C214" s="78"/>
      <c r="D214" s="14"/>
      <c r="E214" s="15"/>
      <c r="F214" s="15"/>
      <c r="G214" s="16"/>
      <c r="H214" s="15"/>
    </row>
    <row r="215" spans="1:8" ht="15" customHeight="1">
      <c r="B215" s="94">
        <v>0.104</v>
      </c>
      <c r="C215" s="52" t="s">
        <v>112</v>
      </c>
      <c r="D215" s="65"/>
      <c r="E215" s="15"/>
      <c r="F215" s="15"/>
      <c r="G215" s="16"/>
      <c r="H215" s="15"/>
    </row>
    <row r="216" spans="1:8" ht="15" customHeight="1">
      <c r="B216" s="149">
        <v>69</v>
      </c>
      <c r="C216" s="62" t="s">
        <v>113</v>
      </c>
      <c r="D216" s="65"/>
      <c r="E216" s="66"/>
      <c r="F216" s="66"/>
      <c r="G216" s="74"/>
      <c r="H216" s="66"/>
    </row>
    <row r="217" spans="1:8" ht="15" customHeight="1">
      <c r="A217" s="20"/>
      <c r="B217" s="80">
        <v>45</v>
      </c>
      <c r="C217" s="69" t="s">
        <v>28</v>
      </c>
      <c r="D217" s="14"/>
      <c r="E217" s="15"/>
      <c r="F217" s="15"/>
      <c r="G217" s="16"/>
      <c r="H217" s="15"/>
    </row>
    <row r="218" spans="1:8" ht="15" customHeight="1">
      <c r="A218" s="20"/>
      <c r="B218" s="19" t="s">
        <v>114</v>
      </c>
      <c r="C218" s="69" t="s">
        <v>21</v>
      </c>
      <c r="D218" s="7">
        <v>0</v>
      </c>
      <c r="E218" s="15">
        <v>8</v>
      </c>
      <c r="F218" s="14">
        <v>8</v>
      </c>
      <c r="G218" s="14">
        <v>8</v>
      </c>
      <c r="H218" s="15">
        <v>8</v>
      </c>
    </row>
    <row r="219" spans="1:8" ht="15" customHeight="1">
      <c r="A219" s="20" t="s">
        <v>13</v>
      </c>
      <c r="B219" s="80">
        <v>45</v>
      </c>
      <c r="C219" s="69" t="s">
        <v>28</v>
      </c>
      <c r="D219" s="10">
        <f t="shared" ref="D219:G219" si="32">SUM(D218:D218)</f>
        <v>0</v>
      </c>
      <c r="E219" s="11">
        <f t="shared" si="32"/>
        <v>8</v>
      </c>
      <c r="F219" s="11">
        <f t="shared" si="32"/>
        <v>8</v>
      </c>
      <c r="G219" s="11">
        <f t="shared" si="32"/>
        <v>8</v>
      </c>
      <c r="H219" s="11">
        <v>8</v>
      </c>
    </row>
    <row r="220" spans="1:8">
      <c r="A220" s="20"/>
      <c r="B220" s="19"/>
      <c r="C220" s="69"/>
      <c r="D220" s="14"/>
      <c r="E220" s="15"/>
      <c r="F220" s="15"/>
      <c r="G220" s="16"/>
      <c r="H220" s="15"/>
    </row>
    <row r="221" spans="1:8" ht="15" customHeight="1">
      <c r="A221" s="20"/>
      <c r="B221" s="80">
        <v>46</v>
      </c>
      <c r="C221" s="69" t="s">
        <v>33</v>
      </c>
      <c r="D221" s="14"/>
      <c r="E221" s="15"/>
      <c r="F221" s="15"/>
      <c r="G221" s="16"/>
      <c r="H221" s="15"/>
    </row>
    <row r="222" spans="1:8" ht="15" customHeight="1">
      <c r="A222" s="20"/>
      <c r="B222" s="19" t="s">
        <v>115</v>
      </c>
      <c r="C222" s="69" t="s">
        <v>19</v>
      </c>
      <c r="D222" s="7">
        <v>0</v>
      </c>
      <c r="E222" s="15">
        <v>2627</v>
      </c>
      <c r="F222" s="14">
        <v>2098</v>
      </c>
      <c r="G222" s="14">
        <v>2098</v>
      </c>
      <c r="H222" s="15">
        <v>2098</v>
      </c>
    </row>
    <row r="223" spans="1:8" ht="15" customHeight="1">
      <c r="A223" s="20"/>
      <c r="B223" s="19" t="s">
        <v>116</v>
      </c>
      <c r="C223" s="69" t="s">
        <v>21</v>
      </c>
      <c r="D223" s="67">
        <v>0</v>
      </c>
      <c r="E223" s="15">
        <v>24</v>
      </c>
      <c r="F223" s="65">
        <v>24</v>
      </c>
      <c r="G223" s="65">
        <v>24</v>
      </c>
      <c r="H223" s="15">
        <v>24</v>
      </c>
    </row>
    <row r="224" spans="1:8" ht="15" customHeight="1">
      <c r="A224" s="20" t="s">
        <v>13</v>
      </c>
      <c r="B224" s="80">
        <v>46</v>
      </c>
      <c r="C224" s="69" t="s">
        <v>33</v>
      </c>
      <c r="D224" s="10">
        <f t="shared" ref="D224:G224" si="33">SUM(D222:D223)</f>
        <v>0</v>
      </c>
      <c r="E224" s="11">
        <f t="shared" si="33"/>
        <v>2651</v>
      </c>
      <c r="F224" s="11">
        <f t="shared" si="33"/>
        <v>2122</v>
      </c>
      <c r="G224" s="11">
        <f t="shared" si="33"/>
        <v>2122</v>
      </c>
      <c r="H224" s="11">
        <v>2122</v>
      </c>
    </row>
    <row r="225" spans="1:8">
      <c r="A225" s="20"/>
      <c r="B225" s="19"/>
      <c r="C225" s="69"/>
      <c r="D225" s="14"/>
      <c r="E225" s="15"/>
      <c r="F225" s="14"/>
      <c r="G225" s="16"/>
      <c r="H225" s="15"/>
    </row>
    <row r="226" spans="1:8" ht="15" customHeight="1">
      <c r="A226" s="20"/>
      <c r="B226" s="80">
        <v>47</v>
      </c>
      <c r="C226" s="69" t="s">
        <v>37</v>
      </c>
      <c r="D226" s="14"/>
      <c r="E226" s="15"/>
      <c r="F226" s="14"/>
      <c r="G226" s="16"/>
      <c r="H226" s="15"/>
    </row>
    <row r="227" spans="1:8" ht="15" customHeight="1">
      <c r="A227" s="20"/>
      <c r="B227" s="19" t="s">
        <v>117</v>
      </c>
      <c r="C227" s="69" t="s">
        <v>19</v>
      </c>
      <c r="D227" s="7">
        <v>0</v>
      </c>
      <c r="E227" s="15">
        <v>2065</v>
      </c>
      <c r="F227" s="14">
        <v>1950</v>
      </c>
      <c r="G227" s="14">
        <v>1950</v>
      </c>
      <c r="H227" s="15">
        <v>1950</v>
      </c>
    </row>
    <row r="228" spans="1:8" ht="15" customHeight="1">
      <c r="A228" s="20"/>
      <c r="B228" s="19" t="s">
        <v>118</v>
      </c>
      <c r="C228" s="69" t="s">
        <v>21</v>
      </c>
      <c r="D228" s="82">
        <v>0</v>
      </c>
      <c r="E228" s="85">
        <v>14</v>
      </c>
      <c r="F228" s="83">
        <v>14</v>
      </c>
      <c r="G228" s="83">
        <v>14</v>
      </c>
      <c r="H228" s="85">
        <v>14</v>
      </c>
    </row>
    <row r="229" spans="1:8" ht="15" customHeight="1">
      <c r="A229" s="20" t="s">
        <v>13</v>
      </c>
      <c r="B229" s="80">
        <v>47</v>
      </c>
      <c r="C229" s="69" t="s">
        <v>37</v>
      </c>
      <c r="D229" s="82">
        <f t="shared" ref="D229:G229" si="34">SUM(D227:D228)</f>
        <v>0</v>
      </c>
      <c r="E229" s="83">
        <f t="shared" si="34"/>
        <v>2079</v>
      </c>
      <c r="F229" s="83">
        <f t="shared" si="34"/>
        <v>1964</v>
      </c>
      <c r="G229" s="83">
        <f t="shared" si="34"/>
        <v>1964</v>
      </c>
      <c r="H229" s="83">
        <v>1964</v>
      </c>
    </row>
    <row r="230" spans="1:8" ht="15" customHeight="1">
      <c r="A230" s="20" t="s">
        <v>13</v>
      </c>
      <c r="B230" s="80">
        <v>69</v>
      </c>
      <c r="C230" s="69" t="s">
        <v>113</v>
      </c>
      <c r="D230" s="10">
        <f t="shared" ref="D230:G230" si="35">D229+D224+D219</f>
        <v>0</v>
      </c>
      <c r="E230" s="11">
        <f t="shared" si="35"/>
        <v>4738</v>
      </c>
      <c r="F230" s="11">
        <f t="shared" si="35"/>
        <v>4094</v>
      </c>
      <c r="G230" s="11">
        <f t="shared" si="35"/>
        <v>4094</v>
      </c>
      <c r="H230" s="11">
        <v>4094</v>
      </c>
    </row>
    <row r="231" spans="1:8">
      <c r="A231" s="20"/>
      <c r="B231" s="80"/>
      <c r="C231" s="69"/>
      <c r="D231" s="7"/>
      <c r="E231" s="14"/>
      <c r="F231" s="14"/>
      <c r="G231" s="14"/>
      <c r="H231" s="14"/>
    </row>
    <row r="232" spans="1:8" ht="15" customHeight="1">
      <c r="A232" s="20"/>
      <c r="B232" s="80">
        <v>70</v>
      </c>
      <c r="C232" s="69" t="s">
        <v>344</v>
      </c>
      <c r="D232" s="7"/>
      <c r="E232" s="14"/>
      <c r="F232" s="7"/>
      <c r="G232" s="7"/>
      <c r="H232" s="14"/>
    </row>
    <row r="233" spans="1:8" s="147" customFormat="1" ht="15" customHeight="1">
      <c r="A233" s="20"/>
      <c r="B233" s="80" t="s">
        <v>345</v>
      </c>
      <c r="C233" s="69" t="s">
        <v>371</v>
      </c>
      <c r="D233" s="82">
        <v>0</v>
      </c>
      <c r="E233" s="82">
        <v>0</v>
      </c>
      <c r="F233" s="82">
        <v>0</v>
      </c>
      <c r="G233" s="82">
        <v>0</v>
      </c>
      <c r="H233" s="83">
        <v>3000</v>
      </c>
    </row>
    <row r="234" spans="1:8" s="147" customFormat="1" ht="15" customHeight="1">
      <c r="A234" s="20" t="s">
        <v>13</v>
      </c>
      <c r="B234" s="80">
        <v>70</v>
      </c>
      <c r="C234" s="69" t="s">
        <v>344</v>
      </c>
      <c r="D234" s="82">
        <f>D233</f>
        <v>0</v>
      </c>
      <c r="E234" s="82">
        <f t="shared" ref="E234:G234" si="36">E233</f>
        <v>0</v>
      </c>
      <c r="F234" s="82">
        <f t="shared" si="36"/>
        <v>0</v>
      </c>
      <c r="G234" s="82">
        <f t="shared" si="36"/>
        <v>0</v>
      </c>
      <c r="H234" s="83">
        <v>3000</v>
      </c>
    </row>
    <row r="235" spans="1:8" ht="15" customHeight="1">
      <c r="A235" s="70" t="s">
        <v>13</v>
      </c>
      <c r="B235" s="167">
        <v>0.104</v>
      </c>
      <c r="C235" s="168" t="s">
        <v>112</v>
      </c>
      <c r="D235" s="10">
        <f>D230+D234</f>
        <v>0</v>
      </c>
      <c r="E235" s="11">
        <f t="shared" ref="E235:G235" si="37">E230+E234</f>
        <v>4738</v>
      </c>
      <c r="F235" s="11">
        <f t="shared" si="37"/>
        <v>4094</v>
      </c>
      <c r="G235" s="11">
        <f t="shared" si="37"/>
        <v>4094</v>
      </c>
      <c r="H235" s="11">
        <v>7094</v>
      </c>
    </row>
    <row r="236" spans="1:8" ht="3.6" customHeight="1">
      <c r="A236" s="20"/>
      <c r="B236" s="89"/>
      <c r="C236" s="78"/>
      <c r="D236" s="14"/>
      <c r="E236" s="15"/>
      <c r="F236" s="15"/>
      <c r="G236" s="16"/>
      <c r="H236" s="15"/>
    </row>
    <row r="237" spans="1:8" ht="15" customHeight="1">
      <c r="B237" s="94">
        <v>0.105</v>
      </c>
      <c r="C237" s="52" t="s">
        <v>132</v>
      </c>
      <c r="D237" s="65"/>
      <c r="E237" s="66"/>
      <c r="F237" s="66"/>
      <c r="G237" s="74"/>
      <c r="H237" s="66"/>
    </row>
    <row r="238" spans="1:8" ht="15" customHeight="1">
      <c r="B238" s="79">
        <v>8</v>
      </c>
      <c r="C238" s="69" t="s">
        <v>220</v>
      </c>
      <c r="D238" s="65"/>
      <c r="E238" s="66"/>
      <c r="F238" s="66"/>
      <c r="G238" s="74"/>
      <c r="H238" s="66"/>
    </row>
    <row r="239" spans="1:8" s="147" customFormat="1" ht="28.15" customHeight="1">
      <c r="A239" s="20"/>
      <c r="B239" s="80" t="s">
        <v>227</v>
      </c>
      <c r="C239" s="69" t="s">
        <v>264</v>
      </c>
      <c r="D239" s="14">
        <v>102</v>
      </c>
      <c r="E239" s="7">
        <v>0</v>
      </c>
      <c r="F239" s="14">
        <v>22</v>
      </c>
      <c r="G239" s="15">
        <v>22</v>
      </c>
      <c r="H239" s="14">
        <v>2419</v>
      </c>
    </row>
    <row r="240" spans="1:8" ht="27" customHeight="1">
      <c r="A240" s="20"/>
      <c r="B240" s="80" t="s">
        <v>228</v>
      </c>
      <c r="C240" s="69" t="s">
        <v>275</v>
      </c>
      <c r="D240" s="7">
        <v>0</v>
      </c>
      <c r="E240" s="7">
        <v>0</v>
      </c>
      <c r="F240" s="14">
        <v>1000</v>
      </c>
      <c r="G240" s="14">
        <v>1000</v>
      </c>
      <c r="H240" s="15">
        <v>22399</v>
      </c>
    </row>
    <row r="241" spans="1:8" ht="15" customHeight="1">
      <c r="A241" s="20" t="s">
        <v>13</v>
      </c>
      <c r="B241" s="79">
        <v>8</v>
      </c>
      <c r="C241" s="69" t="s">
        <v>220</v>
      </c>
      <c r="D241" s="11">
        <f t="shared" ref="D241:G241" si="38">D239+D240</f>
        <v>102</v>
      </c>
      <c r="E241" s="10">
        <f t="shared" si="38"/>
        <v>0</v>
      </c>
      <c r="F241" s="11">
        <f t="shared" si="38"/>
        <v>1022</v>
      </c>
      <c r="G241" s="11">
        <f t="shared" si="38"/>
        <v>1022</v>
      </c>
      <c r="H241" s="11">
        <v>24818</v>
      </c>
    </row>
    <row r="242" spans="1:8">
      <c r="A242" s="20"/>
      <c r="B242" s="94"/>
      <c r="C242" s="78"/>
      <c r="D242" s="65"/>
      <c r="E242" s="66"/>
      <c r="F242" s="66"/>
      <c r="G242" s="74"/>
      <c r="H242" s="66"/>
    </row>
    <row r="243" spans="1:8" ht="15" customHeight="1">
      <c r="A243" s="20"/>
      <c r="B243" s="80">
        <v>70</v>
      </c>
      <c r="C243" s="69" t="s">
        <v>131</v>
      </c>
      <c r="D243" s="65"/>
      <c r="E243" s="15"/>
      <c r="F243" s="15"/>
      <c r="G243" s="16"/>
      <c r="H243" s="15"/>
    </row>
    <row r="244" spans="1:8" ht="15" customHeight="1">
      <c r="A244" s="20"/>
      <c r="B244" s="80">
        <v>44</v>
      </c>
      <c r="C244" s="69" t="s">
        <v>17</v>
      </c>
      <c r="D244" s="65"/>
      <c r="E244" s="66"/>
      <c r="F244" s="66"/>
      <c r="G244" s="74"/>
      <c r="H244" s="66"/>
    </row>
    <row r="245" spans="1:8" ht="15" customHeight="1">
      <c r="A245" s="20"/>
      <c r="B245" s="19" t="s">
        <v>119</v>
      </c>
      <c r="C245" s="69" t="s">
        <v>19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</row>
    <row r="246" spans="1:8" ht="15" customHeight="1">
      <c r="A246" s="20"/>
      <c r="B246" s="19" t="s">
        <v>120</v>
      </c>
      <c r="C246" s="69" t="s">
        <v>21</v>
      </c>
      <c r="D246" s="7">
        <v>0</v>
      </c>
      <c r="E246" s="15">
        <v>20</v>
      </c>
      <c r="F246" s="14">
        <v>20</v>
      </c>
      <c r="G246" s="14">
        <v>20</v>
      </c>
      <c r="H246" s="15">
        <v>20</v>
      </c>
    </row>
    <row r="247" spans="1:8" ht="15" customHeight="1">
      <c r="A247" s="20"/>
      <c r="B247" s="19" t="s">
        <v>121</v>
      </c>
      <c r="C247" s="69" t="s">
        <v>122</v>
      </c>
      <c r="D247" s="7">
        <v>0</v>
      </c>
      <c r="E247" s="7">
        <v>0</v>
      </c>
      <c r="F247" s="14">
        <v>1</v>
      </c>
      <c r="G247" s="14">
        <v>1</v>
      </c>
      <c r="H247" s="7">
        <v>0</v>
      </c>
    </row>
    <row r="248" spans="1:8" ht="15" customHeight="1">
      <c r="A248" s="20"/>
      <c r="B248" s="19" t="s">
        <v>123</v>
      </c>
      <c r="C248" s="69" t="s">
        <v>124</v>
      </c>
      <c r="D248" s="7">
        <v>0</v>
      </c>
      <c r="E248" s="7">
        <v>0</v>
      </c>
      <c r="F248" s="14">
        <v>1</v>
      </c>
      <c r="G248" s="14">
        <v>1</v>
      </c>
      <c r="H248" s="7">
        <v>0</v>
      </c>
    </row>
    <row r="249" spans="1:8" s="147" customFormat="1" ht="15" customHeight="1">
      <c r="A249" s="20"/>
      <c r="B249" s="64" t="s">
        <v>216</v>
      </c>
      <c r="C249" s="69" t="s">
        <v>215</v>
      </c>
      <c r="D249" s="7">
        <v>0</v>
      </c>
      <c r="E249" s="67">
        <v>0</v>
      </c>
      <c r="F249" s="14">
        <v>5000</v>
      </c>
      <c r="G249" s="14">
        <v>10000</v>
      </c>
      <c r="H249" s="14">
        <v>5000</v>
      </c>
    </row>
    <row r="250" spans="1:8" ht="15" customHeight="1">
      <c r="A250" s="20" t="s">
        <v>13</v>
      </c>
      <c r="B250" s="80">
        <v>44</v>
      </c>
      <c r="C250" s="69" t="s">
        <v>17</v>
      </c>
      <c r="D250" s="10">
        <f>SUM(D245:D249)</f>
        <v>0</v>
      </c>
      <c r="E250" s="11">
        <f t="shared" ref="E250:F250" si="39">SUM(E245:E249)</f>
        <v>20</v>
      </c>
      <c r="F250" s="11">
        <f t="shared" si="39"/>
        <v>5022</v>
      </c>
      <c r="G250" s="11">
        <f>SUM(G245:G249)</f>
        <v>10022</v>
      </c>
      <c r="H250" s="11">
        <v>5020</v>
      </c>
    </row>
    <row r="251" spans="1:8">
      <c r="C251" s="62"/>
      <c r="D251" s="65"/>
      <c r="E251" s="15"/>
      <c r="F251" s="15"/>
      <c r="G251" s="16"/>
      <c r="H251" s="66"/>
    </row>
    <row r="252" spans="1:8" ht="15" customHeight="1">
      <c r="B252" s="149">
        <v>45</v>
      </c>
      <c r="C252" s="62" t="s">
        <v>28</v>
      </c>
      <c r="D252" s="65"/>
      <c r="E252" s="66"/>
      <c r="F252" s="66"/>
      <c r="G252" s="74"/>
      <c r="H252" s="66"/>
    </row>
    <row r="253" spans="1:8" ht="15" customHeight="1">
      <c r="A253" s="20"/>
      <c r="B253" s="19" t="s">
        <v>125</v>
      </c>
      <c r="C253" s="69" t="s">
        <v>19</v>
      </c>
      <c r="D253" s="7">
        <v>0</v>
      </c>
      <c r="E253" s="15">
        <v>1270</v>
      </c>
      <c r="F253" s="14">
        <v>913</v>
      </c>
      <c r="G253" s="14">
        <v>913</v>
      </c>
      <c r="H253" s="66">
        <v>913</v>
      </c>
    </row>
    <row r="254" spans="1:8" ht="15" customHeight="1">
      <c r="A254" s="20"/>
      <c r="B254" s="19" t="s">
        <v>126</v>
      </c>
      <c r="C254" s="69" t="s">
        <v>21</v>
      </c>
      <c r="D254" s="82">
        <v>0</v>
      </c>
      <c r="E254" s="85">
        <v>15</v>
      </c>
      <c r="F254" s="83">
        <v>15</v>
      </c>
      <c r="G254" s="83">
        <v>15</v>
      </c>
      <c r="H254" s="85">
        <v>15</v>
      </c>
    </row>
    <row r="255" spans="1:8" ht="15" customHeight="1">
      <c r="A255" s="20" t="s">
        <v>13</v>
      </c>
      <c r="B255" s="80">
        <v>45</v>
      </c>
      <c r="C255" s="69" t="s">
        <v>28</v>
      </c>
      <c r="D255" s="82">
        <f t="shared" ref="D255:G255" si="40">SUM(D253:D254)</f>
        <v>0</v>
      </c>
      <c r="E255" s="83">
        <f t="shared" si="40"/>
        <v>1285</v>
      </c>
      <c r="F255" s="83">
        <f t="shared" si="40"/>
        <v>928</v>
      </c>
      <c r="G255" s="83">
        <f t="shared" si="40"/>
        <v>928</v>
      </c>
      <c r="H255" s="83">
        <v>928</v>
      </c>
    </row>
    <row r="256" spans="1:8">
      <c r="A256" s="20"/>
      <c r="B256" s="80"/>
      <c r="C256" s="69"/>
      <c r="D256" s="14"/>
      <c r="E256" s="15"/>
      <c r="F256" s="15"/>
      <c r="G256" s="16"/>
      <c r="H256" s="15"/>
    </row>
    <row r="257" spans="1:8" ht="15" customHeight="1">
      <c r="A257" s="20"/>
      <c r="B257" s="80">
        <v>46</v>
      </c>
      <c r="C257" s="69" t="s">
        <v>33</v>
      </c>
      <c r="D257" s="14"/>
      <c r="E257" s="15"/>
      <c r="F257" s="15"/>
      <c r="G257" s="16"/>
      <c r="H257" s="15"/>
    </row>
    <row r="258" spans="1:8" ht="15" customHeight="1">
      <c r="A258" s="20"/>
      <c r="B258" s="19" t="s">
        <v>127</v>
      </c>
      <c r="C258" s="69" t="s">
        <v>19</v>
      </c>
      <c r="D258" s="7">
        <v>0</v>
      </c>
      <c r="E258" s="15">
        <v>3647</v>
      </c>
      <c r="F258" s="14">
        <v>1325</v>
      </c>
      <c r="G258" s="14">
        <v>1325</v>
      </c>
      <c r="H258" s="15">
        <v>1325</v>
      </c>
    </row>
    <row r="259" spans="1:8" ht="15" customHeight="1">
      <c r="A259" s="20"/>
      <c r="B259" s="19" t="s">
        <v>128</v>
      </c>
      <c r="C259" s="69" t="s">
        <v>21</v>
      </c>
      <c r="D259" s="82">
        <v>0</v>
      </c>
      <c r="E259" s="83">
        <v>4</v>
      </c>
      <c r="F259" s="83">
        <v>4</v>
      </c>
      <c r="G259" s="83">
        <v>4</v>
      </c>
      <c r="H259" s="85">
        <v>4</v>
      </c>
    </row>
    <row r="260" spans="1:8" ht="15" customHeight="1">
      <c r="A260" s="20" t="s">
        <v>13</v>
      </c>
      <c r="B260" s="80">
        <v>46</v>
      </c>
      <c r="C260" s="69" t="s">
        <v>33</v>
      </c>
      <c r="D260" s="82">
        <f t="shared" ref="D260:G260" si="41">SUM(D258:D259)</f>
        <v>0</v>
      </c>
      <c r="E260" s="83">
        <f t="shared" si="41"/>
        <v>3651</v>
      </c>
      <c r="F260" s="83">
        <f t="shared" si="41"/>
        <v>1329</v>
      </c>
      <c r="G260" s="83">
        <f t="shared" si="41"/>
        <v>1329</v>
      </c>
      <c r="H260" s="83">
        <v>1329</v>
      </c>
    </row>
    <row r="261" spans="1:8">
      <c r="A261" s="20"/>
      <c r="B261" s="80"/>
      <c r="C261" s="69"/>
      <c r="D261" s="65"/>
      <c r="E261" s="15"/>
      <c r="F261" s="15"/>
      <c r="G261" s="16"/>
      <c r="H261" s="15"/>
    </row>
    <row r="262" spans="1:8" ht="15" customHeight="1">
      <c r="A262" s="20"/>
      <c r="B262" s="80">
        <v>48</v>
      </c>
      <c r="C262" s="69" t="s">
        <v>42</v>
      </c>
      <c r="D262" s="65"/>
      <c r="E262" s="66"/>
      <c r="F262" s="66"/>
      <c r="G262" s="74"/>
      <c r="H262" s="66"/>
    </row>
    <row r="263" spans="1:8" ht="15" customHeight="1">
      <c r="A263" s="20"/>
      <c r="B263" s="19" t="s">
        <v>129</v>
      </c>
      <c r="C263" s="69" t="s">
        <v>19</v>
      </c>
      <c r="D263" s="7">
        <v>0</v>
      </c>
      <c r="E263" s="15">
        <v>1755</v>
      </c>
      <c r="F263" s="14">
        <v>2092</v>
      </c>
      <c r="G263" s="14">
        <v>2092</v>
      </c>
      <c r="H263" s="66">
        <v>2092</v>
      </c>
    </row>
    <row r="264" spans="1:8" ht="15" customHeight="1">
      <c r="A264" s="20"/>
      <c r="B264" s="19" t="s">
        <v>130</v>
      </c>
      <c r="C264" s="69" t="s">
        <v>21</v>
      </c>
      <c r="D264" s="82">
        <v>0</v>
      </c>
      <c r="E264" s="85">
        <v>8</v>
      </c>
      <c r="F264" s="83">
        <v>8</v>
      </c>
      <c r="G264" s="83">
        <v>8</v>
      </c>
      <c r="H264" s="85">
        <v>8</v>
      </c>
    </row>
    <row r="265" spans="1:8" ht="15" customHeight="1">
      <c r="A265" s="20" t="s">
        <v>13</v>
      </c>
      <c r="B265" s="80">
        <v>48</v>
      </c>
      <c r="C265" s="69" t="s">
        <v>42</v>
      </c>
      <c r="D265" s="82">
        <f t="shared" ref="D265:G265" si="42">SUM(D263:D264)</f>
        <v>0</v>
      </c>
      <c r="E265" s="83">
        <f t="shared" si="42"/>
        <v>1763</v>
      </c>
      <c r="F265" s="83">
        <f t="shared" si="42"/>
        <v>2100</v>
      </c>
      <c r="G265" s="83">
        <f t="shared" si="42"/>
        <v>2100</v>
      </c>
      <c r="H265" s="83">
        <v>2100</v>
      </c>
    </row>
    <row r="266" spans="1:8" ht="15" customHeight="1">
      <c r="A266" s="20" t="s">
        <v>13</v>
      </c>
      <c r="B266" s="80">
        <v>70</v>
      </c>
      <c r="C266" s="69" t="s">
        <v>131</v>
      </c>
      <c r="D266" s="10">
        <f t="shared" ref="D266:G266" si="43">D265+D260+D255+D250</f>
        <v>0</v>
      </c>
      <c r="E266" s="11">
        <f t="shared" si="43"/>
        <v>6719</v>
      </c>
      <c r="F266" s="11">
        <f t="shared" si="43"/>
        <v>9379</v>
      </c>
      <c r="G266" s="11">
        <f t="shared" si="43"/>
        <v>14379</v>
      </c>
      <c r="H266" s="11">
        <v>9377</v>
      </c>
    </row>
    <row r="267" spans="1:8" ht="15" customHeight="1">
      <c r="A267" s="70" t="s">
        <v>13</v>
      </c>
      <c r="B267" s="167">
        <v>0.105</v>
      </c>
      <c r="C267" s="168" t="s">
        <v>132</v>
      </c>
      <c r="D267" s="11">
        <f t="shared" ref="D267:G267" si="44">D266+D241</f>
        <v>102</v>
      </c>
      <c r="E267" s="11">
        <f t="shared" si="44"/>
        <v>6719</v>
      </c>
      <c r="F267" s="11">
        <f t="shared" si="44"/>
        <v>10401</v>
      </c>
      <c r="G267" s="11">
        <f t="shared" si="44"/>
        <v>15401</v>
      </c>
      <c r="H267" s="11">
        <v>34195</v>
      </c>
    </row>
    <row r="268" spans="1:8" ht="4.9000000000000004" customHeight="1">
      <c r="A268" s="20"/>
      <c r="B268" s="89"/>
      <c r="C268" s="78"/>
      <c r="D268" s="14"/>
      <c r="E268" s="15"/>
      <c r="F268" s="15"/>
      <c r="G268" s="16"/>
      <c r="H268" s="15"/>
    </row>
    <row r="269" spans="1:8" ht="14.45" customHeight="1">
      <c r="A269" s="20"/>
      <c r="B269" s="94">
        <v>0.106</v>
      </c>
      <c r="C269" s="78" t="s">
        <v>133</v>
      </c>
      <c r="D269" s="65"/>
      <c r="E269" s="66"/>
      <c r="F269" s="66"/>
      <c r="G269" s="74"/>
      <c r="H269" s="66"/>
    </row>
    <row r="270" spans="1:8" ht="14.45" customHeight="1">
      <c r="A270" s="20"/>
      <c r="B270" s="79">
        <v>8</v>
      </c>
      <c r="C270" s="69" t="s">
        <v>220</v>
      </c>
      <c r="D270" s="14"/>
      <c r="E270" s="7"/>
      <c r="F270" s="15"/>
      <c r="G270" s="15"/>
      <c r="H270" s="15"/>
    </row>
    <row r="271" spans="1:8" ht="30.6" customHeight="1">
      <c r="A271" s="20"/>
      <c r="B271" s="19" t="s">
        <v>228</v>
      </c>
      <c r="C271" s="69" t="s">
        <v>286</v>
      </c>
      <c r="D271" s="7">
        <v>0</v>
      </c>
      <c r="E271" s="7">
        <v>0</v>
      </c>
      <c r="F271" s="14">
        <v>1000</v>
      </c>
      <c r="G271" s="14">
        <v>1000</v>
      </c>
      <c r="H271" s="7">
        <v>0</v>
      </c>
    </row>
    <row r="272" spans="1:8" ht="30" customHeight="1">
      <c r="A272" s="20"/>
      <c r="B272" s="19" t="s">
        <v>239</v>
      </c>
      <c r="C272" s="69" t="s">
        <v>307</v>
      </c>
      <c r="D272" s="7">
        <v>0</v>
      </c>
      <c r="E272" s="7">
        <v>0</v>
      </c>
      <c r="F272" s="14">
        <v>1000</v>
      </c>
      <c r="G272" s="14">
        <v>1000</v>
      </c>
      <c r="H272" s="7">
        <v>0</v>
      </c>
    </row>
    <row r="273" spans="1:8" ht="13.9" customHeight="1">
      <c r="A273" s="20" t="s">
        <v>13</v>
      </c>
      <c r="B273" s="79">
        <v>8</v>
      </c>
      <c r="C273" s="69" t="s">
        <v>220</v>
      </c>
      <c r="D273" s="10">
        <f t="shared" ref="D273:G273" si="45">SUM(D271:D272)</f>
        <v>0</v>
      </c>
      <c r="E273" s="10">
        <f t="shared" si="45"/>
        <v>0</v>
      </c>
      <c r="F273" s="11">
        <f t="shared" si="45"/>
        <v>2000</v>
      </c>
      <c r="G273" s="11">
        <f t="shared" si="45"/>
        <v>2000</v>
      </c>
      <c r="H273" s="10">
        <v>0</v>
      </c>
    </row>
    <row r="274" spans="1:8">
      <c r="A274" s="20"/>
      <c r="B274" s="79"/>
      <c r="C274" s="69"/>
      <c r="D274" s="14"/>
      <c r="E274" s="7"/>
      <c r="F274" s="7"/>
      <c r="G274" s="7"/>
      <c r="H274" s="14"/>
    </row>
    <row r="275" spans="1:8" ht="13.9" customHeight="1">
      <c r="A275" s="20"/>
      <c r="B275" s="79">
        <v>72</v>
      </c>
      <c r="C275" s="69" t="s">
        <v>319</v>
      </c>
      <c r="D275" s="14"/>
      <c r="E275" s="7"/>
      <c r="F275" s="7"/>
      <c r="G275" s="7"/>
      <c r="H275" s="14"/>
    </row>
    <row r="276" spans="1:8" ht="13.9" customHeight="1">
      <c r="A276" s="20"/>
      <c r="B276" s="79" t="s">
        <v>320</v>
      </c>
      <c r="C276" s="69" t="s">
        <v>321</v>
      </c>
      <c r="D276" s="82">
        <v>0</v>
      </c>
      <c r="E276" s="82">
        <v>0</v>
      </c>
      <c r="F276" s="82">
        <v>0</v>
      </c>
      <c r="G276" s="83">
        <v>750</v>
      </c>
      <c r="H276" s="82">
        <v>0</v>
      </c>
    </row>
    <row r="277" spans="1:8" ht="13.9" customHeight="1">
      <c r="A277" s="20" t="s">
        <v>13</v>
      </c>
      <c r="B277" s="79">
        <v>72</v>
      </c>
      <c r="C277" s="69" t="s">
        <v>319</v>
      </c>
      <c r="D277" s="82">
        <f>D276</f>
        <v>0</v>
      </c>
      <c r="E277" s="82">
        <f t="shared" ref="E277:G277" si="46">E276</f>
        <v>0</v>
      </c>
      <c r="F277" s="82">
        <f t="shared" si="46"/>
        <v>0</v>
      </c>
      <c r="G277" s="83">
        <f t="shared" si="46"/>
        <v>750</v>
      </c>
      <c r="H277" s="82">
        <v>0</v>
      </c>
    </row>
    <row r="278" spans="1:8" ht="13.35" customHeight="1">
      <c r="A278" s="20" t="s">
        <v>13</v>
      </c>
      <c r="B278" s="94">
        <v>0.106</v>
      </c>
      <c r="C278" s="78" t="s">
        <v>133</v>
      </c>
      <c r="D278" s="82">
        <f>D273+D277</f>
        <v>0</v>
      </c>
      <c r="E278" s="82">
        <f>E273+E277</f>
        <v>0</v>
      </c>
      <c r="F278" s="83">
        <f>F273+F277</f>
        <v>2000</v>
      </c>
      <c r="G278" s="83">
        <f t="shared" ref="G278" si="47">G273+G277</f>
        <v>2750</v>
      </c>
      <c r="H278" s="82">
        <v>0</v>
      </c>
    </row>
    <row r="279" spans="1:8" ht="12" customHeight="1">
      <c r="A279" s="20"/>
      <c r="B279" s="89"/>
      <c r="C279" s="78"/>
      <c r="D279" s="14"/>
      <c r="E279" s="15"/>
      <c r="F279" s="15"/>
      <c r="G279" s="16"/>
      <c r="H279" s="15"/>
    </row>
    <row r="280" spans="1:8" ht="13.35" customHeight="1">
      <c r="B280" s="94">
        <v>0.107</v>
      </c>
      <c r="C280" s="52" t="s">
        <v>134</v>
      </c>
      <c r="D280" s="65"/>
      <c r="E280" s="15"/>
      <c r="F280" s="15"/>
      <c r="G280" s="16"/>
      <c r="H280" s="15"/>
    </row>
    <row r="281" spans="1:8" ht="13.9" customHeight="1">
      <c r="A281" s="20"/>
      <c r="B281" s="79">
        <v>8</v>
      </c>
      <c r="C281" s="69" t="s">
        <v>220</v>
      </c>
      <c r="D281" s="14"/>
      <c r="E281" s="15"/>
      <c r="F281" s="15"/>
      <c r="G281" s="15"/>
      <c r="H281" s="15"/>
    </row>
    <row r="282" spans="1:8" ht="26.45" customHeight="1">
      <c r="A282" s="20"/>
      <c r="B282" s="19" t="s">
        <v>227</v>
      </c>
      <c r="C282" s="69" t="s">
        <v>360</v>
      </c>
      <c r="D282" s="14">
        <v>1399</v>
      </c>
      <c r="E282" s="7">
        <v>0</v>
      </c>
      <c r="F282" s="7">
        <v>0</v>
      </c>
      <c r="G282" s="7">
        <v>0</v>
      </c>
      <c r="H282" s="7">
        <v>0</v>
      </c>
    </row>
    <row r="283" spans="1:8" s="146" customFormat="1" ht="14.45" customHeight="1">
      <c r="A283" s="20"/>
      <c r="B283" s="19" t="s">
        <v>239</v>
      </c>
      <c r="C283" s="69" t="s">
        <v>265</v>
      </c>
      <c r="D283" s="14">
        <v>611</v>
      </c>
      <c r="E283" s="7">
        <v>0</v>
      </c>
      <c r="F283" s="7">
        <v>0</v>
      </c>
      <c r="G283" s="7">
        <v>0</v>
      </c>
      <c r="H283" s="7">
        <v>0</v>
      </c>
    </row>
    <row r="284" spans="1:8" ht="27" customHeight="1">
      <c r="A284" s="20"/>
      <c r="B284" s="19" t="s">
        <v>243</v>
      </c>
      <c r="C284" s="69" t="s">
        <v>361</v>
      </c>
      <c r="D284" s="82">
        <v>0</v>
      </c>
      <c r="E284" s="82">
        <v>0</v>
      </c>
      <c r="F284" s="83">
        <v>3456</v>
      </c>
      <c r="G284" s="83">
        <v>3456</v>
      </c>
      <c r="H284" s="83">
        <v>1</v>
      </c>
    </row>
    <row r="285" spans="1:8" ht="15" customHeight="1">
      <c r="A285" s="20" t="s">
        <v>13</v>
      </c>
      <c r="B285" s="79">
        <v>8</v>
      </c>
      <c r="C285" s="69" t="s">
        <v>220</v>
      </c>
      <c r="D285" s="83">
        <f t="shared" ref="D285:G285" si="48">SUM(D282:D284)</f>
        <v>2010</v>
      </c>
      <c r="E285" s="82">
        <f t="shared" si="48"/>
        <v>0</v>
      </c>
      <c r="F285" s="83">
        <f t="shared" si="48"/>
        <v>3456</v>
      </c>
      <c r="G285" s="83">
        <f t="shared" si="48"/>
        <v>3456</v>
      </c>
      <c r="H285" s="83">
        <v>1</v>
      </c>
    </row>
    <row r="286" spans="1:8">
      <c r="B286" s="94"/>
      <c r="C286" s="52"/>
      <c r="D286" s="65"/>
      <c r="E286" s="66"/>
      <c r="F286" s="66"/>
      <c r="G286" s="74"/>
      <c r="H286" s="66"/>
    </row>
    <row r="287" spans="1:8" ht="15" customHeight="1">
      <c r="B287" s="149">
        <v>73</v>
      </c>
      <c r="C287" s="62" t="s">
        <v>135</v>
      </c>
      <c r="D287" s="65"/>
      <c r="E287" s="66"/>
      <c r="F287" s="66"/>
      <c r="G287" s="74"/>
      <c r="H287" s="66"/>
    </row>
    <row r="288" spans="1:8" ht="15" customHeight="1">
      <c r="B288" s="149">
        <v>44</v>
      </c>
      <c r="C288" s="62" t="s">
        <v>17</v>
      </c>
      <c r="D288" s="65"/>
      <c r="E288" s="66"/>
      <c r="F288" s="66"/>
      <c r="G288" s="74"/>
      <c r="H288" s="66"/>
    </row>
    <row r="289" spans="1:8" ht="15" customHeight="1">
      <c r="A289" s="20"/>
      <c r="B289" s="19" t="s">
        <v>136</v>
      </c>
      <c r="C289" s="69" t="s">
        <v>19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</row>
    <row r="290" spans="1:8" s="147" customFormat="1" ht="15" customHeight="1">
      <c r="A290" s="20"/>
      <c r="B290" s="19" t="s">
        <v>217</v>
      </c>
      <c r="C290" s="69" t="s">
        <v>218</v>
      </c>
      <c r="D290" s="7">
        <v>0</v>
      </c>
      <c r="E290" s="7">
        <v>0</v>
      </c>
      <c r="F290" s="14">
        <v>5000</v>
      </c>
      <c r="G290" s="14">
        <v>10000</v>
      </c>
      <c r="H290" s="7">
        <v>0</v>
      </c>
    </row>
    <row r="291" spans="1:8" ht="15" customHeight="1">
      <c r="A291" s="20" t="s">
        <v>13</v>
      </c>
      <c r="B291" s="80">
        <v>44</v>
      </c>
      <c r="C291" s="69" t="s">
        <v>17</v>
      </c>
      <c r="D291" s="10">
        <f t="shared" ref="D291:G291" si="49">SUM(D289:D290)</f>
        <v>0</v>
      </c>
      <c r="E291" s="10">
        <f t="shared" si="49"/>
        <v>0</v>
      </c>
      <c r="F291" s="11">
        <f t="shared" si="49"/>
        <v>5000</v>
      </c>
      <c r="G291" s="11">
        <f t="shared" si="49"/>
        <v>10000</v>
      </c>
      <c r="H291" s="10">
        <v>0</v>
      </c>
    </row>
    <row r="292" spans="1:8">
      <c r="A292" s="20"/>
      <c r="B292" s="80"/>
      <c r="C292" s="69"/>
      <c r="D292" s="65"/>
      <c r="E292" s="66"/>
      <c r="F292" s="66"/>
      <c r="G292" s="74"/>
      <c r="H292" s="15"/>
    </row>
    <row r="293" spans="1:8" s="3" customFormat="1" ht="15" customHeight="1">
      <c r="A293" s="95"/>
      <c r="B293" s="96">
        <v>45</v>
      </c>
      <c r="C293" s="97" t="s">
        <v>28</v>
      </c>
      <c r="D293" s="98"/>
      <c r="E293" s="99"/>
      <c r="F293" s="99"/>
      <c r="G293" s="100"/>
      <c r="H293" s="101"/>
    </row>
    <row r="294" spans="1:8" ht="15" customHeight="1">
      <c r="A294" s="20"/>
      <c r="B294" s="19" t="s">
        <v>137</v>
      </c>
      <c r="C294" s="69" t="s">
        <v>19</v>
      </c>
      <c r="D294" s="7">
        <v>0</v>
      </c>
      <c r="E294" s="15">
        <v>1621</v>
      </c>
      <c r="F294" s="14">
        <v>2071</v>
      </c>
      <c r="G294" s="14">
        <v>2071</v>
      </c>
      <c r="H294" s="15">
        <v>2071</v>
      </c>
    </row>
    <row r="295" spans="1:8" ht="15" customHeight="1">
      <c r="A295" s="20"/>
      <c r="B295" s="19" t="s">
        <v>138</v>
      </c>
      <c r="C295" s="69" t="s">
        <v>51</v>
      </c>
      <c r="D295" s="14">
        <v>1396</v>
      </c>
      <c r="E295" s="14">
        <v>80</v>
      </c>
      <c r="F295" s="14">
        <v>1667</v>
      </c>
      <c r="G295" s="15">
        <v>2297</v>
      </c>
      <c r="H295" s="14">
        <v>1667</v>
      </c>
    </row>
    <row r="296" spans="1:8" ht="15" customHeight="1">
      <c r="A296" s="20"/>
      <c r="B296" s="19" t="s">
        <v>139</v>
      </c>
      <c r="C296" s="69" t="s">
        <v>21</v>
      </c>
      <c r="D296" s="7">
        <v>0</v>
      </c>
      <c r="E296" s="15">
        <v>24</v>
      </c>
      <c r="F296" s="14">
        <v>24</v>
      </c>
      <c r="G296" s="14">
        <v>24</v>
      </c>
      <c r="H296" s="15">
        <v>24</v>
      </c>
    </row>
    <row r="297" spans="1:8" ht="15" customHeight="1">
      <c r="A297" s="20"/>
      <c r="B297" s="19" t="s">
        <v>140</v>
      </c>
      <c r="C297" s="69" t="s">
        <v>23</v>
      </c>
      <c r="D297" s="7">
        <v>0</v>
      </c>
      <c r="E297" s="14">
        <v>32</v>
      </c>
      <c r="F297" s="14">
        <v>32</v>
      </c>
      <c r="G297" s="14">
        <v>32</v>
      </c>
      <c r="H297" s="15">
        <v>32</v>
      </c>
    </row>
    <row r="298" spans="1:8" ht="15" customHeight="1">
      <c r="A298" s="70" t="s">
        <v>13</v>
      </c>
      <c r="B298" s="81">
        <v>45</v>
      </c>
      <c r="C298" s="72" t="s">
        <v>28</v>
      </c>
      <c r="D298" s="11">
        <f t="shared" ref="D298:G298" si="50">SUM(D294:D297)</f>
        <v>1396</v>
      </c>
      <c r="E298" s="11">
        <f t="shared" si="50"/>
        <v>1757</v>
      </c>
      <c r="F298" s="11">
        <f t="shared" si="50"/>
        <v>3794</v>
      </c>
      <c r="G298" s="11">
        <f t="shared" si="50"/>
        <v>4424</v>
      </c>
      <c r="H298" s="11">
        <v>3794</v>
      </c>
    </row>
    <row r="299" spans="1:8" ht="5.45" customHeight="1">
      <c r="A299" s="20"/>
      <c r="B299" s="80"/>
      <c r="C299" s="69"/>
      <c r="D299" s="65"/>
      <c r="E299" s="66"/>
      <c r="F299" s="66"/>
      <c r="G299" s="74"/>
      <c r="H299" s="15"/>
    </row>
    <row r="300" spans="1:8" ht="13.9" customHeight="1">
      <c r="A300" s="20"/>
      <c r="B300" s="80">
        <v>46</v>
      </c>
      <c r="C300" s="69" t="s">
        <v>33</v>
      </c>
      <c r="D300" s="65"/>
      <c r="E300" s="66"/>
      <c r="F300" s="66"/>
      <c r="G300" s="74"/>
      <c r="H300" s="15"/>
    </row>
    <row r="301" spans="1:8" ht="13.9" customHeight="1">
      <c r="A301" s="20"/>
      <c r="B301" s="19" t="s">
        <v>141</v>
      </c>
      <c r="C301" s="69" t="s">
        <v>19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</row>
    <row r="302" spans="1:8" ht="13.9" customHeight="1">
      <c r="A302" s="20"/>
      <c r="B302" s="19" t="s">
        <v>142</v>
      </c>
      <c r="C302" s="69" t="s">
        <v>51</v>
      </c>
      <c r="D302" s="83">
        <v>2635</v>
      </c>
      <c r="E302" s="82">
        <v>0</v>
      </c>
      <c r="F302" s="83">
        <v>1132</v>
      </c>
      <c r="G302" s="85">
        <v>1782</v>
      </c>
      <c r="H302" s="83">
        <v>1132</v>
      </c>
    </row>
    <row r="303" spans="1:8" ht="13.9" customHeight="1">
      <c r="A303" s="20" t="s">
        <v>13</v>
      </c>
      <c r="B303" s="80">
        <v>46</v>
      </c>
      <c r="C303" s="69" t="s">
        <v>33</v>
      </c>
      <c r="D303" s="83">
        <f t="shared" ref="D303:G303" si="51">SUM(D301:D302)</f>
        <v>2635</v>
      </c>
      <c r="E303" s="82">
        <f t="shared" si="51"/>
        <v>0</v>
      </c>
      <c r="F303" s="83">
        <f t="shared" si="51"/>
        <v>1132</v>
      </c>
      <c r="G303" s="83">
        <f t="shared" si="51"/>
        <v>1782</v>
      </c>
      <c r="H303" s="83">
        <v>1132</v>
      </c>
    </row>
    <row r="304" spans="1:8">
      <c r="A304" s="20"/>
      <c r="B304" s="80"/>
      <c r="C304" s="69"/>
      <c r="D304" s="14"/>
      <c r="E304" s="7"/>
      <c r="F304" s="14"/>
      <c r="G304" s="14"/>
      <c r="H304" s="7"/>
    </row>
    <row r="305" spans="1:8" ht="14.45" customHeight="1">
      <c r="A305" s="20"/>
      <c r="B305" s="80">
        <v>47</v>
      </c>
      <c r="C305" s="69" t="s">
        <v>37</v>
      </c>
      <c r="D305" s="65"/>
      <c r="E305" s="66"/>
      <c r="F305" s="66"/>
      <c r="G305" s="74"/>
      <c r="H305" s="15"/>
    </row>
    <row r="306" spans="1:8" ht="14.45" customHeight="1">
      <c r="B306" s="64" t="s">
        <v>143</v>
      </c>
      <c r="C306" s="62" t="s">
        <v>19</v>
      </c>
      <c r="D306" s="67">
        <v>0</v>
      </c>
      <c r="E306" s="66">
        <v>3551</v>
      </c>
      <c r="F306" s="14">
        <v>5438</v>
      </c>
      <c r="G306" s="14">
        <v>5438</v>
      </c>
      <c r="H306" s="66">
        <v>5438</v>
      </c>
    </row>
    <row r="307" spans="1:8" ht="14.45" customHeight="1">
      <c r="A307" s="20"/>
      <c r="B307" s="19" t="s">
        <v>144</v>
      </c>
      <c r="C307" s="69" t="s">
        <v>51</v>
      </c>
      <c r="D307" s="14">
        <v>2427</v>
      </c>
      <c r="E307" s="7">
        <v>0</v>
      </c>
      <c r="F307" s="14">
        <v>1915</v>
      </c>
      <c r="G307" s="15">
        <v>2478</v>
      </c>
      <c r="H307" s="14">
        <v>1915</v>
      </c>
    </row>
    <row r="308" spans="1:8" ht="14.45" customHeight="1">
      <c r="A308" s="20"/>
      <c r="B308" s="19" t="s">
        <v>145</v>
      </c>
      <c r="C308" s="69" t="s">
        <v>21</v>
      </c>
      <c r="D308" s="7">
        <v>0</v>
      </c>
      <c r="E308" s="15">
        <v>12</v>
      </c>
      <c r="F308" s="14">
        <v>12</v>
      </c>
      <c r="G308" s="14">
        <v>12</v>
      </c>
      <c r="H308" s="15">
        <v>12</v>
      </c>
    </row>
    <row r="309" spans="1:8" ht="14.45" customHeight="1">
      <c r="A309" s="20"/>
      <c r="B309" s="19" t="s">
        <v>146</v>
      </c>
      <c r="C309" s="69" t="s">
        <v>23</v>
      </c>
      <c r="D309" s="7">
        <v>0</v>
      </c>
      <c r="E309" s="14">
        <v>15</v>
      </c>
      <c r="F309" s="14">
        <v>15</v>
      </c>
      <c r="G309" s="14">
        <v>15</v>
      </c>
      <c r="H309" s="15">
        <v>15</v>
      </c>
    </row>
    <row r="310" spans="1:8" ht="14.45" customHeight="1">
      <c r="A310" s="20" t="s">
        <v>13</v>
      </c>
      <c r="B310" s="80">
        <v>47</v>
      </c>
      <c r="C310" s="69" t="s">
        <v>37</v>
      </c>
      <c r="D310" s="11">
        <f t="shared" ref="D310:G310" si="52">SUM(D306:D309)</f>
        <v>2427</v>
      </c>
      <c r="E310" s="11">
        <f t="shared" si="52"/>
        <v>3578</v>
      </c>
      <c r="F310" s="11">
        <f t="shared" si="52"/>
        <v>7380</v>
      </c>
      <c r="G310" s="11">
        <f t="shared" si="52"/>
        <v>7943</v>
      </c>
      <c r="H310" s="11">
        <v>7380</v>
      </c>
    </row>
    <row r="311" spans="1:8">
      <c r="A311" s="20"/>
      <c r="B311" s="80"/>
      <c r="C311" s="69"/>
      <c r="D311" s="14"/>
      <c r="E311" s="15"/>
      <c r="F311" s="14"/>
      <c r="G311" s="16"/>
      <c r="H311" s="15"/>
    </row>
    <row r="312" spans="1:8" ht="14.45" customHeight="1">
      <c r="A312" s="20"/>
      <c r="B312" s="80">
        <v>48</v>
      </c>
      <c r="C312" s="69" t="s">
        <v>42</v>
      </c>
      <c r="D312" s="14"/>
      <c r="E312" s="15"/>
      <c r="F312" s="15"/>
      <c r="G312" s="16"/>
      <c r="H312" s="15"/>
    </row>
    <row r="313" spans="1:8" ht="14.45" customHeight="1">
      <c r="A313" s="20"/>
      <c r="B313" s="19" t="s">
        <v>147</v>
      </c>
      <c r="C313" s="69" t="s">
        <v>19</v>
      </c>
      <c r="D313" s="7">
        <v>0</v>
      </c>
      <c r="E313" s="15">
        <v>3815</v>
      </c>
      <c r="F313" s="14">
        <v>4058</v>
      </c>
      <c r="G313" s="14">
        <v>4058</v>
      </c>
      <c r="H313" s="15">
        <v>4058</v>
      </c>
    </row>
    <row r="314" spans="1:8" ht="14.45" customHeight="1">
      <c r="A314" s="20"/>
      <c r="B314" s="19" t="s">
        <v>148</v>
      </c>
      <c r="C314" s="69" t="s">
        <v>21</v>
      </c>
      <c r="D314" s="7">
        <v>0</v>
      </c>
      <c r="E314" s="15">
        <v>8</v>
      </c>
      <c r="F314" s="14">
        <v>8</v>
      </c>
      <c r="G314" s="14">
        <v>8</v>
      </c>
      <c r="H314" s="15">
        <v>8</v>
      </c>
    </row>
    <row r="315" spans="1:8" ht="14.45" customHeight="1">
      <c r="A315" s="20"/>
      <c r="B315" s="19" t="s">
        <v>149</v>
      </c>
      <c r="C315" s="69" t="s">
        <v>23</v>
      </c>
      <c r="D315" s="82">
        <v>0</v>
      </c>
      <c r="E315" s="85">
        <v>15</v>
      </c>
      <c r="F315" s="83">
        <v>15</v>
      </c>
      <c r="G315" s="83">
        <v>15</v>
      </c>
      <c r="H315" s="85">
        <v>15</v>
      </c>
    </row>
    <row r="316" spans="1:8" ht="14.45" customHeight="1">
      <c r="A316" s="20" t="s">
        <v>13</v>
      </c>
      <c r="B316" s="80">
        <v>48</v>
      </c>
      <c r="C316" s="69" t="s">
        <v>42</v>
      </c>
      <c r="D316" s="82">
        <f t="shared" ref="D316:G316" si="53">SUM(D313:D315)</f>
        <v>0</v>
      </c>
      <c r="E316" s="83">
        <f t="shared" si="53"/>
        <v>3838</v>
      </c>
      <c r="F316" s="83">
        <f t="shared" si="53"/>
        <v>4081</v>
      </c>
      <c r="G316" s="83">
        <f t="shared" si="53"/>
        <v>4081</v>
      </c>
      <c r="H316" s="83">
        <v>4081</v>
      </c>
    </row>
    <row r="317" spans="1:8" ht="14.45" customHeight="1">
      <c r="A317" s="20" t="s">
        <v>13</v>
      </c>
      <c r="B317" s="80">
        <v>73</v>
      </c>
      <c r="C317" s="69" t="s">
        <v>135</v>
      </c>
      <c r="D317" s="83">
        <f t="shared" ref="D317:G317" si="54">D316+D310+D303+D298+D291</f>
        <v>6458</v>
      </c>
      <c r="E317" s="85">
        <f t="shared" si="54"/>
        <v>9173</v>
      </c>
      <c r="F317" s="85">
        <f t="shared" si="54"/>
        <v>21387</v>
      </c>
      <c r="G317" s="85">
        <f t="shared" si="54"/>
        <v>28230</v>
      </c>
      <c r="H317" s="85">
        <v>16387</v>
      </c>
    </row>
    <row r="318" spans="1:8" ht="14.45" customHeight="1">
      <c r="A318" s="20" t="s">
        <v>13</v>
      </c>
      <c r="B318" s="94">
        <v>0.107</v>
      </c>
      <c r="C318" s="78" t="s">
        <v>134</v>
      </c>
      <c r="D318" s="11">
        <f t="shared" ref="D318:G318" si="55">D317+D285</f>
        <v>8468</v>
      </c>
      <c r="E318" s="11">
        <f t="shared" si="55"/>
        <v>9173</v>
      </c>
      <c r="F318" s="11">
        <f t="shared" si="55"/>
        <v>24843</v>
      </c>
      <c r="G318" s="11">
        <f t="shared" si="55"/>
        <v>31686</v>
      </c>
      <c r="H318" s="11">
        <v>16388</v>
      </c>
    </row>
    <row r="319" spans="1:8" ht="15" customHeight="1">
      <c r="A319" s="20"/>
      <c r="B319" s="89"/>
      <c r="C319" s="78"/>
      <c r="D319" s="14"/>
      <c r="E319" s="15"/>
      <c r="F319" s="15"/>
      <c r="G319" s="16"/>
      <c r="H319" s="15"/>
    </row>
    <row r="320" spans="1:8" ht="13.9" customHeight="1">
      <c r="A320" s="20"/>
      <c r="B320" s="94">
        <v>0.109</v>
      </c>
      <c r="C320" s="78" t="s">
        <v>150</v>
      </c>
      <c r="D320" s="65"/>
      <c r="E320" s="66"/>
      <c r="F320" s="66"/>
      <c r="G320" s="74"/>
      <c r="H320" s="66"/>
    </row>
    <row r="321" spans="1:8" ht="13.9" customHeight="1">
      <c r="A321" s="20"/>
      <c r="B321" s="79">
        <v>8</v>
      </c>
      <c r="C321" s="69" t="s">
        <v>220</v>
      </c>
      <c r="D321" s="65"/>
      <c r="E321" s="15"/>
      <c r="F321" s="15"/>
      <c r="G321" s="16"/>
      <c r="H321" s="15"/>
    </row>
    <row r="322" spans="1:8" s="4" customFormat="1" ht="25.5">
      <c r="A322" s="20"/>
      <c r="B322" s="102" t="s">
        <v>226</v>
      </c>
      <c r="C322" s="69" t="s">
        <v>287</v>
      </c>
      <c r="D322" s="65">
        <v>748</v>
      </c>
      <c r="E322" s="67">
        <v>0</v>
      </c>
      <c r="F322" s="67">
        <v>0</v>
      </c>
      <c r="G322" s="67">
        <v>0</v>
      </c>
      <c r="H322" s="65">
        <v>1</v>
      </c>
    </row>
    <row r="323" spans="1:8" s="146" customFormat="1" ht="25.5">
      <c r="A323" s="20"/>
      <c r="B323" s="102" t="s">
        <v>227</v>
      </c>
      <c r="C323" s="69" t="s">
        <v>266</v>
      </c>
      <c r="D323" s="65">
        <v>85</v>
      </c>
      <c r="E323" s="67">
        <v>0</v>
      </c>
      <c r="F323" s="65">
        <v>250</v>
      </c>
      <c r="G323" s="65">
        <v>250</v>
      </c>
      <c r="H323" s="67">
        <v>0</v>
      </c>
    </row>
    <row r="324" spans="1:8" ht="13.15" customHeight="1">
      <c r="A324" s="20" t="s">
        <v>13</v>
      </c>
      <c r="B324" s="79">
        <v>8</v>
      </c>
      <c r="C324" s="69" t="s">
        <v>220</v>
      </c>
      <c r="D324" s="11">
        <f t="shared" ref="D324:G324" si="56">D322+D323</f>
        <v>833</v>
      </c>
      <c r="E324" s="10">
        <f t="shared" si="56"/>
        <v>0</v>
      </c>
      <c r="F324" s="11">
        <f t="shared" si="56"/>
        <v>250</v>
      </c>
      <c r="G324" s="11">
        <f t="shared" si="56"/>
        <v>250</v>
      </c>
      <c r="H324" s="11">
        <v>1</v>
      </c>
    </row>
    <row r="325" spans="1:8">
      <c r="A325" s="20"/>
      <c r="B325" s="79"/>
      <c r="C325" s="69"/>
      <c r="D325" s="7"/>
      <c r="E325" s="7"/>
      <c r="F325" s="14"/>
      <c r="G325" s="14"/>
      <c r="H325" s="14"/>
    </row>
    <row r="326" spans="1:8" ht="15" customHeight="1">
      <c r="A326" s="20"/>
      <c r="B326" s="80">
        <v>74</v>
      </c>
      <c r="C326" s="69" t="s">
        <v>151</v>
      </c>
      <c r="D326" s="65"/>
      <c r="E326" s="66"/>
      <c r="F326" s="66"/>
      <c r="G326" s="74"/>
      <c r="H326" s="66"/>
    </row>
    <row r="327" spans="1:8" ht="15" customHeight="1">
      <c r="A327" s="20"/>
      <c r="B327" s="80">
        <v>44</v>
      </c>
      <c r="C327" s="69" t="s">
        <v>17</v>
      </c>
      <c r="D327" s="65"/>
      <c r="E327" s="66"/>
      <c r="F327" s="66"/>
      <c r="G327" s="74"/>
      <c r="H327" s="66"/>
    </row>
    <row r="328" spans="1:8" ht="15" customHeight="1">
      <c r="A328" s="20"/>
      <c r="B328" s="19" t="s">
        <v>152</v>
      </c>
      <c r="C328" s="69" t="s">
        <v>19</v>
      </c>
      <c r="D328" s="7">
        <v>0</v>
      </c>
      <c r="E328" s="15">
        <v>3187</v>
      </c>
      <c r="F328" s="14">
        <v>3443</v>
      </c>
      <c r="G328" s="14">
        <v>3443</v>
      </c>
      <c r="H328" s="15">
        <v>3443</v>
      </c>
    </row>
    <row r="329" spans="1:8" ht="15" customHeight="1">
      <c r="A329" s="20"/>
      <c r="B329" s="19" t="s">
        <v>153</v>
      </c>
      <c r="C329" s="69" t="s">
        <v>21</v>
      </c>
      <c r="D329" s="7">
        <v>0</v>
      </c>
      <c r="E329" s="15">
        <v>13</v>
      </c>
      <c r="F329" s="14">
        <v>13</v>
      </c>
      <c r="G329" s="14">
        <v>13</v>
      </c>
      <c r="H329" s="15">
        <v>13</v>
      </c>
    </row>
    <row r="330" spans="1:8" ht="15" customHeight="1">
      <c r="A330" s="80"/>
      <c r="B330" s="19" t="s">
        <v>197</v>
      </c>
      <c r="C330" s="69" t="s">
        <v>198</v>
      </c>
      <c r="D330" s="14">
        <v>481</v>
      </c>
      <c r="E330" s="7">
        <v>0</v>
      </c>
      <c r="F330" s="7">
        <v>0</v>
      </c>
      <c r="G330" s="7">
        <v>0</v>
      </c>
      <c r="H330" s="7">
        <v>0</v>
      </c>
    </row>
    <row r="331" spans="1:8" s="147" customFormat="1" ht="15" customHeight="1">
      <c r="A331" s="70"/>
      <c r="B331" s="87" t="s">
        <v>204</v>
      </c>
      <c r="C331" s="72" t="s">
        <v>205</v>
      </c>
      <c r="D331" s="82">
        <v>0</v>
      </c>
      <c r="E331" s="82">
        <v>0</v>
      </c>
      <c r="F331" s="83">
        <v>1000</v>
      </c>
      <c r="G331" s="83">
        <v>1000</v>
      </c>
      <c r="H331" s="83">
        <v>2626</v>
      </c>
    </row>
    <row r="332" spans="1:8" s="146" customFormat="1" ht="25.5">
      <c r="A332" s="20"/>
      <c r="B332" s="19" t="s">
        <v>267</v>
      </c>
      <c r="C332" s="69" t="s">
        <v>366</v>
      </c>
      <c r="D332" s="83">
        <v>1427</v>
      </c>
      <c r="E332" s="82">
        <v>0</v>
      </c>
      <c r="F332" s="82">
        <v>0</v>
      </c>
      <c r="G332" s="82">
        <v>0</v>
      </c>
      <c r="H332" s="82">
        <v>0</v>
      </c>
    </row>
    <row r="333" spans="1:8" ht="13.15" customHeight="1">
      <c r="A333" s="20" t="s">
        <v>13</v>
      </c>
      <c r="B333" s="80">
        <v>44</v>
      </c>
      <c r="C333" s="69" t="s">
        <v>17</v>
      </c>
      <c r="D333" s="83">
        <f t="shared" ref="D333:G333" si="57">SUM(D328:D332)</f>
        <v>1908</v>
      </c>
      <c r="E333" s="83">
        <f t="shared" si="57"/>
        <v>3200</v>
      </c>
      <c r="F333" s="83">
        <f t="shared" si="57"/>
        <v>4456</v>
      </c>
      <c r="G333" s="83">
        <f t="shared" si="57"/>
        <v>4456</v>
      </c>
      <c r="H333" s="83">
        <v>6082</v>
      </c>
    </row>
    <row r="334" spans="1:8" ht="10.9" customHeight="1">
      <c r="A334" s="20"/>
      <c r="B334" s="88"/>
      <c r="C334" s="69"/>
      <c r="D334" s="14"/>
      <c r="E334" s="15"/>
      <c r="F334" s="15"/>
      <c r="G334" s="16"/>
      <c r="H334" s="15"/>
    </row>
    <row r="335" spans="1:8" ht="15" customHeight="1">
      <c r="A335" s="20"/>
      <c r="B335" s="88">
        <v>46</v>
      </c>
      <c r="C335" s="69" t="s">
        <v>33</v>
      </c>
      <c r="D335" s="14"/>
      <c r="E335" s="15"/>
      <c r="F335" s="15"/>
      <c r="G335" s="16"/>
      <c r="H335" s="15"/>
    </row>
    <row r="336" spans="1:8" ht="15" customHeight="1">
      <c r="A336" s="20"/>
      <c r="B336" s="88" t="s">
        <v>154</v>
      </c>
      <c r="C336" s="69" t="s">
        <v>19</v>
      </c>
      <c r="D336" s="7">
        <v>0</v>
      </c>
      <c r="E336" s="15">
        <v>4636</v>
      </c>
      <c r="F336" s="14">
        <v>4872</v>
      </c>
      <c r="G336" s="14">
        <v>4872</v>
      </c>
      <c r="H336" s="15">
        <v>4872</v>
      </c>
    </row>
    <row r="337" spans="1:8" ht="15" customHeight="1">
      <c r="A337" s="20"/>
      <c r="B337" s="88" t="s">
        <v>155</v>
      </c>
      <c r="C337" s="69" t="s">
        <v>21</v>
      </c>
      <c r="D337" s="82">
        <v>0</v>
      </c>
      <c r="E337" s="85">
        <v>4</v>
      </c>
      <c r="F337" s="83">
        <v>4</v>
      </c>
      <c r="G337" s="83">
        <v>4</v>
      </c>
      <c r="H337" s="85">
        <v>4</v>
      </c>
    </row>
    <row r="338" spans="1:8" ht="15" customHeight="1">
      <c r="A338" s="20" t="s">
        <v>13</v>
      </c>
      <c r="B338" s="88">
        <v>46</v>
      </c>
      <c r="C338" s="69" t="s">
        <v>33</v>
      </c>
      <c r="D338" s="10">
        <f t="shared" ref="D338:G338" si="58">SUM(D336:D337)</f>
        <v>0</v>
      </c>
      <c r="E338" s="11">
        <f t="shared" si="58"/>
        <v>4640</v>
      </c>
      <c r="F338" s="11">
        <f t="shared" si="58"/>
        <v>4876</v>
      </c>
      <c r="G338" s="11">
        <f t="shared" si="58"/>
        <v>4876</v>
      </c>
      <c r="H338" s="11">
        <v>4876</v>
      </c>
    </row>
    <row r="339" spans="1:8" ht="15" customHeight="1">
      <c r="A339" s="20"/>
      <c r="B339" s="88"/>
      <c r="C339" s="69"/>
      <c r="D339" s="14"/>
      <c r="E339" s="7"/>
      <c r="F339" s="14"/>
      <c r="G339" s="93"/>
      <c r="H339" s="7"/>
    </row>
    <row r="340" spans="1:8" ht="15" customHeight="1">
      <c r="A340" s="20"/>
      <c r="B340" s="88">
        <v>48</v>
      </c>
      <c r="C340" s="69" t="s">
        <v>42</v>
      </c>
      <c r="D340" s="14"/>
      <c r="E340" s="14"/>
      <c r="F340" s="15"/>
      <c r="G340" s="16"/>
      <c r="H340" s="15"/>
    </row>
    <row r="341" spans="1:8" ht="15" customHeight="1">
      <c r="A341" s="20"/>
      <c r="B341" s="88" t="s">
        <v>156</v>
      </c>
      <c r="C341" s="69" t="s">
        <v>19</v>
      </c>
      <c r="D341" s="7">
        <v>0</v>
      </c>
      <c r="E341" s="15">
        <v>1288</v>
      </c>
      <c r="F341" s="14">
        <v>1621</v>
      </c>
      <c r="G341" s="14">
        <v>1621</v>
      </c>
      <c r="H341" s="15">
        <v>1621</v>
      </c>
    </row>
    <row r="342" spans="1:8" ht="15" customHeight="1">
      <c r="A342" s="20"/>
      <c r="B342" s="88" t="s">
        <v>157</v>
      </c>
      <c r="C342" s="69" t="s">
        <v>21</v>
      </c>
      <c r="D342" s="82">
        <v>0</v>
      </c>
      <c r="E342" s="85">
        <v>8</v>
      </c>
      <c r="F342" s="83">
        <v>8</v>
      </c>
      <c r="G342" s="83">
        <v>8</v>
      </c>
      <c r="H342" s="85">
        <v>8</v>
      </c>
    </row>
    <row r="343" spans="1:8" ht="15" customHeight="1">
      <c r="A343" s="20" t="s">
        <v>13</v>
      </c>
      <c r="B343" s="88">
        <v>48</v>
      </c>
      <c r="C343" s="69" t="s">
        <v>42</v>
      </c>
      <c r="D343" s="82">
        <f t="shared" ref="D343:G343" si="59">SUM(D341:D342)</f>
        <v>0</v>
      </c>
      <c r="E343" s="83">
        <f t="shared" si="59"/>
        <v>1296</v>
      </c>
      <c r="F343" s="83">
        <f t="shared" si="59"/>
        <v>1629</v>
      </c>
      <c r="G343" s="83">
        <f t="shared" si="59"/>
        <v>1629</v>
      </c>
      <c r="H343" s="83">
        <v>1629</v>
      </c>
    </row>
    <row r="344" spans="1:8" ht="15" customHeight="1">
      <c r="A344" s="20" t="s">
        <v>13</v>
      </c>
      <c r="B344" s="80">
        <v>74</v>
      </c>
      <c r="C344" s="69" t="s">
        <v>151</v>
      </c>
      <c r="D344" s="83">
        <f t="shared" ref="D344:G344" si="60">D343+D338+D333+D324</f>
        <v>2741</v>
      </c>
      <c r="E344" s="83">
        <f t="shared" si="60"/>
        <v>9136</v>
      </c>
      <c r="F344" s="83">
        <f t="shared" si="60"/>
        <v>11211</v>
      </c>
      <c r="G344" s="83">
        <f t="shared" si="60"/>
        <v>11211</v>
      </c>
      <c r="H344" s="83">
        <v>12588</v>
      </c>
    </row>
    <row r="345" spans="1:8" ht="15" customHeight="1">
      <c r="A345" s="20" t="s">
        <v>13</v>
      </c>
      <c r="B345" s="94">
        <v>0.109</v>
      </c>
      <c r="C345" s="78" t="s">
        <v>150</v>
      </c>
      <c r="D345" s="11">
        <f t="shared" ref="D345:G345" si="61">D344</f>
        <v>2741</v>
      </c>
      <c r="E345" s="11">
        <f t="shared" si="61"/>
        <v>9136</v>
      </c>
      <c r="F345" s="11">
        <f t="shared" si="61"/>
        <v>11211</v>
      </c>
      <c r="G345" s="11">
        <f t="shared" si="61"/>
        <v>11211</v>
      </c>
      <c r="H345" s="11">
        <v>12588</v>
      </c>
    </row>
    <row r="346" spans="1:8" ht="15" customHeight="1">
      <c r="A346" s="20"/>
      <c r="B346" s="94"/>
      <c r="C346" s="78"/>
      <c r="D346" s="14"/>
      <c r="E346" s="15"/>
      <c r="F346" s="15"/>
      <c r="G346" s="16"/>
      <c r="H346" s="15"/>
    </row>
    <row r="347" spans="1:8" ht="15" customHeight="1">
      <c r="A347" s="20"/>
      <c r="B347" s="94">
        <v>0.113</v>
      </c>
      <c r="C347" s="78" t="s">
        <v>304</v>
      </c>
      <c r="D347" s="65"/>
      <c r="E347" s="66"/>
      <c r="F347" s="66"/>
      <c r="G347" s="74"/>
      <c r="H347" s="66"/>
    </row>
    <row r="348" spans="1:8" ht="15" customHeight="1">
      <c r="A348" s="20"/>
      <c r="B348" s="79">
        <v>8</v>
      </c>
      <c r="C348" s="69" t="s">
        <v>220</v>
      </c>
      <c r="D348" s="14"/>
      <c r="E348" s="7"/>
      <c r="F348" s="15"/>
      <c r="G348" s="15"/>
      <c r="H348" s="15"/>
    </row>
    <row r="349" spans="1:8" ht="30.6" customHeight="1">
      <c r="A349" s="20"/>
      <c r="B349" s="19" t="s">
        <v>228</v>
      </c>
      <c r="C349" s="9" t="s">
        <v>305</v>
      </c>
      <c r="D349" s="14">
        <v>2055</v>
      </c>
      <c r="E349" s="7">
        <v>0</v>
      </c>
      <c r="F349" s="14">
        <v>1618</v>
      </c>
      <c r="G349" s="14">
        <v>1618</v>
      </c>
      <c r="H349" s="14">
        <v>2500</v>
      </c>
    </row>
    <row r="350" spans="1:8" s="147" customFormat="1" ht="29.45" customHeight="1">
      <c r="A350" s="20"/>
      <c r="B350" s="19" t="s">
        <v>239</v>
      </c>
      <c r="C350" s="9" t="s">
        <v>313</v>
      </c>
      <c r="D350" s="67">
        <v>0</v>
      </c>
      <c r="E350" s="67">
        <v>0</v>
      </c>
      <c r="F350" s="65">
        <v>1246</v>
      </c>
      <c r="G350" s="65">
        <v>1246</v>
      </c>
      <c r="H350" s="14">
        <v>222</v>
      </c>
    </row>
    <row r="351" spans="1:8" s="29" customFormat="1">
      <c r="A351" s="20"/>
      <c r="B351" s="19" t="s">
        <v>243</v>
      </c>
      <c r="C351" s="9" t="s">
        <v>322</v>
      </c>
      <c r="D351" s="67">
        <v>0</v>
      </c>
      <c r="E351" s="67">
        <v>0</v>
      </c>
      <c r="F351" s="67">
        <v>0</v>
      </c>
      <c r="G351" s="65">
        <v>150</v>
      </c>
      <c r="H351" s="14">
        <v>1</v>
      </c>
    </row>
    <row r="352" spans="1:8" ht="15" customHeight="1">
      <c r="A352" s="20" t="s">
        <v>13</v>
      </c>
      <c r="B352" s="79">
        <v>8</v>
      </c>
      <c r="C352" s="69" t="s">
        <v>220</v>
      </c>
      <c r="D352" s="11">
        <f>SUM(D349:D351)</f>
        <v>2055</v>
      </c>
      <c r="E352" s="10">
        <f t="shared" ref="E352:G352" si="62">SUM(E349:E351)</f>
        <v>0</v>
      </c>
      <c r="F352" s="11">
        <f t="shared" si="62"/>
        <v>2864</v>
      </c>
      <c r="G352" s="11">
        <f t="shared" si="62"/>
        <v>3014</v>
      </c>
      <c r="H352" s="11">
        <v>2723</v>
      </c>
    </row>
    <row r="353" spans="1:8">
      <c r="A353" s="20"/>
      <c r="B353" s="94"/>
      <c r="C353" s="78"/>
      <c r="D353" s="65"/>
      <c r="E353" s="66"/>
      <c r="F353" s="66"/>
      <c r="G353" s="74"/>
      <c r="H353" s="66"/>
    </row>
    <row r="354" spans="1:8" ht="15" customHeight="1">
      <c r="A354" s="20"/>
      <c r="B354" s="88">
        <v>75</v>
      </c>
      <c r="C354" s="69" t="s">
        <v>158</v>
      </c>
      <c r="D354" s="14"/>
      <c r="E354" s="15"/>
      <c r="F354" s="15"/>
      <c r="G354" s="16"/>
      <c r="H354" s="15"/>
    </row>
    <row r="355" spans="1:8" ht="15" customHeight="1">
      <c r="A355" s="20"/>
      <c r="B355" s="88">
        <v>44</v>
      </c>
      <c r="C355" s="69" t="s">
        <v>17</v>
      </c>
      <c r="D355" s="14"/>
      <c r="E355" s="15"/>
      <c r="F355" s="15"/>
      <c r="G355" s="16"/>
      <c r="H355" s="15"/>
    </row>
    <row r="356" spans="1:8" ht="15" customHeight="1">
      <c r="A356" s="20"/>
      <c r="B356" s="88" t="s">
        <v>159</v>
      </c>
      <c r="C356" s="69" t="s">
        <v>19</v>
      </c>
      <c r="D356" s="14">
        <v>3449</v>
      </c>
      <c r="E356" s="7">
        <v>0</v>
      </c>
      <c r="F356" s="14">
        <v>4313</v>
      </c>
      <c r="G356" s="14">
        <v>4313</v>
      </c>
      <c r="H356" s="14">
        <v>4313</v>
      </c>
    </row>
    <row r="357" spans="1:8" s="147" customFormat="1" ht="15" customHeight="1">
      <c r="A357" s="20"/>
      <c r="B357" s="88" t="s">
        <v>337</v>
      </c>
      <c r="C357" s="69" t="s">
        <v>25</v>
      </c>
      <c r="D357" s="7">
        <v>0</v>
      </c>
      <c r="E357" s="7">
        <v>0</v>
      </c>
      <c r="F357" s="7">
        <v>0</v>
      </c>
      <c r="G357" s="7">
        <v>0</v>
      </c>
      <c r="H357" s="14">
        <v>1000</v>
      </c>
    </row>
    <row r="358" spans="1:8" ht="15" customHeight="1">
      <c r="A358" s="20" t="s">
        <v>13</v>
      </c>
      <c r="B358" s="88">
        <v>44</v>
      </c>
      <c r="C358" s="69" t="s">
        <v>17</v>
      </c>
      <c r="D358" s="11">
        <f>SUM(D356:D357)</f>
        <v>3449</v>
      </c>
      <c r="E358" s="10">
        <f t="shared" ref="E358:G358" si="63">SUM(E356:E357)</f>
        <v>0</v>
      </c>
      <c r="F358" s="11">
        <f t="shared" si="63"/>
        <v>4313</v>
      </c>
      <c r="G358" s="11">
        <f t="shared" si="63"/>
        <v>4313</v>
      </c>
      <c r="H358" s="11">
        <v>5313</v>
      </c>
    </row>
    <row r="359" spans="1:8" ht="15" customHeight="1">
      <c r="A359" s="20" t="s">
        <v>13</v>
      </c>
      <c r="B359" s="88">
        <v>75</v>
      </c>
      <c r="C359" s="69" t="s">
        <v>158</v>
      </c>
      <c r="D359" s="11">
        <f t="shared" ref="D359:G359" si="64">D358</f>
        <v>3449</v>
      </c>
      <c r="E359" s="10">
        <f t="shared" si="64"/>
        <v>0</v>
      </c>
      <c r="F359" s="91">
        <f t="shared" si="64"/>
        <v>4313</v>
      </c>
      <c r="G359" s="91">
        <f t="shared" si="64"/>
        <v>4313</v>
      </c>
      <c r="H359" s="11">
        <v>5313</v>
      </c>
    </row>
    <row r="360" spans="1:8" ht="15" customHeight="1">
      <c r="A360" s="20" t="s">
        <v>13</v>
      </c>
      <c r="B360" s="94">
        <v>0.113</v>
      </c>
      <c r="C360" s="78" t="s">
        <v>304</v>
      </c>
      <c r="D360" s="83">
        <f t="shared" ref="D360:G360" si="65">D359+D352</f>
        <v>5504</v>
      </c>
      <c r="E360" s="82">
        <f t="shared" si="65"/>
        <v>0</v>
      </c>
      <c r="F360" s="83">
        <f t="shared" si="65"/>
        <v>7177</v>
      </c>
      <c r="G360" s="83">
        <f t="shared" si="65"/>
        <v>7327</v>
      </c>
      <c r="H360" s="83">
        <v>8036</v>
      </c>
    </row>
    <row r="361" spans="1:8" ht="15" customHeight="1">
      <c r="A361" s="170" t="s">
        <v>13</v>
      </c>
      <c r="B361" s="171">
        <v>2403</v>
      </c>
      <c r="C361" s="168" t="s">
        <v>2</v>
      </c>
      <c r="D361" s="11">
        <f t="shared" ref="D361:G361" si="66">D360+D345+D318+D278+D267+D235+D213+D177+D61+D122</f>
        <v>85900</v>
      </c>
      <c r="E361" s="11">
        <f t="shared" si="66"/>
        <v>270307</v>
      </c>
      <c r="F361" s="11">
        <f t="shared" si="66"/>
        <v>409446</v>
      </c>
      <c r="G361" s="11">
        <f t="shared" si="66"/>
        <v>446761</v>
      </c>
      <c r="H361" s="11">
        <v>594013</v>
      </c>
    </row>
    <row r="362" spans="1:8" ht="5.45" customHeight="1">
      <c r="A362" s="103"/>
      <c r="B362" s="89"/>
      <c r="C362" s="78"/>
      <c r="D362" s="14"/>
      <c r="E362" s="15"/>
      <c r="F362" s="15"/>
      <c r="G362" s="16"/>
      <c r="H362" s="15"/>
    </row>
    <row r="363" spans="1:8" ht="15" customHeight="1">
      <c r="A363" s="20" t="s">
        <v>15</v>
      </c>
      <c r="B363" s="89">
        <v>2404</v>
      </c>
      <c r="C363" s="78" t="s">
        <v>3</v>
      </c>
      <c r="D363" s="14"/>
      <c r="E363" s="15"/>
      <c r="F363" s="15"/>
      <c r="G363" s="16"/>
      <c r="H363" s="15"/>
    </row>
    <row r="364" spans="1:8" ht="15" customHeight="1">
      <c r="A364" s="20"/>
      <c r="B364" s="12">
        <v>1E-3</v>
      </c>
      <c r="C364" s="76" t="s">
        <v>168</v>
      </c>
      <c r="D364" s="14"/>
      <c r="E364" s="15"/>
      <c r="F364" s="15"/>
      <c r="G364" s="16"/>
      <c r="H364" s="15"/>
    </row>
    <row r="365" spans="1:8" ht="15" customHeight="1">
      <c r="A365" s="20"/>
      <c r="B365" s="88">
        <v>60</v>
      </c>
      <c r="C365" s="69" t="s">
        <v>16</v>
      </c>
      <c r="D365" s="14"/>
      <c r="E365" s="15"/>
      <c r="F365" s="15"/>
      <c r="G365" s="16"/>
      <c r="H365" s="15"/>
    </row>
    <row r="366" spans="1:8" ht="15" customHeight="1">
      <c r="A366" s="20"/>
      <c r="B366" s="88">
        <v>44</v>
      </c>
      <c r="C366" s="69" t="s">
        <v>17</v>
      </c>
      <c r="D366" s="14"/>
      <c r="E366" s="15"/>
      <c r="F366" s="15"/>
      <c r="G366" s="16"/>
      <c r="H366" s="15"/>
    </row>
    <row r="367" spans="1:8" ht="13.9" customHeight="1">
      <c r="A367" s="20"/>
      <c r="B367" s="19" t="s">
        <v>18</v>
      </c>
      <c r="C367" s="69" t="s">
        <v>19</v>
      </c>
      <c r="D367" s="82">
        <v>0</v>
      </c>
      <c r="E367" s="83">
        <v>3908</v>
      </c>
      <c r="F367" s="83">
        <v>4315</v>
      </c>
      <c r="G367" s="83">
        <v>4315</v>
      </c>
      <c r="H367" s="85">
        <v>4559</v>
      </c>
    </row>
    <row r="368" spans="1:8" ht="13.9" customHeight="1">
      <c r="A368" s="20" t="s">
        <v>13</v>
      </c>
      <c r="B368" s="88">
        <v>44</v>
      </c>
      <c r="C368" s="69" t="s">
        <v>17</v>
      </c>
      <c r="D368" s="10">
        <f t="shared" ref="D368:G368" si="67">SUM(D367:D367)</f>
        <v>0</v>
      </c>
      <c r="E368" s="11">
        <f t="shared" si="67"/>
        <v>3908</v>
      </c>
      <c r="F368" s="11">
        <f t="shared" si="67"/>
        <v>4315</v>
      </c>
      <c r="G368" s="11">
        <f t="shared" si="67"/>
        <v>4315</v>
      </c>
      <c r="H368" s="11">
        <v>4559</v>
      </c>
    </row>
    <row r="369" spans="1:8">
      <c r="A369" s="20"/>
      <c r="B369" s="19"/>
      <c r="C369" s="69"/>
      <c r="D369" s="65"/>
      <c r="E369" s="15"/>
      <c r="F369" s="15"/>
      <c r="G369" s="16"/>
      <c r="H369" s="15"/>
    </row>
    <row r="370" spans="1:8" ht="13.9" customHeight="1">
      <c r="A370" s="20"/>
      <c r="B370" s="88">
        <v>45</v>
      </c>
      <c r="C370" s="69" t="s">
        <v>28</v>
      </c>
      <c r="D370" s="65"/>
      <c r="E370" s="66"/>
      <c r="F370" s="66"/>
      <c r="G370" s="74"/>
      <c r="H370" s="66"/>
    </row>
    <row r="371" spans="1:8" ht="13.9" customHeight="1">
      <c r="A371" s="20"/>
      <c r="B371" s="19" t="s">
        <v>29</v>
      </c>
      <c r="C371" s="69" t="s">
        <v>19</v>
      </c>
      <c r="D371" s="67">
        <v>0</v>
      </c>
      <c r="E371" s="66">
        <v>3678</v>
      </c>
      <c r="F371" s="65">
        <v>3430</v>
      </c>
      <c r="G371" s="65">
        <v>3430</v>
      </c>
      <c r="H371" s="66">
        <v>2860</v>
      </c>
    </row>
    <row r="372" spans="1:8" ht="13.9" customHeight="1">
      <c r="A372" s="20" t="s">
        <v>13</v>
      </c>
      <c r="B372" s="88">
        <v>45</v>
      </c>
      <c r="C372" s="69" t="s">
        <v>28</v>
      </c>
      <c r="D372" s="10">
        <f t="shared" ref="D372:G372" si="68">SUM(D371:D371)</f>
        <v>0</v>
      </c>
      <c r="E372" s="11">
        <f t="shared" si="68"/>
        <v>3678</v>
      </c>
      <c r="F372" s="11">
        <f t="shared" si="68"/>
        <v>3430</v>
      </c>
      <c r="G372" s="11">
        <f t="shared" si="68"/>
        <v>3430</v>
      </c>
      <c r="H372" s="11">
        <v>2860</v>
      </c>
    </row>
    <row r="373" spans="1:8" ht="13.9" customHeight="1">
      <c r="A373" s="20" t="s">
        <v>13</v>
      </c>
      <c r="B373" s="88">
        <v>60</v>
      </c>
      <c r="C373" s="69" t="s">
        <v>16</v>
      </c>
      <c r="D373" s="10">
        <f t="shared" ref="D373:G373" si="69">D372+D368+D365</f>
        <v>0</v>
      </c>
      <c r="E373" s="11">
        <f t="shared" si="69"/>
        <v>7586</v>
      </c>
      <c r="F373" s="11">
        <f t="shared" si="69"/>
        <v>7745</v>
      </c>
      <c r="G373" s="11">
        <f t="shared" si="69"/>
        <v>7745</v>
      </c>
      <c r="H373" s="11">
        <v>7419</v>
      </c>
    </row>
    <row r="374" spans="1:8" ht="13.9" customHeight="1">
      <c r="A374" s="20" t="s">
        <v>13</v>
      </c>
      <c r="B374" s="12">
        <v>1E-3</v>
      </c>
      <c r="C374" s="76" t="s">
        <v>168</v>
      </c>
      <c r="D374" s="82">
        <f t="shared" ref="D374:G374" si="70">D373</f>
        <v>0</v>
      </c>
      <c r="E374" s="83">
        <f t="shared" si="70"/>
        <v>7586</v>
      </c>
      <c r="F374" s="83">
        <f t="shared" si="70"/>
        <v>7745</v>
      </c>
      <c r="G374" s="83">
        <f t="shared" si="70"/>
        <v>7745</v>
      </c>
      <c r="H374" s="83">
        <v>7419</v>
      </c>
    </row>
    <row r="375" spans="1:8">
      <c r="A375" s="20"/>
      <c r="B375" s="12"/>
      <c r="C375" s="76"/>
      <c r="D375" s="14"/>
      <c r="E375" s="14"/>
      <c r="F375" s="14"/>
      <c r="G375" s="14"/>
      <c r="H375" s="14"/>
    </row>
    <row r="376" spans="1:8" ht="13.9" customHeight="1">
      <c r="A376" s="20"/>
      <c r="B376" s="12">
        <v>0.10199999999999999</v>
      </c>
      <c r="C376" s="78" t="s">
        <v>161</v>
      </c>
      <c r="D376" s="14"/>
      <c r="E376" s="15"/>
      <c r="F376" s="15"/>
      <c r="G376" s="16"/>
      <c r="H376" s="15"/>
    </row>
    <row r="377" spans="1:8" ht="13.9" customHeight="1">
      <c r="A377" s="20"/>
      <c r="B377" s="104" t="s">
        <v>242</v>
      </c>
      <c r="C377" s="78" t="s">
        <v>240</v>
      </c>
      <c r="D377" s="14"/>
      <c r="E377" s="15"/>
      <c r="F377" s="15"/>
      <c r="G377" s="16"/>
      <c r="H377" s="15"/>
    </row>
    <row r="378" spans="1:8" ht="28.9" customHeight="1">
      <c r="A378" s="20"/>
      <c r="B378" s="80" t="s">
        <v>241</v>
      </c>
      <c r="C378" s="69" t="s">
        <v>288</v>
      </c>
      <c r="D378" s="7">
        <v>0</v>
      </c>
      <c r="E378" s="7">
        <v>0</v>
      </c>
      <c r="F378" s="14">
        <v>2133</v>
      </c>
      <c r="G378" s="14">
        <v>2133</v>
      </c>
      <c r="H378" s="7">
        <v>0</v>
      </c>
    </row>
    <row r="379" spans="1:8" s="147" customFormat="1" ht="25.5">
      <c r="A379" s="21"/>
      <c r="B379" s="149" t="s">
        <v>342</v>
      </c>
      <c r="C379" s="69" t="s">
        <v>343</v>
      </c>
      <c r="D379" s="7">
        <v>0</v>
      </c>
      <c r="E379" s="7">
        <v>0</v>
      </c>
      <c r="F379" s="7">
        <v>0</v>
      </c>
      <c r="G379" s="7">
        <v>0</v>
      </c>
      <c r="H379" s="14">
        <v>131</v>
      </c>
    </row>
    <row r="380" spans="1:8" ht="15" customHeight="1">
      <c r="A380" s="21" t="s">
        <v>13</v>
      </c>
      <c r="B380" s="104" t="s">
        <v>242</v>
      </c>
      <c r="C380" s="52" t="s">
        <v>240</v>
      </c>
      <c r="D380" s="10">
        <f t="shared" ref="D380:G380" si="71">D378+D379</f>
        <v>0</v>
      </c>
      <c r="E380" s="10">
        <f t="shared" si="71"/>
        <v>0</v>
      </c>
      <c r="F380" s="11">
        <f t="shared" si="71"/>
        <v>2133</v>
      </c>
      <c r="G380" s="11">
        <f t="shared" si="71"/>
        <v>2133</v>
      </c>
      <c r="H380" s="11">
        <v>131</v>
      </c>
    </row>
    <row r="381" spans="1:8">
      <c r="B381" s="104"/>
      <c r="C381" s="52"/>
      <c r="D381" s="7"/>
      <c r="E381" s="7"/>
      <c r="F381" s="7"/>
      <c r="G381" s="14"/>
      <c r="H381" s="14"/>
    </row>
    <row r="382" spans="1:8">
      <c r="B382" s="149">
        <v>62</v>
      </c>
      <c r="C382" s="62" t="s">
        <v>162</v>
      </c>
      <c r="D382" s="14"/>
      <c r="E382" s="15"/>
      <c r="F382" s="15"/>
      <c r="G382" s="16"/>
      <c r="H382" s="15"/>
    </row>
    <row r="383" spans="1:8" ht="25.5">
      <c r="B383" s="149" t="s">
        <v>72</v>
      </c>
      <c r="C383" s="62" t="s">
        <v>254</v>
      </c>
      <c r="D383" s="83">
        <v>1710</v>
      </c>
      <c r="E383" s="67">
        <v>0</v>
      </c>
      <c r="F383" s="82">
        <v>0</v>
      </c>
      <c r="G383" s="82">
        <v>0</v>
      </c>
      <c r="H383" s="67">
        <v>0</v>
      </c>
    </row>
    <row r="384" spans="1:8" ht="15.6" customHeight="1">
      <c r="A384" s="20" t="s">
        <v>13</v>
      </c>
      <c r="B384" s="80">
        <v>62</v>
      </c>
      <c r="C384" s="69" t="s">
        <v>162</v>
      </c>
      <c r="D384" s="11">
        <f t="shared" ref="D384:G384" si="72">SUM(D383:D383)</f>
        <v>1710</v>
      </c>
      <c r="E384" s="10">
        <f t="shared" si="72"/>
        <v>0</v>
      </c>
      <c r="F384" s="10">
        <f t="shared" si="72"/>
        <v>0</v>
      </c>
      <c r="G384" s="10">
        <f t="shared" si="72"/>
        <v>0</v>
      </c>
      <c r="H384" s="10">
        <v>0</v>
      </c>
    </row>
    <row r="385" spans="1:8" ht="15.6" customHeight="1">
      <c r="A385" s="20" t="s">
        <v>13</v>
      </c>
      <c r="B385" s="12">
        <v>0.10199999999999999</v>
      </c>
      <c r="C385" s="78" t="s">
        <v>161</v>
      </c>
      <c r="D385" s="11">
        <f t="shared" ref="D385:G385" si="73">D384+D380</f>
        <v>1710</v>
      </c>
      <c r="E385" s="10">
        <f t="shared" si="73"/>
        <v>0</v>
      </c>
      <c r="F385" s="11">
        <f t="shared" si="73"/>
        <v>2133</v>
      </c>
      <c r="G385" s="11">
        <f t="shared" si="73"/>
        <v>2133</v>
      </c>
      <c r="H385" s="11">
        <v>131</v>
      </c>
    </row>
    <row r="386" spans="1:8" ht="15.6" customHeight="1">
      <c r="A386" s="20" t="s">
        <v>13</v>
      </c>
      <c r="B386" s="89">
        <v>2404</v>
      </c>
      <c r="C386" s="78" t="s">
        <v>3</v>
      </c>
      <c r="D386" s="91">
        <f t="shared" ref="D386:G386" si="74">D385+D374</f>
        <v>1710</v>
      </c>
      <c r="E386" s="91">
        <f t="shared" si="74"/>
        <v>7586</v>
      </c>
      <c r="F386" s="91">
        <f t="shared" si="74"/>
        <v>9878</v>
      </c>
      <c r="G386" s="91">
        <f t="shared" si="74"/>
        <v>9878</v>
      </c>
      <c r="H386" s="91">
        <v>7550</v>
      </c>
    </row>
    <row r="387" spans="1:8">
      <c r="A387" s="20"/>
      <c r="B387" s="89"/>
      <c r="C387" s="69"/>
      <c r="D387" s="14"/>
      <c r="E387" s="15"/>
      <c r="F387" s="15"/>
      <c r="G387" s="16"/>
      <c r="H387" s="15"/>
    </row>
    <row r="388" spans="1:8">
      <c r="A388" s="22" t="s">
        <v>15</v>
      </c>
      <c r="B388" s="105">
        <v>2405</v>
      </c>
      <c r="C388" s="106" t="s">
        <v>163</v>
      </c>
      <c r="D388" s="107"/>
      <c r="E388" s="108"/>
      <c r="F388" s="109"/>
      <c r="G388" s="110"/>
      <c r="H388" s="109"/>
    </row>
    <row r="389" spans="1:8">
      <c r="A389" s="22"/>
      <c r="B389" s="111">
        <v>1E-3</v>
      </c>
      <c r="C389" s="76" t="s">
        <v>168</v>
      </c>
      <c r="D389" s="112"/>
      <c r="E389" s="109"/>
      <c r="F389" s="109"/>
      <c r="G389" s="110"/>
      <c r="H389" s="109"/>
    </row>
    <row r="390" spans="1:8">
      <c r="A390" s="22"/>
      <c r="B390" s="113">
        <v>60</v>
      </c>
      <c r="C390" s="23" t="s">
        <v>164</v>
      </c>
      <c r="D390" s="112"/>
      <c r="E390" s="109"/>
      <c r="F390" s="109"/>
      <c r="G390" s="110"/>
      <c r="H390" s="109"/>
    </row>
    <row r="391" spans="1:8">
      <c r="A391" s="22"/>
      <c r="B391" s="114" t="s">
        <v>165</v>
      </c>
      <c r="C391" s="23" t="s">
        <v>19</v>
      </c>
      <c r="D391" s="7">
        <v>0</v>
      </c>
      <c r="E391" s="115">
        <v>9622</v>
      </c>
      <c r="F391" s="14">
        <v>10264</v>
      </c>
      <c r="G391" s="14">
        <v>10264</v>
      </c>
      <c r="H391" s="115">
        <v>10239</v>
      </c>
    </row>
    <row r="392" spans="1:8">
      <c r="A392" s="22"/>
      <c r="B392" s="114" t="s">
        <v>166</v>
      </c>
      <c r="C392" s="23" t="s">
        <v>21</v>
      </c>
      <c r="D392" s="7">
        <v>0</v>
      </c>
      <c r="E392" s="14">
        <v>24</v>
      </c>
      <c r="F392" s="14">
        <v>24</v>
      </c>
      <c r="G392" s="14">
        <v>24</v>
      </c>
      <c r="H392" s="115">
        <v>24</v>
      </c>
    </row>
    <row r="393" spans="1:8">
      <c r="A393" s="22"/>
      <c r="B393" s="114" t="s">
        <v>167</v>
      </c>
      <c r="C393" s="23" t="s">
        <v>23</v>
      </c>
      <c r="D393" s="14">
        <v>1500</v>
      </c>
      <c r="E393" s="14">
        <v>302</v>
      </c>
      <c r="F393" s="14">
        <v>1802</v>
      </c>
      <c r="G393" s="115">
        <v>1802</v>
      </c>
      <c r="H393" s="115">
        <v>1802</v>
      </c>
    </row>
    <row r="394" spans="1:8">
      <c r="A394" s="122" t="s">
        <v>13</v>
      </c>
      <c r="B394" s="156">
        <v>60</v>
      </c>
      <c r="C394" s="123" t="s">
        <v>164</v>
      </c>
      <c r="D394" s="11">
        <f t="shared" ref="D394:G394" si="75">SUM(D391:D393)</f>
        <v>1500</v>
      </c>
      <c r="E394" s="11">
        <f t="shared" si="75"/>
        <v>9948</v>
      </c>
      <c r="F394" s="11">
        <f t="shared" si="75"/>
        <v>12090</v>
      </c>
      <c r="G394" s="11">
        <f t="shared" si="75"/>
        <v>12090</v>
      </c>
      <c r="H394" s="11">
        <v>12065</v>
      </c>
    </row>
    <row r="395" spans="1:8" ht="6" customHeight="1">
      <c r="A395" s="22"/>
      <c r="B395" s="113"/>
      <c r="C395" s="23"/>
      <c r="D395" s="14"/>
      <c r="E395" s="14"/>
      <c r="F395" s="14"/>
      <c r="G395" s="14"/>
      <c r="H395" s="14"/>
    </row>
    <row r="396" spans="1:8">
      <c r="A396" s="22"/>
      <c r="B396" s="113">
        <v>45</v>
      </c>
      <c r="C396" s="23" t="s">
        <v>28</v>
      </c>
      <c r="D396" s="14"/>
      <c r="E396" s="115"/>
      <c r="F396" s="115"/>
      <c r="G396" s="116"/>
      <c r="H396" s="115"/>
    </row>
    <row r="397" spans="1:8">
      <c r="A397" s="22"/>
      <c r="B397" s="113" t="s">
        <v>29</v>
      </c>
      <c r="C397" s="23" t="s">
        <v>19</v>
      </c>
      <c r="D397" s="7">
        <v>0</v>
      </c>
      <c r="E397" s="115">
        <v>10850</v>
      </c>
      <c r="F397" s="14">
        <v>12366</v>
      </c>
      <c r="G397" s="14">
        <v>12366</v>
      </c>
      <c r="H397" s="115">
        <v>12688</v>
      </c>
    </row>
    <row r="398" spans="1:8">
      <c r="A398" s="22"/>
      <c r="B398" s="113" t="s">
        <v>30</v>
      </c>
      <c r="C398" s="23" t="s">
        <v>21</v>
      </c>
      <c r="D398" s="7">
        <v>0</v>
      </c>
      <c r="E398" s="115">
        <v>42</v>
      </c>
      <c r="F398" s="14">
        <v>42</v>
      </c>
      <c r="G398" s="14">
        <v>42</v>
      </c>
      <c r="H398" s="115">
        <v>42</v>
      </c>
    </row>
    <row r="399" spans="1:8">
      <c r="A399" s="22"/>
      <c r="B399" s="113" t="s">
        <v>31</v>
      </c>
      <c r="C399" s="23" t="s">
        <v>23</v>
      </c>
      <c r="D399" s="83">
        <v>500</v>
      </c>
      <c r="E399" s="83">
        <v>451</v>
      </c>
      <c r="F399" s="83">
        <v>981</v>
      </c>
      <c r="G399" s="151">
        <v>981</v>
      </c>
      <c r="H399" s="83">
        <v>981</v>
      </c>
    </row>
    <row r="400" spans="1:8">
      <c r="A400" s="22" t="s">
        <v>13</v>
      </c>
      <c r="B400" s="113">
        <v>45</v>
      </c>
      <c r="C400" s="23" t="s">
        <v>28</v>
      </c>
      <c r="D400" s="83">
        <f t="shared" ref="D400:G400" si="76">SUM(D397:D399)</f>
        <v>500</v>
      </c>
      <c r="E400" s="83">
        <f t="shared" si="76"/>
        <v>11343</v>
      </c>
      <c r="F400" s="83">
        <f t="shared" si="76"/>
        <v>13389</v>
      </c>
      <c r="G400" s="83">
        <f t="shared" si="76"/>
        <v>13389</v>
      </c>
      <c r="H400" s="83">
        <v>13711</v>
      </c>
    </row>
    <row r="401" spans="1:8">
      <c r="A401" s="22" t="s">
        <v>13</v>
      </c>
      <c r="B401" s="111">
        <v>1E-3</v>
      </c>
      <c r="C401" s="76" t="s">
        <v>168</v>
      </c>
      <c r="D401" s="83">
        <f t="shared" ref="D401:G401" si="77">D400+D394</f>
        <v>2000</v>
      </c>
      <c r="E401" s="83">
        <f t="shared" si="77"/>
        <v>21291</v>
      </c>
      <c r="F401" s="83">
        <f t="shared" si="77"/>
        <v>25479</v>
      </c>
      <c r="G401" s="83">
        <f t="shared" si="77"/>
        <v>25479</v>
      </c>
      <c r="H401" s="83">
        <v>25776</v>
      </c>
    </row>
    <row r="402" spans="1:8">
      <c r="A402" s="22"/>
      <c r="B402" s="117"/>
      <c r="C402" s="76"/>
      <c r="D402" s="14"/>
      <c r="E402" s="115"/>
      <c r="F402" s="115"/>
      <c r="G402" s="116"/>
      <c r="H402" s="115"/>
    </row>
    <row r="403" spans="1:8" ht="15" customHeight="1">
      <c r="A403" s="22"/>
      <c r="B403" s="111">
        <v>0.10100000000000001</v>
      </c>
      <c r="C403" s="76" t="s">
        <v>169</v>
      </c>
      <c r="D403" s="65"/>
      <c r="E403" s="118"/>
      <c r="F403" s="118"/>
      <c r="G403" s="119"/>
      <c r="H403" s="118"/>
    </row>
    <row r="404" spans="1:8" ht="15" customHeight="1">
      <c r="A404" s="22"/>
      <c r="B404" s="25">
        <v>61</v>
      </c>
      <c r="C404" s="23" t="s">
        <v>170</v>
      </c>
      <c r="D404" s="14"/>
      <c r="E404" s="115"/>
      <c r="F404" s="115"/>
      <c r="G404" s="116"/>
      <c r="H404" s="115"/>
    </row>
    <row r="405" spans="1:8" ht="15" customHeight="1">
      <c r="A405" s="22"/>
      <c r="B405" s="114" t="s">
        <v>171</v>
      </c>
      <c r="C405" s="23" t="s">
        <v>19</v>
      </c>
      <c r="D405" s="67">
        <v>0</v>
      </c>
      <c r="E405" s="115">
        <v>6325</v>
      </c>
      <c r="F405" s="14">
        <v>6698</v>
      </c>
      <c r="G405" s="14">
        <v>6698</v>
      </c>
      <c r="H405" s="115">
        <v>5851</v>
      </c>
    </row>
    <row r="406" spans="1:8" ht="15" customHeight="1">
      <c r="A406" s="22"/>
      <c r="B406" s="114" t="s">
        <v>172</v>
      </c>
      <c r="C406" s="23" t="s">
        <v>21</v>
      </c>
      <c r="D406" s="67">
        <v>0</v>
      </c>
      <c r="E406" s="115">
        <v>22</v>
      </c>
      <c r="F406" s="14">
        <v>22</v>
      </c>
      <c r="G406" s="14">
        <v>22</v>
      </c>
      <c r="H406" s="115">
        <v>22</v>
      </c>
    </row>
    <row r="407" spans="1:8" ht="15" customHeight="1">
      <c r="A407" s="22"/>
      <c r="B407" s="114" t="s">
        <v>173</v>
      </c>
      <c r="C407" s="23" t="s">
        <v>23</v>
      </c>
      <c r="D407" s="14">
        <v>500</v>
      </c>
      <c r="E407" s="14">
        <v>743</v>
      </c>
      <c r="F407" s="14">
        <v>1243</v>
      </c>
      <c r="G407" s="115">
        <v>1243</v>
      </c>
      <c r="H407" s="14">
        <v>1243</v>
      </c>
    </row>
    <row r="408" spans="1:8" s="147" customFormat="1" ht="15" customHeight="1">
      <c r="A408" s="22"/>
      <c r="B408" s="114" t="s">
        <v>255</v>
      </c>
      <c r="C408" s="23" t="s">
        <v>256</v>
      </c>
      <c r="D408" s="14">
        <v>6183</v>
      </c>
      <c r="E408" s="7">
        <v>0</v>
      </c>
      <c r="F408" s="7">
        <v>0</v>
      </c>
      <c r="G408" s="14">
        <v>2500</v>
      </c>
      <c r="H408" s="14">
        <v>2500</v>
      </c>
    </row>
    <row r="409" spans="1:8" s="29" customFormat="1" ht="15" customHeight="1">
      <c r="A409" s="22"/>
      <c r="B409" s="114" t="s">
        <v>257</v>
      </c>
      <c r="C409" s="23" t="s">
        <v>289</v>
      </c>
      <c r="D409" s="82">
        <v>0</v>
      </c>
      <c r="E409" s="82">
        <v>0</v>
      </c>
      <c r="F409" s="83">
        <v>500</v>
      </c>
      <c r="G409" s="83">
        <v>500</v>
      </c>
      <c r="H409" s="82">
        <v>0</v>
      </c>
    </row>
    <row r="410" spans="1:8" ht="15" customHeight="1">
      <c r="A410" s="22" t="s">
        <v>13</v>
      </c>
      <c r="B410" s="25">
        <v>61</v>
      </c>
      <c r="C410" s="23" t="s">
        <v>170</v>
      </c>
      <c r="D410" s="83">
        <f t="shared" ref="D410:G410" si="78">SUM(D405:D409)</f>
        <v>6683</v>
      </c>
      <c r="E410" s="83">
        <f t="shared" si="78"/>
        <v>7090</v>
      </c>
      <c r="F410" s="83">
        <f t="shared" si="78"/>
        <v>8463</v>
      </c>
      <c r="G410" s="83">
        <f t="shared" si="78"/>
        <v>10963</v>
      </c>
      <c r="H410" s="83">
        <v>9616</v>
      </c>
    </row>
    <row r="411" spans="1:8">
      <c r="A411" s="22"/>
      <c r="B411" s="25"/>
      <c r="C411" s="23"/>
      <c r="D411" s="14"/>
      <c r="E411" s="115"/>
      <c r="F411" s="115"/>
      <c r="G411" s="116"/>
      <c r="H411" s="115"/>
    </row>
    <row r="412" spans="1:8" ht="13.9" customHeight="1">
      <c r="A412" s="22"/>
      <c r="B412" s="25">
        <v>62</v>
      </c>
      <c r="C412" s="23" t="s">
        <v>174</v>
      </c>
      <c r="D412" s="14"/>
      <c r="E412" s="115"/>
      <c r="F412" s="115"/>
      <c r="G412" s="116"/>
      <c r="H412" s="115"/>
    </row>
    <row r="413" spans="1:8" ht="13.9" customHeight="1">
      <c r="A413" s="22"/>
      <c r="B413" s="114" t="s">
        <v>175</v>
      </c>
      <c r="C413" s="23" t="s">
        <v>19</v>
      </c>
      <c r="D413" s="7">
        <v>0</v>
      </c>
      <c r="E413" s="115">
        <v>7386</v>
      </c>
      <c r="F413" s="14">
        <v>7273</v>
      </c>
      <c r="G413" s="14">
        <v>7273</v>
      </c>
      <c r="H413" s="115">
        <v>6761</v>
      </c>
    </row>
    <row r="414" spans="1:8" ht="13.9" customHeight="1">
      <c r="A414" s="34"/>
      <c r="B414" s="120" t="s">
        <v>176</v>
      </c>
      <c r="C414" s="121" t="s">
        <v>21</v>
      </c>
      <c r="D414" s="67">
        <v>0</v>
      </c>
      <c r="E414" s="115">
        <v>24</v>
      </c>
      <c r="F414" s="65">
        <v>24</v>
      </c>
      <c r="G414" s="65">
        <v>24</v>
      </c>
      <c r="H414" s="118">
        <v>24</v>
      </c>
    </row>
    <row r="415" spans="1:8" s="29" customFormat="1" ht="13.9" customHeight="1">
      <c r="A415" s="22"/>
      <c r="B415" s="114" t="s">
        <v>177</v>
      </c>
      <c r="C415" s="23" t="s">
        <v>23</v>
      </c>
      <c r="D415" s="14">
        <v>500</v>
      </c>
      <c r="E415" s="14">
        <v>342</v>
      </c>
      <c r="F415" s="14">
        <v>842</v>
      </c>
      <c r="G415" s="115">
        <v>842</v>
      </c>
      <c r="H415" s="14">
        <v>842</v>
      </c>
    </row>
    <row r="416" spans="1:8" ht="25.5">
      <c r="A416" s="22"/>
      <c r="B416" s="114" t="s">
        <v>276</v>
      </c>
      <c r="C416" s="23" t="s">
        <v>277</v>
      </c>
      <c r="D416" s="7">
        <v>0</v>
      </c>
      <c r="E416" s="7">
        <v>0</v>
      </c>
      <c r="F416" s="14">
        <v>75</v>
      </c>
      <c r="G416" s="14">
        <v>75</v>
      </c>
      <c r="H416" s="7">
        <v>0</v>
      </c>
    </row>
    <row r="417" spans="1:8" ht="13.9" customHeight="1">
      <c r="A417" s="22" t="s">
        <v>13</v>
      </c>
      <c r="B417" s="25">
        <v>62</v>
      </c>
      <c r="C417" s="23" t="s">
        <v>174</v>
      </c>
      <c r="D417" s="11">
        <f t="shared" ref="D417:G417" si="79">SUM(D413:D416)</f>
        <v>500</v>
      </c>
      <c r="E417" s="11">
        <f t="shared" si="79"/>
        <v>7752</v>
      </c>
      <c r="F417" s="11">
        <f t="shared" si="79"/>
        <v>8214</v>
      </c>
      <c r="G417" s="11">
        <f t="shared" si="79"/>
        <v>8214</v>
      </c>
      <c r="H417" s="11">
        <v>7627</v>
      </c>
    </row>
    <row r="418" spans="1:8">
      <c r="A418" s="22"/>
      <c r="B418" s="25"/>
      <c r="C418" s="23"/>
      <c r="D418" s="14"/>
      <c r="E418" s="115"/>
      <c r="F418" s="115"/>
      <c r="G418" s="116"/>
      <c r="H418" s="115"/>
    </row>
    <row r="419" spans="1:8" ht="13.9" customHeight="1">
      <c r="A419" s="22"/>
      <c r="B419" s="25">
        <v>63</v>
      </c>
      <c r="C419" s="23" t="s">
        <v>178</v>
      </c>
      <c r="D419" s="14"/>
      <c r="E419" s="115"/>
      <c r="F419" s="115"/>
      <c r="G419" s="116"/>
      <c r="H419" s="115"/>
    </row>
    <row r="420" spans="1:8" ht="13.9" customHeight="1">
      <c r="A420" s="22"/>
      <c r="B420" s="114" t="s">
        <v>179</v>
      </c>
      <c r="C420" s="23" t="s">
        <v>19</v>
      </c>
      <c r="D420" s="7">
        <v>0</v>
      </c>
      <c r="E420" s="115">
        <v>5579</v>
      </c>
      <c r="F420" s="14">
        <v>6172</v>
      </c>
      <c r="G420" s="14">
        <v>6172</v>
      </c>
      <c r="H420" s="115">
        <v>6210</v>
      </c>
    </row>
    <row r="421" spans="1:8" ht="13.9" customHeight="1">
      <c r="A421" s="22"/>
      <c r="B421" s="114" t="s">
        <v>180</v>
      </c>
      <c r="C421" s="23" t="s">
        <v>21</v>
      </c>
      <c r="D421" s="7">
        <v>0</v>
      </c>
      <c r="E421" s="115">
        <v>26</v>
      </c>
      <c r="F421" s="14">
        <v>26</v>
      </c>
      <c r="G421" s="14">
        <v>26</v>
      </c>
      <c r="H421" s="115">
        <v>26</v>
      </c>
    </row>
    <row r="422" spans="1:8" s="29" customFormat="1" ht="13.9" customHeight="1">
      <c r="A422" s="22"/>
      <c r="B422" s="114" t="s">
        <v>181</v>
      </c>
      <c r="C422" s="23" t="s">
        <v>23</v>
      </c>
      <c r="D422" s="14">
        <v>499</v>
      </c>
      <c r="E422" s="14">
        <v>282</v>
      </c>
      <c r="F422" s="14">
        <v>782</v>
      </c>
      <c r="G422" s="115">
        <v>782</v>
      </c>
      <c r="H422" s="14">
        <v>782</v>
      </c>
    </row>
    <row r="423" spans="1:8" ht="13.9" customHeight="1">
      <c r="A423" s="22"/>
      <c r="B423" s="114" t="s">
        <v>182</v>
      </c>
      <c r="C423" s="23" t="s">
        <v>55</v>
      </c>
      <c r="D423" s="82">
        <v>0</v>
      </c>
      <c r="E423" s="82">
        <v>0</v>
      </c>
      <c r="F423" s="82">
        <v>0</v>
      </c>
      <c r="G423" s="82">
        <v>0</v>
      </c>
      <c r="H423" s="82">
        <v>0</v>
      </c>
    </row>
    <row r="424" spans="1:8" ht="13.9" customHeight="1">
      <c r="A424" s="22" t="s">
        <v>13</v>
      </c>
      <c r="B424" s="25">
        <v>63</v>
      </c>
      <c r="C424" s="23" t="s">
        <v>178</v>
      </c>
      <c r="D424" s="83">
        <f t="shared" ref="D424:G424" si="80">SUM(D420:D423)</f>
        <v>499</v>
      </c>
      <c r="E424" s="83">
        <f t="shared" si="80"/>
        <v>5887</v>
      </c>
      <c r="F424" s="83">
        <f t="shared" si="80"/>
        <v>6980</v>
      </c>
      <c r="G424" s="83">
        <f t="shared" si="80"/>
        <v>6980</v>
      </c>
      <c r="H424" s="83">
        <v>7018</v>
      </c>
    </row>
    <row r="425" spans="1:8">
      <c r="A425" s="22"/>
      <c r="B425" s="25"/>
      <c r="C425" s="23"/>
      <c r="D425" s="14"/>
      <c r="E425" s="14"/>
      <c r="F425" s="14"/>
      <c r="G425" s="14"/>
      <c r="H425" s="14"/>
    </row>
    <row r="426" spans="1:8" ht="13.9" customHeight="1">
      <c r="A426" s="22"/>
      <c r="B426" s="25">
        <v>81</v>
      </c>
      <c r="C426" s="23" t="s">
        <v>269</v>
      </c>
      <c r="D426" s="14"/>
      <c r="E426" s="14"/>
      <c r="F426" s="14"/>
      <c r="G426" s="14"/>
      <c r="H426" s="14"/>
    </row>
    <row r="427" spans="1:8" ht="13.9" customHeight="1">
      <c r="A427" s="22"/>
      <c r="B427" s="25" t="s">
        <v>270</v>
      </c>
      <c r="C427" s="23" t="s">
        <v>362</v>
      </c>
      <c r="D427" s="14">
        <v>13000</v>
      </c>
      <c r="E427" s="7">
        <v>0</v>
      </c>
      <c r="F427" s="14">
        <v>36166</v>
      </c>
      <c r="G427" s="14">
        <v>36166</v>
      </c>
      <c r="H427" s="14">
        <v>10080</v>
      </c>
    </row>
    <row r="428" spans="1:8" s="147" customFormat="1" ht="13.9" customHeight="1">
      <c r="A428" s="22"/>
      <c r="B428" s="25" t="s">
        <v>271</v>
      </c>
      <c r="C428" s="23" t="s">
        <v>314</v>
      </c>
      <c r="D428" s="14">
        <v>230</v>
      </c>
      <c r="E428" s="7">
        <v>0</v>
      </c>
      <c r="F428" s="14">
        <v>1019</v>
      </c>
      <c r="G428" s="14">
        <v>1019</v>
      </c>
      <c r="H428" s="14">
        <v>80</v>
      </c>
    </row>
    <row r="429" spans="1:8" ht="13.9" customHeight="1">
      <c r="A429" s="122" t="s">
        <v>13</v>
      </c>
      <c r="B429" s="169">
        <v>81</v>
      </c>
      <c r="C429" s="123" t="s">
        <v>269</v>
      </c>
      <c r="D429" s="11">
        <f>D427+D428</f>
        <v>13230</v>
      </c>
      <c r="E429" s="10">
        <f t="shared" ref="E429:G429" si="81">E427+E428</f>
        <v>0</v>
      </c>
      <c r="F429" s="11">
        <f t="shared" si="81"/>
        <v>37185</v>
      </c>
      <c r="G429" s="11">
        <f t="shared" si="81"/>
        <v>37185</v>
      </c>
      <c r="H429" s="11">
        <v>10160</v>
      </c>
    </row>
    <row r="430" spans="1:8" ht="13.9" customHeight="1">
      <c r="A430" s="22" t="s">
        <v>13</v>
      </c>
      <c r="B430" s="111">
        <v>0.10100000000000001</v>
      </c>
      <c r="C430" s="76" t="s">
        <v>169</v>
      </c>
      <c r="D430" s="83">
        <f t="shared" ref="D430:G430" si="82">D424+D417+D410+D429</f>
        <v>20912</v>
      </c>
      <c r="E430" s="83">
        <f t="shared" si="82"/>
        <v>20729</v>
      </c>
      <c r="F430" s="83">
        <f t="shared" si="82"/>
        <v>60842</v>
      </c>
      <c r="G430" s="83">
        <f t="shared" si="82"/>
        <v>63342</v>
      </c>
      <c r="H430" s="83">
        <v>34421</v>
      </c>
    </row>
    <row r="431" spans="1:8">
      <c r="A431" s="22"/>
      <c r="B431" s="105"/>
      <c r="C431" s="76"/>
      <c r="D431" s="14"/>
      <c r="E431" s="115"/>
      <c r="F431" s="115"/>
      <c r="G431" s="116"/>
      <c r="H431" s="115"/>
    </row>
    <row r="432" spans="1:8" ht="13.9" customHeight="1">
      <c r="A432" s="124"/>
      <c r="B432" s="125">
        <v>0.8</v>
      </c>
      <c r="C432" s="126" t="s">
        <v>160</v>
      </c>
      <c r="D432" s="14"/>
      <c r="E432" s="115"/>
      <c r="F432" s="115"/>
      <c r="G432" s="116"/>
      <c r="H432" s="115"/>
    </row>
    <row r="433" spans="1:8" ht="13.9" customHeight="1">
      <c r="A433" s="34"/>
      <c r="B433" s="127">
        <v>82</v>
      </c>
      <c r="C433" s="121" t="s">
        <v>280</v>
      </c>
      <c r="D433" s="14"/>
      <c r="E433" s="115"/>
      <c r="F433" s="115"/>
      <c r="G433" s="116"/>
      <c r="H433" s="115"/>
    </row>
    <row r="434" spans="1:8" ht="13.9" customHeight="1">
      <c r="A434" s="22"/>
      <c r="B434" s="113" t="s">
        <v>193</v>
      </c>
      <c r="C434" s="23" t="s">
        <v>51</v>
      </c>
      <c r="D434" s="14">
        <v>1848</v>
      </c>
      <c r="E434" s="7">
        <v>0</v>
      </c>
      <c r="F434" s="14">
        <v>2035</v>
      </c>
      <c r="G434" s="115">
        <v>2035</v>
      </c>
      <c r="H434" s="7">
        <v>0</v>
      </c>
    </row>
    <row r="435" spans="1:8" ht="13.9" customHeight="1">
      <c r="A435" s="22"/>
      <c r="B435" s="113" t="s">
        <v>209</v>
      </c>
      <c r="C435" s="23" t="s">
        <v>21</v>
      </c>
      <c r="D435" s="7">
        <v>0</v>
      </c>
      <c r="E435" s="7">
        <v>0</v>
      </c>
      <c r="F435" s="14">
        <v>50</v>
      </c>
      <c r="G435" s="14">
        <v>50</v>
      </c>
      <c r="H435" s="7">
        <v>0</v>
      </c>
    </row>
    <row r="436" spans="1:8" ht="13.9" customHeight="1">
      <c r="A436" s="34"/>
      <c r="B436" s="127" t="s">
        <v>210</v>
      </c>
      <c r="C436" s="121" t="s">
        <v>23</v>
      </c>
      <c r="D436" s="7">
        <v>0</v>
      </c>
      <c r="E436" s="7">
        <v>0</v>
      </c>
      <c r="F436" s="14">
        <v>30</v>
      </c>
      <c r="G436" s="14">
        <v>30</v>
      </c>
      <c r="H436" s="7">
        <v>0</v>
      </c>
    </row>
    <row r="437" spans="1:8" ht="13.9" customHeight="1">
      <c r="A437" s="34"/>
      <c r="B437" s="127" t="s">
        <v>211</v>
      </c>
      <c r="C437" s="23" t="s">
        <v>25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</row>
    <row r="438" spans="1:8" ht="13.9" customHeight="1">
      <c r="A438" s="22" t="s">
        <v>13</v>
      </c>
      <c r="B438" s="113">
        <v>82</v>
      </c>
      <c r="C438" s="23" t="s">
        <v>280</v>
      </c>
      <c r="D438" s="11">
        <f t="shared" ref="D438:G438" si="83">SUM(D434:D437)</f>
        <v>1848</v>
      </c>
      <c r="E438" s="10">
        <f t="shared" si="83"/>
        <v>0</v>
      </c>
      <c r="F438" s="11">
        <f t="shared" si="83"/>
        <v>2115</v>
      </c>
      <c r="G438" s="11">
        <f t="shared" si="83"/>
        <v>2115</v>
      </c>
      <c r="H438" s="10">
        <v>0</v>
      </c>
    </row>
    <row r="439" spans="1:8" ht="13.9" customHeight="1">
      <c r="A439" s="122" t="s">
        <v>13</v>
      </c>
      <c r="B439" s="128">
        <v>0.8</v>
      </c>
      <c r="C439" s="129" t="s">
        <v>160</v>
      </c>
      <c r="D439" s="83">
        <f t="shared" ref="D439:G439" si="84">D438</f>
        <v>1848</v>
      </c>
      <c r="E439" s="82">
        <f t="shared" si="84"/>
        <v>0</v>
      </c>
      <c r="F439" s="83">
        <f t="shared" si="84"/>
        <v>2115</v>
      </c>
      <c r="G439" s="83">
        <f t="shared" si="84"/>
        <v>2115</v>
      </c>
      <c r="H439" s="82">
        <v>0</v>
      </c>
    </row>
    <row r="440" spans="1:8" ht="13.9" customHeight="1">
      <c r="A440" s="22" t="s">
        <v>13</v>
      </c>
      <c r="B440" s="105">
        <v>2405</v>
      </c>
      <c r="C440" s="76" t="s">
        <v>163</v>
      </c>
      <c r="D440" s="83">
        <f t="shared" ref="D440:G440" si="85">D430+D401+D439</f>
        <v>24760</v>
      </c>
      <c r="E440" s="83">
        <f t="shared" si="85"/>
        <v>42020</v>
      </c>
      <c r="F440" s="83">
        <f t="shared" si="85"/>
        <v>88436</v>
      </c>
      <c r="G440" s="83">
        <f t="shared" si="85"/>
        <v>90936</v>
      </c>
      <c r="H440" s="83">
        <v>60197</v>
      </c>
    </row>
    <row r="441" spans="1:8" s="145" customFormat="1" ht="13.9" customHeight="1">
      <c r="A441" s="130" t="s">
        <v>13</v>
      </c>
      <c r="B441" s="131"/>
      <c r="C441" s="153" t="s">
        <v>14</v>
      </c>
      <c r="D441" s="83">
        <f t="shared" ref="D441:G441" si="86">D361+D386+D440</f>
        <v>112370</v>
      </c>
      <c r="E441" s="85">
        <f t="shared" si="86"/>
        <v>319913</v>
      </c>
      <c r="F441" s="85">
        <f t="shared" si="86"/>
        <v>507760</v>
      </c>
      <c r="G441" s="85">
        <f t="shared" si="86"/>
        <v>547575</v>
      </c>
      <c r="H441" s="85">
        <v>661760</v>
      </c>
    </row>
    <row r="442" spans="1:8">
      <c r="A442" s="20"/>
      <c r="B442" s="80"/>
      <c r="C442" s="78"/>
      <c r="D442" s="14"/>
      <c r="E442" s="15"/>
      <c r="F442" s="15"/>
      <c r="G442" s="16"/>
      <c r="H442" s="15"/>
    </row>
    <row r="443" spans="1:8" ht="15.6" customHeight="1">
      <c r="C443" s="52" t="s">
        <v>183</v>
      </c>
      <c r="D443" s="14"/>
      <c r="E443" s="15"/>
      <c r="F443" s="15"/>
      <c r="G443" s="16"/>
      <c r="H443" s="15"/>
    </row>
    <row r="444" spans="1:8" ht="15.6" customHeight="1">
      <c r="A444" s="20" t="s">
        <v>15</v>
      </c>
      <c r="B444" s="89">
        <v>4403</v>
      </c>
      <c r="C444" s="13" t="s">
        <v>184</v>
      </c>
      <c r="D444" s="14"/>
      <c r="E444" s="15"/>
      <c r="F444" s="15"/>
      <c r="G444" s="16"/>
      <c r="H444" s="15"/>
    </row>
    <row r="445" spans="1:8" ht="15.6" customHeight="1">
      <c r="A445" s="20"/>
      <c r="B445" s="12">
        <v>0.10100000000000001</v>
      </c>
      <c r="C445" s="13" t="s">
        <v>185</v>
      </c>
      <c r="D445" s="14"/>
      <c r="E445" s="15"/>
      <c r="F445" s="15"/>
      <c r="G445" s="16"/>
      <c r="H445" s="15"/>
    </row>
    <row r="446" spans="1:8" ht="15.6" customHeight="1">
      <c r="A446" s="20"/>
      <c r="B446" s="8">
        <v>7</v>
      </c>
      <c r="C446" s="9" t="s">
        <v>219</v>
      </c>
      <c r="D446" s="14"/>
      <c r="E446" s="7"/>
      <c r="F446" s="14"/>
      <c r="G446" s="14"/>
      <c r="H446" s="7"/>
    </row>
    <row r="447" spans="1:8" ht="28.9" customHeight="1">
      <c r="A447" s="20"/>
      <c r="B447" s="150" t="s">
        <v>221</v>
      </c>
      <c r="C447" s="9" t="s">
        <v>308</v>
      </c>
      <c r="D447" s="14">
        <v>5522</v>
      </c>
      <c r="E447" s="7">
        <v>0</v>
      </c>
      <c r="F447" s="14">
        <v>1133</v>
      </c>
      <c r="G447" s="14">
        <v>1133</v>
      </c>
      <c r="H447" s="7">
        <v>0</v>
      </c>
    </row>
    <row r="448" spans="1:8" s="29" customFormat="1" ht="28.9" customHeight="1">
      <c r="A448" s="20"/>
      <c r="B448" s="24" t="s">
        <v>222</v>
      </c>
      <c r="C448" s="6" t="s">
        <v>290</v>
      </c>
      <c r="D448" s="14">
        <v>1797</v>
      </c>
      <c r="E448" s="7">
        <v>0</v>
      </c>
      <c r="F448" s="14">
        <v>3603</v>
      </c>
      <c r="G448" s="14">
        <v>3603</v>
      </c>
      <c r="H448" s="14">
        <v>5000</v>
      </c>
    </row>
    <row r="449" spans="1:8" ht="15.6" customHeight="1">
      <c r="A449" s="21" t="s">
        <v>13</v>
      </c>
      <c r="B449" s="132">
        <v>7</v>
      </c>
      <c r="C449" s="9" t="s">
        <v>219</v>
      </c>
      <c r="D449" s="11">
        <f t="shared" ref="D449:G449" si="87">SUM(D447:D448)</f>
        <v>7319</v>
      </c>
      <c r="E449" s="10">
        <f t="shared" si="87"/>
        <v>0</v>
      </c>
      <c r="F449" s="11">
        <f t="shared" si="87"/>
        <v>4736</v>
      </c>
      <c r="G449" s="11">
        <f t="shared" si="87"/>
        <v>4736</v>
      </c>
      <c r="H449" s="11">
        <v>5000</v>
      </c>
    </row>
    <row r="450" spans="1:8">
      <c r="B450" s="133"/>
      <c r="C450" s="9"/>
      <c r="D450" s="73"/>
      <c r="E450" s="73"/>
      <c r="F450" s="73"/>
      <c r="G450" s="73"/>
      <c r="H450" s="73"/>
    </row>
    <row r="451" spans="1:8" ht="15" customHeight="1">
      <c r="A451" s="20"/>
      <c r="B451" s="8">
        <v>8</v>
      </c>
      <c r="C451" s="9" t="s">
        <v>220</v>
      </c>
      <c r="D451" s="14"/>
      <c r="E451" s="14"/>
      <c r="F451" s="14"/>
      <c r="G451" s="14"/>
      <c r="H451" s="14"/>
    </row>
    <row r="452" spans="1:8" ht="15" customHeight="1">
      <c r="A452" s="20"/>
      <c r="B452" s="133" t="s">
        <v>226</v>
      </c>
      <c r="C452" s="9" t="s">
        <v>291</v>
      </c>
      <c r="D452" s="7">
        <v>0</v>
      </c>
      <c r="E452" s="7">
        <v>0</v>
      </c>
      <c r="F452" s="7">
        <v>0</v>
      </c>
      <c r="G452" s="7">
        <v>0</v>
      </c>
      <c r="H452" s="7">
        <v>0</v>
      </c>
    </row>
    <row r="453" spans="1:8" ht="28.9" customHeight="1">
      <c r="A453" s="20"/>
      <c r="B453" s="133" t="s">
        <v>227</v>
      </c>
      <c r="C453" s="9" t="s">
        <v>363</v>
      </c>
      <c r="D453" s="7">
        <v>0</v>
      </c>
      <c r="E453" s="7">
        <v>0</v>
      </c>
      <c r="F453" s="7">
        <v>0</v>
      </c>
      <c r="G453" s="7">
        <v>0</v>
      </c>
      <c r="H453" s="7">
        <v>0</v>
      </c>
    </row>
    <row r="454" spans="1:8" ht="28.9" customHeight="1">
      <c r="A454" s="20"/>
      <c r="B454" s="133" t="s">
        <v>228</v>
      </c>
      <c r="C454" s="9" t="s">
        <v>292</v>
      </c>
      <c r="D454" s="7">
        <v>0</v>
      </c>
      <c r="E454" s="7">
        <v>0</v>
      </c>
      <c r="F454" s="7">
        <v>0</v>
      </c>
      <c r="G454" s="7">
        <v>0</v>
      </c>
      <c r="H454" s="7">
        <v>0</v>
      </c>
    </row>
    <row r="455" spans="1:8" s="29" customFormat="1" ht="15.2" customHeight="1">
      <c r="A455" s="20"/>
      <c r="B455" s="5" t="s">
        <v>239</v>
      </c>
      <c r="C455" s="6" t="s">
        <v>293</v>
      </c>
      <c r="D455" s="14">
        <v>10000</v>
      </c>
      <c r="E455" s="7">
        <v>0</v>
      </c>
      <c r="F455" s="7">
        <v>0</v>
      </c>
      <c r="G455" s="7">
        <v>0</v>
      </c>
      <c r="H455" s="7">
        <v>0</v>
      </c>
    </row>
    <row r="456" spans="1:8" s="29" customFormat="1" ht="15.2" customHeight="1">
      <c r="A456" s="20"/>
      <c r="B456" s="5" t="s">
        <v>243</v>
      </c>
      <c r="C456" s="6" t="s">
        <v>294</v>
      </c>
      <c r="D456" s="7">
        <v>0</v>
      </c>
      <c r="E456" s="7">
        <v>0</v>
      </c>
      <c r="F456" s="7">
        <v>0</v>
      </c>
      <c r="G456" s="7">
        <v>0</v>
      </c>
      <c r="H456" s="7">
        <v>0</v>
      </c>
    </row>
    <row r="457" spans="1:8" s="29" customFormat="1" ht="28.9" customHeight="1">
      <c r="A457" s="20"/>
      <c r="B457" s="5" t="s">
        <v>268</v>
      </c>
      <c r="C457" s="6" t="s">
        <v>295</v>
      </c>
      <c r="D457" s="14">
        <v>750</v>
      </c>
      <c r="E457" s="7">
        <v>0</v>
      </c>
      <c r="F457" s="7">
        <v>0</v>
      </c>
      <c r="G457" s="152">
        <v>10000</v>
      </c>
      <c r="H457" s="14">
        <v>5000</v>
      </c>
    </row>
    <row r="458" spans="1:8" s="29" customFormat="1" ht="15.2" customHeight="1">
      <c r="A458" s="20"/>
      <c r="B458" s="5" t="s">
        <v>262</v>
      </c>
      <c r="C458" s="6" t="s">
        <v>351</v>
      </c>
      <c r="D458" s="7">
        <v>0</v>
      </c>
      <c r="E458" s="7">
        <v>0</v>
      </c>
      <c r="F458" s="7">
        <v>0</v>
      </c>
      <c r="G458" s="7">
        <v>0</v>
      </c>
      <c r="H458" s="14">
        <v>1500</v>
      </c>
    </row>
    <row r="459" spans="1:8" ht="13.9" customHeight="1">
      <c r="A459" s="70" t="s">
        <v>13</v>
      </c>
      <c r="B459" s="159">
        <v>8</v>
      </c>
      <c r="C459" s="160" t="s">
        <v>220</v>
      </c>
      <c r="D459" s="11">
        <f>SUM(D452:D458)</f>
        <v>10750</v>
      </c>
      <c r="E459" s="10">
        <f t="shared" ref="E459:G459" si="88">SUM(E452:E458)</f>
        <v>0</v>
      </c>
      <c r="F459" s="10">
        <f t="shared" si="88"/>
        <v>0</v>
      </c>
      <c r="G459" s="11">
        <f t="shared" si="88"/>
        <v>10000</v>
      </c>
      <c r="H459" s="11">
        <v>6500</v>
      </c>
    </row>
    <row r="460" spans="1:8" ht="4.1500000000000004" customHeight="1">
      <c r="A460" s="20"/>
      <c r="B460" s="12"/>
      <c r="C460" s="13"/>
      <c r="D460" s="14"/>
      <c r="E460" s="15"/>
      <c r="F460" s="15"/>
      <c r="G460" s="16"/>
      <c r="H460" s="15"/>
    </row>
    <row r="461" spans="1:8">
      <c r="A461" s="20"/>
      <c r="B461" s="17" t="s">
        <v>186</v>
      </c>
      <c r="C461" s="18" t="s">
        <v>17</v>
      </c>
      <c r="D461" s="14"/>
      <c r="E461" s="15"/>
      <c r="F461" s="15"/>
      <c r="G461" s="16"/>
      <c r="H461" s="15"/>
    </row>
    <row r="462" spans="1:8" ht="26.1" customHeight="1">
      <c r="A462" s="20"/>
      <c r="B462" s="19" t="s">
        <v>201</v>
      </c>
      <c r="C462" s="18" t="s">
        <v>213</v>
      </c>
      <c r="D462" s="7">
        <v>0</v>
      </c>
      <c r="E462" s="7">
        <v>0</v>
      </c>
      <c r="F462" s="14">
        <v>12258</v>
      </c>
      <c r="G462" s="14">
        <v>12258</v>
      </c>
      <c r="H462" s="14">
        <v>5306</v>
      </c>
    </row>
    <row r="463" spans="1:8" s="29" customFormat="1" ht="29.45" customHeight="1">
      <c r="A463" s="20"/>
      <c r="B463" s="19" t="s">
        <v>301</v>
      </c>
      <c r="C463" s="18" t="s">
        <v>315</v>
      </c>
      <c r="D463" s="7">
        <v>0</v>
      </c>
      <c r="E463" s="7">
        <v>0</v>
      </c>
      <c r="F463" s="14">
        <v>5047</v>
      </c>
      <c r="G463" s="14">
        <v>5047</v>
      </c>
      <c r="H463" s="14">
        <v>635</v>
      </c>
    </row>
    <row r="464" spans="1:8" s="29" customFormat="1" ht="15" customHeight="1">
      <c r="A464" s="20"/>
      <c r="B464" s="19" t="s">
        <v>323</v>
      </c>
      <c r="C464" s="18" t="s">
        <v>332</v>
      </c>
      <c r="D464" s="7">
        <v>0</v>
      </c>
      <c r="E464" s="7">
        <v>0</v>
      </c>
      <c r="F464" s="7">
        <v>0</v>
      </c>
      <c r="G464" s="14">
        <v>3000</v>
      </c>
      <c r="H464" s="14">
        <v>6900</v>
      </c>
    </row>
    <row r="465" spans="1:8" s="29" customFormat="1" ht="15.6" customHeight="1">
      <c r="A465" s="20"/>
      <c r="B465" s="19" t="s">
        <v>324</v>
      </c>
      <c r="C465" s="18" t="s">
        <v>325</v>
      </c>
      <c r="D465" s="7">
        <v>0</v>
      </c>
      <c r="E465" s="7">
        <v>0</v>
      </c>
      <c r="F465" s="7">
        <v>0</v>
      </c>
      <c r="G465" s="14">
        <v>10000</v>
      </c>
      <c r="H465" s="7">
        <v>0</v>
      </c>
    </row>
    <row r="466" spans="1:8" s="29" customFormat="1" ht="15.6" customHeight="1">
      <c r="A466" s="20"/>
      <c r="B466" s="19" t="s">
        <v>326</v>
      </c>
      <c r="C466" s="18" t="s">
        <v>327</v>
      </c>
      <c r="D466" s="7">
        <v>0</v>
      </c>
      <c r="E466" s="7">
        <v>0</v>
      </c>
      <c r="F466" s="7">
        <v>0</v>
      </c>
      <c r="G466" s="14">
        <v>2500</v>
      </c>
      <c r="H466" s="7">
        <v>0</v>
      </c>
    </row>
    <row r="467" spans="1:8" ht="15.6" customHeight="1">
      <c r="A467" s="21" t="s">
        <v>13</v>
      </c>
      <c r="B467" s="17" t="s">
        <v>186</v>
      </c>
      <c r="C467" s="18" t="s">
        <v>17</v>
      </c>
      <c r="D467" s="10">
        <f>SUM(D462:D466)</f>
        <v>0</v>
      </c>
      <c r="E467" s="10">
        <f t="shared" ref="E467:F467" si="89">SUM(E462:E466)</f>
        <v>0</v>
      </c>
      <c r="F467" s="11">
        <f t="shared" si="89"/>
        <v>17305</v>
      </c>
      <c r="G467" s="11">
        <f>SUM(G462:G466)</f>
        <v>32805</v>
      </c>
      <c r="H467" s="11">
        <v>12841</v>
      </c>
    </row>
    <row r="468" spans="1:8" ht="15.6" customHeight="1">
      <c r="A468" s="21" t="s">
        <v>13</v>
      </c>
      <c r="B468" s="12">
        <v>0.10100000000000001</v>
      </c>
      <c r="C468" s="134" t="s">
        <v>185</v>
      </c>
      <c r="D468" s="11">
        <f>D467+D449+D459</f>
        <v>18069</v>
      </c>
      <c r="E468" s="10">
        <f t="shared" ref="E468:G468" si="90">E467+E449+E459</f>
        <v>0</v>
      </c>
      <c r="F468" s="11">
        <f t="shared" si="90"/>
        <v>22041</v>
      </c>
      <c r="G468" s="11">
        <f t="shared" si="90"/>
        <v>47541</v>
      </c>
      <c r="H468" s="11">
        <v>24341</v>
      </c>
    </row>
    <row r="469" spans="1:8" ht="15.6" customHeight="1">
      <c r="A469" s="20" t="s">
        <v>13</v>
      </c>
      <c r="B469" s="89">
        <v>4403</v>
      </c>
      <c r="C469" s="13" t="s">
        <v>5</v>
      </c>
      <c r="D469" s="11">
        <f>D468</f>
        <v>18069</v>
      </c>
      <c r="E469" s="10">
        <f t="shared" ref="E469:G469" si="91">E468</f>
        <v>0</v>
      </c>
      <c r="F469" s="11">
        <f t="shared" si="91"/>
        <v>22041</v>
      </c>
      <c r="G469" s="11">
        <f t="shared" si="91"/>
        <v>47541</v>
      </c>
      <c r="H469" s="11">
        <v>24341</v>
      </c>
    </row>
    <row r="470" spans="1:8" ht="13.35" customHeight="1">
      <c r="B470" s="55"/>
      <c r="C470" s="135"/>
      <c r="D470" s="14"/>
      <c r="E470" s="15"/>
      <c r="F470" s="15"/>
      <c r="G470" s="16"/>
      <c r="H470" s="15"/>
    </row>
    <row r="471" spans="1:8" ht="15" customHeight="1">
      <c r="A471" s="34" t="s">
        <v>15</v>
      </c>
      <c r="B471" s="136">
        <v>4405</v>
      </c>
      <c r="C471" s="58" t="s">
        <v>187</v>
      </c>
      <c r="D471" s="65"/>
      <c r="E471" s="115"/>
      <c r="F471" s="115"/>
      <c r="G471" s="116"/>
      <c r="H471" s="115"/>
    </row>
    <row r="472" spans="1:8" ht="15" customHeight="1">
      <c r="A472" s="22"/>
      <c r="B472" s="137">
        <v>0.10100000000000001</v>
      </c>
      <c r="C472" s="76" t="s">
        <v>169</v>
      </c>
      <c r="D472" s="14"/>
      <c r="E472" s="115"/>
      <c r="F472" s="115"/>
      <c r="G472" s="116"/>
      <c r="H472" s="115"/>
    </row>
    <row r="473" spans="1:8" ht="15" customHeight="1">
      <c r="A473" s="22"/>
      <c r="B473" s="114" t="s">
        <v>258</v>
      </c>
      <c r="C473" s="23" t="s">
        <v>256</v>
      </c>
      <c r="D473" s="14">
        <v>3792</v>
      </c>
      <c r="E473" s="7">
        <v>0</v>
      </c>
      <c r="F473" s="7">
        <v>0</v>
      </c>
      <c r="G473" s="14">
        <v>10000</v>
      </c>
      <c r="H473" s="7">
        <v>0</v>
      </c>
    </row>
    <row r="474" spans="1:8" ht="15" customHeight="1">
      <c r="A474" s="22"/>
      <c r="B474" s="114" t="s">
        <v>328</v>
      </c>
      <c r="C474" s="23" t="s">
        <v>329</v>
      </c>
      <c r="D474" s="7">
        <v>0</v>
      </c>
      <c r="E474" s="7">
        <v>0</v>
      </c>
      <c r="F474" s="7">
        <v>0</v>
      </c>
      <c r="G474" s="14">
        <v>650</v>
      </c>
      <c r="H474" s="7">
        <v>0</v>
      </c>
    </row>
    <row r="475" spans="1:8" ht="15" customHeight="1">
      <c r="A475" s="22"/>
      <c r="B475" s="114" t="s">
        <v>330</v>
      </c>
      <c r="C475" s="23" t="s">
        <v>331</v>
      </c>
      <c r="D475" s="7">
        <v>0</v>
      </c>
      <c r="E475" s="7">
        <v>0</v>
      </c>
      <c r="F475" s="7">
        <v>0</v>
      </c>
      <c r="G475" s="14">
        <v>1000</v>
      </c>
      <c r="H475" s="14">
        <v>760</v>
      </c>
    </row>
    <row r="476" spans="1:8" ht="16.149999999999999" customHeight="1">
      <c r="A476" s="22"/>
      <c r="B476" s="114"/>
      <c r="C476" s="23"/>
      <c r="D476" s="65"/>
      <c r="E476" s="67"/>
      <c r="F476" s="65"/>
      <c r="G476" s="67"/>
      <c r="H476" s="65"/>
    </row>
    <row r="477" spans="1:8" ht="15.2" customHeight="1">
      <c r="A477" s="22"/>
      <c r="B477" s="17" t="s">
        <v>229</v>
      </c>
      <c r="C477" s="23" t="s">
        <v>230</v>
      </c>
      <c r="D477" s="65"/>
      <c r="E477" s="67"/>
      <c r="F477" s="65"/>
      <c r="G477" s="67"/>
      <c r="H477" s="65"/>
    </row>
    <row r="478" spans="1:8" ht="15.2" customHeight="1">
      <c r="A478" s="22"/>
      <c r="B478" s="114" t="s">
        <v>231</v>
      </c>
      <c r="C478" s="23" t="s">
        <v>284</v>
      </c>
      <c r="D478" s="14">
        <v>244</v>
      </c>
      <c r="E478" s="7">
        <v>0</v>
      </c>
      <c r="F478" s="14">
        <v>553</v>
      </c>
      <c r="G478" s="14">
        <v>553</v>
      </c>
      <c r="H478" s="7">
        <v>0</v>
      </c>
    </row>
    <row r="479" spans="1:8" ht="27" customHeight="1">
      <c r="A479" s="22"/>
      <c r="B479" s="114" t="s">
        <v>232</v>
      </c>
      <c r="C479" s="23" t="s">
        <v>281</v>
      </c>
      <c r="D479" s="14">
        <v>16</v>
      </c>
      <c r="E479" s="7">
        <v>0</v>
      </c>
      <c r="F479" s="7">
        <v>0</v>
      </c>
      <c r="G479" s="7">
        <v>0</v>
      </c>
      <c r="H479" s="7">
        <v>0</v>
      </c>
    </row>
    <row r="480" spans="1:8" ht="25.9" customHeight="1">
      <c r="A480" s="22"/>
      <c r="B480" s="114" t="s">
        <v>233</v>
      </c>
      <c r="C480" s="23" t="s">
        <v>282</v>
      </c>
      <c r="D480" s="14">
        <v>421</v>
      </c>
      <c r="E480" s="7">
        <v>0</v>
      </c>
      <c r="F480" s="7">
        <v>0</v>
      </c>
      <c r="G480" s="7">
        <v>0</v>
      </c>
      <c r="H480" s="7">
        <v>0</v>
      </c>
    </row>
    <row r="481" spans="1:8" ht="26.45" customHeight="1">
      <c r="A481" s="22"/>
      <c r="B481" s="114" t="s">
        <v>234</v>
      </c>
      <c r="C481" s="23" t="s">
        <v>283</v>
      </c>
      <c r="D481" s="7">
        <v>0</v>
      </c>
      <c r="E481" s="7">
        <v>0</v>
      </c>
      <c r="F481" s="14">
        <v>2888</v>
      </c>
      <c r="G481" s="14">
        <v>2888</v>
      </c>
      <c r="H481" s="7">
        <v>0</v>
      </c>
    </row>
    <row r="482" spans="1:8" s="29" customFormat="1" ht="25.5">
      <c r="A482" s="22"/>
      <c r="B482" s="114" t="s">
        <v>235</v>
      </c>
      <c r="C482" s="23" t="s">
        <v>296</v>
      </c>
      <c r="D482" s="67">
        <v>0</v>
      </c>
      <c r="E482" s="67">
        <v>0</v>
      </c>
      <c r="F482" s="65">
        <v>2000</v>
      </c>
      <c r="G482" s="65">
        <v>2000</v>
      </c>
      <c r="H482" s="67">
        <v>0</v>
      </c>
    </row>
    <row r="483" spans="1:8" ht="15.6" customHeight="1">
      <c r="A483" s="22" t="s">
        <v>13</v>
      </c>
      <c r="B483" s="17" t="s">
        <v>229</v>
      </c>
      <c r="C483" s="23" t="s">
        <v>230</v>
      </c>
      <c r="D483" s="11">
        <f t="shared" ref="D483:G483" si="92">SUM(D478:D482)</f>
        <v>681</v>
      </c>
      <c r="E483" s="10">
        <f t="shared" si="92"/>
        <v>0</v>
      </c>
      <c r="F483" s="11">
        <f t="shared" si="92"/>
        <v>5441</v>
      </c>
      <c r="G483" s="11">
        <f t="shared" si="92"/>
        <v>5441</v>
      </c>
      <c r="H483" s="10">
        <v>0</v>
      </c>
    </row>
    <row r="484" spans="1:8" ht="15.6" customHeight="1">
      <c r="A484" s="22"/>
      <c r="B484" s="17"/>
      <c r="C484" s="76"/>
      <c r="D484" s="7"/>
      <c r="E484" s="7"/>
      <c r="F484" s="14"/>
      <c r="G484" s="14"/>
      <c r="H484" s="14"/>
    </row>
    <row r="485" spans="1:8" ht="15.6" customHeight="1">
      <c r="A485" s="22"/>
      <c r="B485" s="17" t="s">
        <v>236</v>
      </c>
      <c r="C485" s="23" t="s">
        <v>237</v>
      </c>
      <c r="D485" s="67"/>
      <c r="E485" s="67"/>
      <c r="F485" s="65"/>
      <c r="G485" s="65"/>
      <c r="H485" s="67"/>
    </row>
    <row r="486" spans="1:8" ht="30" customHeight="1">
      <c r="A486" s="122"/>
      <c r="B486" s="161" t="s">
        <v>238</v>
      </c>
      <c r="C486" s="123" t="s">
        <v>309</v>
      </c>
      <c r="D486" s="82">
        <v>0</v>
      </c>
      <c r="E486" s="82">
        <v>0</v>
      </c>
      <c r="F486" s="83">
        <v>1270</v>
      </c>
      <c r="G486" s="83">
        <v>1270</v>
      </c>
      <c r="H486" s="82">
        <v>0</v>
      </c>
    </row>
    <row r="487" spans="1:8" ht="44.45" customHeight="1">
      <c r="A487" s="22"/>
      <c r="B487" s="114" t="s">
        <v>278</v>
      </c>
      <c r="C487" s="23" t="s">
        <v>279</v>
      </c>
      <c r="D487" s="82">
        <v>0</v>
      </c>
      <c r="E487" s="82">
        <v>0</v>
      </c>
      <c r="F487" s="83">
        <v>5500</v>
      </c>
      <c r="G487" s="83">
        <v>5500</v>
      </c>
      <c r="H487" s="7">
        <v>0</v>
      </c>
    </row>
    <row r="488" spans="1:8">
      <c r="A488" s="22" t="s">
        <v>13</v>
      </c>
      <c r="B488" s="17" t="s">
        <v>236</v>
      </c>
      <c r="C488" s="23" t="s">
        <v>237</v>
      </c>
      <c r="D488" s="10">
        <f t="shared" ref="D488:G488" si="93">D486+D487</f>
        <v>0</v>
      </c>
      <c r="E488" s="10">
        <f t="shared" si="93"/>
        <v>0</v>
      </c>
      <c r="F488" s="11">
        <f t="shared" si="93"/>
        <v>6770</v>
      </c>
      <c r="G488" s="11">
        <f t="shared" si="93"/>
        <v>6770</v>
      </c>
      <c r="H488" s="10">
        <v>0</v>
      </c>
    </row>
    <row r="489" spans="1:8">
      <c r="A489" s="22"/>
      <c r="B489" s="17"/>
      <c r="C489" s="23"/>
      <c r="D489" s="7"/>
      <c r="E489" s="7"/>
      <c r="F489" s="14"/>
      <c r="G489" s="14"/>
      <c r="H489" s="14"/>
    </row>
    <row r="490" spans="1:8">
      <c r="A490" s="22"/>
      <c r="B490" s="17" t="s">
        <v>244</v>
      </c>
      <c r="C490" s="23" t="s">
        <v>297</v>
      </c>
      <c r="D490" s="7"/>
      <c r="E490" s="7"/>
      <c r="F490" s="14"/>
      <c r="G490" s="14"/>
      <c r="H490" s="14"/>
    </row>
    <row r="491" spans="1:8" ht="29.45" customHeight="1">
      <c r="A491" s="22"/>
      <c r="B491" s="17" t="s">
        <v>245</v>
      </c>
      <c r="C491" s="23" t="s">
        <v>310</v>
      </c>
      <c r="D491" s="14">
        <v>11682</v>
      </c>
      <c r="E491" s="7">
        <v>0</v>
      </c>
      <c r="F491" s="14">
        <v>10000</v>
      </c>
      <c r="G491" s="14">
        <v>10000</v>
      </c>
      <c r="H491" s="14">
        <v>7669</v>
      </c>
    </row>
    <row r="492" spans="1:8" s="29" customFormat="1" ht="30.6" customHeight="1">
      <c r="A492" s="22"/>
      <c r="B492" s="17" t="s">
        <v>302</v>
      </c>
      <c r="C492" s="23" t="s">
        <v>316</v>
      </c>
      <c r="D492" s="7">
        <v>0</v>
      </c>
      <c r="E492" s="7">
        <v>0</v>
      </c>
      <c r="F492" s="14">
        <v>3263</v>
      </c>
      <c r="G492" s="14">
        <v>3263</v>
      </c>
      <c r="H492" s="7">
        <v>0</v>
      </c>
    </row>
    <row r="493" spans="1:8">
      <c r="A493" s="22" t="s">
        <v>13</v>
      </c>
      <c r="B493" s="17" t="s">
        <v>244</v>
      </c>
      <c r="C493" s="23" t="s">
        <v>297</v>
      </c>
      <c r="D493" s="11">
        <f>D491+D492</f>
        <v>11682</v>
      </c>
      <c r="E493" s="10">
        <f t="shared" ref="E493:G493" si="94">E491+E492</f>
        <v>0</v>
      </c>
      <c r="F493" s="11">
        <f t="shared" si="94"/>
        <v>13263</v>
      </c>
      <c r="G493" s="11">
        <f t="shared" si="94"/>
        <v>13263</v>
      </c>
      <c r="H493" s="11">
        <v>7669</v>
      </c>
    </row>
    <row r="494" spans="1:8">
      <c r="A494" s="22" t="s">
        <v>13</v>
      </c>
      <c r="B494" s="137">
        <v>0.10100000000000001</v>
      </c>
      <c r="C494" s="76" t="s">
        <v>169</v>
      </c>
      <c r="D494" s="11">
        <f t="shared" ref="D494:G494" si="95">D488+D483+D493+D473+D474+D475</f>
        <v>16155</v>
      </c>
      <c r="E494" s="10">
        <f t="shared" si="95"/>
        <v>0</v>
      </c>
      <c r="F494" s="11">
        <f t="shared" si="95"/>
        <v>25474</v>
      </c>
      <c r="G494" s="11">
        <f t="shared" si="95"/>
        <v>37124</v>
      </c>
      <c r="H494" s="11">
        <v>8429</v>
      </c>
    </row>
    <row r="495" spans="1:8">
      <c r="A495" s="122" t="s">
        <v>13</v>
      </c>
      <c r="B495" s="138">
        <v>4405</v>
      </c>
      <c r="C495" s="139" t="s">
        <v>187</v>
      </c>
      <c r="D495" s="11">
        <f t="shared" ref="D495" si="96">D494</f>
        <v>16155</v>
      </c>
      <c r="E495" s="10">
        <f t="shared" ref="E495:G495" si="97">E494</f>
        <v>0</v>
      </c>
      <c r="F495" s="11">
        <f t="shared" si="97"/>
        <v>25474</v>
      </c>
      <c r="G495" s="11">
        <f t="shared" si="97"/>
        <v>37124</v>
      </c>
      <c r="H495" s="11">
        <v>8429</v>
      </c>
    </row>
    <row r="496" spans="1:8">
      <c r="A496" s="130" t="s">
        <v>13</v>
      </c>
      <c r="B496" s="131"/>
      <c r="C496" s="140" t="s">
        <v>183</v>
      </c>
      <c r="D496" s="65">
        <f t="shared" ref="D496:G496" si="98">D495+D469</f>
        <v>34224</v>
      </c>
      <c r="E496" s="67">
        <f t="shared" si="98"/>
        <v>0</v>
      </c>
      <c r="F496" s="65">
        <f t="shared" si="98"/>
        <v>47515</v>
      </c>
      <c r="G496" s="65">
        <f t="shared" si="98"/>
        <v>84665</v>
      </c>
      <c r="H496" s="65">
        <v>32770</v>
      </c>
    </row>
    <row r="497" spans="1:8">
      <c r="A497" s="130" t="s">
        <v>13</v>
      </c>
      <c r="B497" s="131"/>
      <c r="C497" s="140" t="s">
        <v>7</v>
      </c>
      <c r="D497" s="11">
        <f t="shared" ref="D497:G497" si="99">D496+D441</f>
        <v>146594</v>
      </c>
      <c r="E497" s="11">
        <f t="shared" si="99"/>
        <v>319913</v>
      </c>
      <c r="F497" s="11">
        <f t="shared" si="99"/>
        <v>555275</v>
      </c>
      <c r="G497" s="11">
        <f t="shared" si="99"/>
        <v>632240</v>
      </c>
      <c r="H497" s="11">
        <v>694530</v>
      </c>
    </row>
    <row r="498" spans="1:8">
      <c r="A498" s="174"/>
      <c r="B498" s="174"/>
      <c r="C498" s="174"/>
      <c r="D498" s="174"/>
      <c r="E498" s="174"/>
      <c r="F498" s="174"/>
      <c r="G498" s="174"/>
      <c r="H498" s="174"/>
    </row>
    <row r="499" spans="1:8">
      <c r="A499" s="20"/>
      <c r="B499" s="80"/>
      <c r="C499" s="13"/>
      <c r="D499" s="14"/>
      <c r="E499" s="15"/>
      <c r="F499" s="15"/>
      <c r="G499" s="15"/>
      <c r="H499" s="15"/>
    </row>
    <row r="500" spans="1:8" ht="28.9" customHeight="1">
      <c r="A500" s="20" t="s">
        <v>214</v>
      </c>
      <c r="B500" s="80">
        <v>2403</v>
      </c>
      <c r="C500" s="69" t="s">
        <v>367</v>
      </c>
      <c r="D500" s="141">
        <v>0</v>
      </c>
      <c r="E500" s="142">
        <v>34</v>
      </c>
      <c r="F500" s="141">
        <v>0</v>
      </c>
      <c r="G500" s="141">
        <v>0</v>
      </c>
      <c r="H500" s="141">
        <v>0</v>
      </c>
    </row>
    <row r="501" spans="1:8" ht="16.149999999999999" customHeight="1">
      <c r="A501" s="20" t="s">
        <v>214</v>
      </c>
      <c r="B501" s="80">
        <v>2405</v>
      </c>
      <c r="C501" s="22" t="s">
        <v>368</v>
      </c>
      <c r="D501" s="141">
        <v>0</v>
      </c>
      <c r="E501" s="141">
        <v>0</v>
      </c>
      <c r="F501" s="141">
        <v>0</v>
      </c>
      <c r="G501" s="141">
        <v>0</v>
      </c>
      <c r="H501" s="141">
        <v>0</v>
      </c>
    </row>
    <row r="502" spans="1:8">
      <c r="A502" s="20"/>
      <c r="B502" s="80"/>
      <c r="C502" s="22"/>
      <c r="D502" s="59"/>
      <c r="E502" s="7"/>
      <c r="F502" s="7"/>
      <c r="G502" s="7"/>
      <c r="H502" s="7"/>
    </row>
    <row r="503" spans="1:8" ht="24.75" customHeight="1">
      <c r="A503" s="20"/>
      <c r="B503" s="80"/>
      <c r="C503" s="22"/>
      <c r="D503" s="59"/>
      <c r="E503" s="59"/>
      <c r="F503" s="59"/>
      <c r="G503" s="59"/>
      <c r="H503" s="59"/>
    </row>
  </sheetData>
  <customSheetViews>
    <customSheetView guid="{E57F7D2B-6C27-407B-9710-2828BB462CF1}" scale="85" showPageBreaks="1" printArea="1" showAutoFilter="1" hiddenRows="1" view="pageBreakPreview" topLeftCell="D485">
      <selection activeCell="I499" sqref="I499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1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CE6969D3-C4C4-4E74-BA3B-A9142892664E}" scale="115" showPageBreaks="1" printArea="1" showAutoFilter="1" hiddenRows="1" view="pageBreakPreview" showRuler="0" topLeftCell="A512">
      <selection activeCell="N514" sqref="N514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2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A1D4F895-248C-45AC-AB56-DBE99D2594FB}" showPageBreaks="1" zeroValues="0" printArea="1" showAutoFilter="1" view="pageBreakPreview" showRuler="0" topLeftCell="A596">
      <selection activeCell="G643" sqref="G643"/>
      <pageMargins left="0.74803149606299202" right="0.511811023622047" top="0.74803149606299202" bottom="0.90551181102362199" header="0.511811023622047" footer="0"/>
      <printOptions horizontalCentered="1"/>
      <pageSetup paperSize="9" firstPageNumber="45" fitToHeight="22" orientation="landscape" blackAndWhite="1" useFirstPageNumber="1" horizontalDpi="4294967292" r:id="rId3"/>
      <headerFooter alignWithMargins="0">
        <oddHeader>&amp;C    &amp;"Times New Roman,Bold"  &amp;P</oddHeader>
      </headerFooter>
      <autoFilter ref="B1:M1"/>
    </customSheetView>
    <customSheetView guid="{11785445-139B-4A31-9FC3-9005FC3C3095}" scale="115" showPageBreaks="1" printArea="1" showAutoFilter="1" hiddenRows="1" view="pageBreakPreview" showRuler="0" topLeftCell="A479">
      <selection activeCell="K440" sqref="K440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C9005DB3-FAA8-4560-9BCE-49977A5934C6}" scale="75" showPageBreaks="1" printArea="1" showAutoFilter="1" hiddenRows="1" showRuler="0" topLeftCell="A2">
      <pane xSplit="6" ySplit="17" topLeftCell="G515" activePane="bottomRight" state="frozen"/>
      <selection pane="bottomRight" activeCell="C405" sqref="C40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5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AB0B25A3-0912-441B-B755-8571BB521299}" scale="85" showPageBreaks="1" printArea="1" showAutoFilter="1" hiddenRows="1" view="pageBreakPreview" topLeftCell="A2">
      <selection activeCell="G25" sqref="G2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6"/>
      <headerFooter alignWithMargins="0">
        <oddHeader xml:space="preserve">&amp;C   </oddHeader>
        <oddFooter>&amp;C&amp;"Times New Roman,Bold"   Vol-I     -    &amp;P</oddFooter>
      </headerFooter>
      <autoFilter ref="B1:AG1"/>
    </customSheetView>
  </customSheetViews>
  <mergeCells count="5">
    <mergeCell ref="A498:H498"/>
    <mergeCell ref="F9:G9"/>
    <mergeCell ref="A10:H10"/>
    <mergeCell ref="D17:E17"/>
    <mergeCell ref="D16:E16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11" fitToHeight="22" orientation="landscape" blackAndWhite="1" useFirstPageNumber="1" r:id="rId7"/>
  <headerFooter alignWithMargins="0">
    <oddHeader xml:space="preserve">&amp;C   </oddHeader>
    <oddFooter>&amp;C&amp;"Times New Roman,Bold"&amp;P</oddFooter>
  </headerFooter>
  <rowBreaks count="14" manualBreakCount="14">
    <brk id="38" max="7" man="1"/>
    <brk id="71" max="7" man="1"/>
    <brk id="100" max="7" man="1"/>
    <brk id="133" max="7" man="1"/>
    <brk id="167" max="7" man="1"/>
    <brk id="200" max="7" man="1"/>
    <brk id="233" max="7" man="1"/>
    <brk id="265" max="7" man="1"/>
    <brk id="295" max="7" man="1"/>
    <brk id="358" max="7" man="1"/>
    <brk id="390" max="7" man="1"/>
    <brk id="425" max="7" man="1"/>
    <brk id="455" max="7" man="1"/>
    <brk id="502" max="16383" man="1"/>
  </row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dem2</vt:lpstr>
      <vt:lpstr>Sheet1</vt:lpstr>
      <vt:lpstr>'dem2'!ah</vt:lpstr>
      <vt:lpstr>'dem2'!ahcap</vt:lpstr>
      <vt:lpstr>'dem2'!animal</vt:lpstr>
      <vt:lpstr>'dem2'!dd</vt:lpstr>
      <vt:lpstr>'dem2'!fishcap</vt:lpstr>
      <vt:lpstr>'dem2'!Fishrev</vt:lpstr>
      <vt:lpstr>'dem2'!Print_Area</vt:lpstr>
      <vt:lpstr>'dem2'!Print_Titles</vt:lpstr>
    </vt:vector>
  </TitlesOfParts>
  <Company>Fainance Section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Buget Section</dc:creator>
  <cp:lastModifiedBy>Siyon</cp:lastModifiedBy>
  <cp:lastPrinted>2018-02-26T10:00:20Z</cp:lastPrinted>
  <dcterms:created xsi:type="dcterms:W3CDTF">2004-06-05T04:32:33Z</dcterms:created>
  <dcterms:modified xsi:type="dcterms:W3CDTF">2018-04-07T07:38:40Z</dcterms:modified>
</cp:coreProperties>
</file>