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010"/>
  </bookViews>
  <sheets>
    <sheet name="dem24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'dem24'!$A$16:$H$96</definedName>
    <definedName name="_Regression_Int" localSheetId="0" hidden="1">1</definedName>
    <definedName name="censusrec">#REF!</definedName>
    <definedName name="Charged" localSheetId="0">'dem24'!$E$9:$F$9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egislaturecharged">'dem24'!$E$9:$F$9</definedName>
    <definedName name="legislaturevoted">'dem24'!$E$10:$F$10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'dem24'!#REF!</definedName>
    <definedName name="Nutrition">#REF!</definedName>
    <definedName name="oges">#REF!</definedName>
    <definedName name="pension" localSheetId="0">'dem24'!$D$77:$H$77</definedName>
    <definedName name="_xlnm.Print_Area" localSheetId="0">'dem24'!$A$1:$H$81</definedName>
    <definedName name="_xlnm.Print_Titles" localSheetId="0">'dem24'!$13:$16</definedName>
    <definedName name="pwcap">#REF!</definedName>
    <definedName name="rec" localSheetId="0">'dem24'!#REF!</definedName>
    <definedName name="reform">#REF!</definedName>
    <definedName name="revise" localSheetId="0">'dem24'!$D$96:$G$96</definedName>
    <definedName name="sgs">#REF!</definedName>
    <definedName name="sla" localSheetId="0">'dem24'!$D$67:$H$67</definedName>
    <definedName name="socialwelfare">#REF!</definedName>
    <definedName name="spfrd">#REF!</definedName>
    <definedName name="sss">#REF!</definedName>
    <definedName name="summary" localSheetId="0">'dem24'!$D$87:$G$87</definedName>
    <definedName name="tax">#REF!</definedName>
    <definedName name="udhd">#REF!</definedName>
    <definedName name="urbancap">#REF!</definedName>
    <definedName name="voted" localSheetId="0">'dem24'!$E$10:$F$10</definedName>
    <definedName name="watercap">#REF!</definedName>
    <definedName name="welfarecap">#REF!</definedName>
    <definedName name="Z_239EE218_578E_4317_BEED_14D5D7089E27_.wvu.FilterData" localSheetId="0" hidden="1">'dem24'!$A$1:$H$101</definedName>
    <definedName name="Z_239EE218_578E_4317_BEED_14D5D7089E27_.wvu.PrintArea" localSheetId="0" hidden="1">'dem24'!$A$1:$H$80</definedName>
    <definedName name="Z_239EE218_578E_4317_BEED_14D5D7089E27_.wvu.PrintTitles" localSheetId="0" hidden="1">'dem24'!$13:$16</definedName>
    <definedName name="Z_302A3EA3_AE96_11D5_A646_0050BA3D7AFD_.wvu.FilterData" localSheetId="0" hidden="1">'dem24'!$A$1:$H$101</definedName>
    <definedName name="Z_302A3EA3_AE96_11D5_A646_0050BA3D7AFD_.wvu.PrintArea" localSheetId="0" hidden="1">'dem24'!$A$1:$H$80</definedName>
    <definedName name="Z_302A3EA3_AE96_11D5_A646_0050BA3D7AFD_.wvu.PrintTitles" localSheetId="0" hidden="1">'dem24'!$13:$16</definedName>
    <definedName name="Z_36DBA021_0ECB_11D4_8064_004005726899_.wvu.FilterData" localSheetId="0" hidden="1">'dem24'!$C$18:$C$80</definedName>
    <definedName name="Z_36DBA021_0ECB_11D4_8064_004005726899_.wvu.PrintArea" localSheetId="0" hidden="1">'dem24'!$A$1:$H$80</definedName>
    <definedName name="Z_36DBA021_0ECB_11D4_8064_004005726899_.wvu.PrintTitles" localSheetId="0" hidden="1">'dem24'!$13:$16</definedName>
    <definedName name="Z_93EBE921_AE91_11D5_8685_004005726899_.wvu.FilterData" localSheetId="0" hidden="1">'dem24'!$C$18:$C$80</definedName>
    <definedName name="Z_93EBE921_AE91_11D5_8685_004005726899_.wvu.PrintArea" localSheetId="0" hidden="1">'dem24'!$A$1:$H$80</definedName>
    <definedName name="Z_93EBE921_AE91_11D5_8685_004005726899_.wvu.PrintTitles" localSheetId="0" hidden="1">'dem24'!$13:$16</definedName>
    <definedName name="Z_94DA79C1_0FDE_11D5_9579_000021DAEEA2_.wvu.FilterData" localSheetId="0" hidden="1">'dem24'!$C$18:$C$80</definedName>
    <definedName name="Z_94DA79C1_0FDE_11D5_9579_000021DAEEA2_.wvu.PrintArea" localSheetId="0" hidden="1">'dem24'!$A$1:$H$80</definedName>
    <definedName name="Z_94DA79C1_0FDE_11D5_9579_000021DAEEA2_.wvu.PrintTitles" localSheetId="0" hidden="1">'dem24'!$13:$16</definedName>
    <definedName name="Z_C868F8C3_16D7_11D5_A68D_81D6213F5331_.wvu.FilterData" localSheetId="0" hidden="1">'dem24'!$C$18:$C$80</definedName>
    <definedName name="Z_C868F8C3_16D7_11D5_A68D_81D6213F5331_.wvu.PrintArea" localSheetId="0" hidden="1">'dem24'!$A$1:$H$80</definedName>
    <definedName name="Z_C868F8C3_16D7_11D5_A68D_81D6213F5331_.wvu.PrintTitles" localSheetId="0" hidden="1">'dem24'!$13:$16</definedName>
    <definedName name="Z_E5DF37BD_125C_11D5_8DC4_D0F5D88B3549_.wvu.FilterData" localSheetId="0" hidden="1">'dem24'!$C$18:$C$80</definedName>
    <definedName name="Z_E5DF37BD_125C_11D5_8DC4_D0F5D88B3549_.wvu.PrintArea" localSheetId="0" hidden="1">'dem24'!$A$1:$H$80</definedName>
    <definedName name="Z_E5DF37BD_125C_11D5_8DC4_D0F5D88B3549_.wvu.PrintTitles" localSheetId="0" hidden="1">'dem24'!$13:$16</definedName>
    <definedName name="Z_F8ADACC1_164E_11D6_B603_000021DAEEA2_.wvu.FilterData" localSheetId="0" hidden="1">'dem24'!$C$18:$C$80</definedName>
    <definedName name="Z_F8ADACC1_164E_11D6_B603_000021DAEEA2_.wvu.PrintArea" localSheetId="0" hidden="1">'dem24'!$A$1:$H$80</definedName>
    <definedName name="Z_F8ADACC1_164E_11D6_B603_000021DAEEA2_.wvu.PrintTitles" localSheetId="0" hidden="1">'dem24'!$13:$16</definedName>
  </definedNames>
  <calcPr calcId="125725"/>
</workbook>
</file>

<file path=xl/calcChain.xml><?xml version="1.0" encoding="utf-8"?>
<calcChain xmlns="http://schemas.openxmlformats.org/spreadsheetml/2006/main">
  <c r="F24" i="4"/>
  <c r="G24"/>
  <c r="E24"/>
  <c r="G79"/>
  <c r="F79"/>
  <c r="E79"/>
  <c r="D79"/>
  <c r="G74"/>
  <c r="G75" s="1"/>
  <c r="G76" s="1"/>
  <c r="G77" s="1"/>
  <c r="F74"/>
  <c r="F75" s="1"/>
  <c r="F76" s="1"/>
  <c r="F77" s="1"/>
  <c r="E74"/>
  <c r="E75" s="1"/>
  <c r="E76" s="1"/>
  <c r="E77" s="1"/>
  <c r="D74"/>
  <c r="D75" s="1"/>
  <c r="D76" s="1"/>
  <c r="D77" s="1"/>
  <c r="G64"/>
  <c r="F64"/>
  <c r="E64"/>
  <c r="D64"/>
  <c r="G60"/>
  <c r="F60"/>
  <c r="E60"/>
  <c r="E65" s="1"/>
  <c r="D60"/>
  <c r="G54"/>
  <c r="G55" s="1"/>
  <c r="F54"/>
  <c r="F55" s="1"/>
  <c r="E54"/>
  <c r="E55" s="1"/>
  <c r="D54"/>
  <c r="D55" s="1"/>
  <c r="G46"/>
  <c r="G47" s="1"/>
  <c r="F46"/>
  <c r="F47" s="1"/>
  <c r="E46"/>
  <c r="E47" s="1"/>
  <c r="D46"/>
  <c r="D47" s="1"/>
  <c r="G36"/>
  <c r="F36"/>
  <c r="E36"/>
  <c r="D36"/>
  <c r="G30"/>
  <c r="F30"/>
  <c r="E30"/>
  <c r="D30"/>
  <c r="D24"/>
  <c r="F65"/>
  <c r="E9" l="1"/>
  <c r="E37"/>
  <c r="E66" s="1"/>
  <c r="E67" s="1"/>
  <c r="E78" s="1"/>
  <c r="E80" s="1"/>
  <c r="G65"/>
  <c r="D37"/>
  <c r="G37"/>
  <c r="F37"/>
  <c r="F66" s="1"/>
  <c r="F67" s="1"/>
  <c r="F78" s="1"/>
  <c r="F80" s="1"/>
  <c r="D65"/>
  <c r="G66" l="1"/>
  <c r="G67" s="1"/>
  <c r="G78" s="1"/>
  <c r="G80" s="1"/>
  <c r="E10"/>
  <c r="D66"/>
  <c r="D67" s="1"/>
  <c r="D78" s="1"/>
  <c r="D80" s="1"/>
</calcChain>
</file>

<file path=xl/sharedStrings.xml><?xml version="1.0" encoding="utf-8"?>
<sst xmlns="http://schemas.openxmlformats.org/spreadsheetml/2006/main" count="125" uniqueCount="68">
  <si>
    <t>Parliament/State/Union Territory Legislatures</t>
  </si>
  <si>
    <t>Pensions and Other Retirement Benefits</t>
  </si>
  <si>
    <t>Revenue</t>
  </si>
  <si>
    <t>Capital</t>
  </si>
  <si>
    <t>Charged</t>
  </si>
  <si>
    <t>-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</si>
  <si>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</si>
  <si>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</si>
  <si>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</si>
  <si>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</si>
  <si>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</si>
  <si>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</si>
  <si>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</si>
  <si>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State/Union Territory Legislatures</t>
  </si>
  <si>
    <t>Legislative Assembly</t>
  </si>
  <si>
    <t>60.00.01</t>
  </si>
  <si>
    <t>60.00.11</t>
  </si>
  <si>
    <t>Discretionary Grants</t>
  </si>
  <si>
    <t>61.00.71</t>
  </si>
  <si>
    <t>61.00.72</t>
  </si>
  <si>
    <t>Members</t>
  </si>
  <si>
    <t>62.00.01</t>
  </si>
  <si>
    <t>Salaries</t>
  </si>
  <si>
    <t>62.00.11</t>
  </si>
  <si>
    <t>Travel Expenses</t>
  </si>
  <si>
    <t>62.00.50</t>
  </si>
  <si>
    <t>Other Charges</t>
  </si>
  <si>
    <t>Legislative Secretariat</t>
  </si>
  <si>
    <t>Establishment</t>
  </si>
  <si>
    <t>63.00.01</t>
  </si>
  <si>
    <t>63.00.11</t>
  </si>
  <si>
    <t>63.00.13</t>
  </si>
  <si>
    <t>Office Expenses</t>
  </si>
  <si>
    <t>63.00.50</t>
  </si>
  <si>
    <t>Legislator's Hostel</t>
  </si>
  <si>
    <t>Other Expenditure</t>
  </si>
  <si>
    <t>64.00.32</t>
  </si>
  <si>
    <t>Contribution</t>
  </si>
  <si>
    <t>Other Contributions</t>
  </si>
  <si>
    <t>65.00.32</t>
  </si>
  <si>
    <t>Pensions to Legislators</t>
  </si>
  <si>
    <t>60.00.04</t>
  </si>
  <si>
    <t>Pensionary Charges</t>
  </si>
  <si>
    <t>II. Details of the estimates and the heads under which this grant will be accounted for:</t>
  </si>
  <si>
    <t>A - General Services (a) Organs of State</t>
  </si>
  <si>
    <t>Ex-Members of State Legislature</t>
  </si>
  <si>
    <t>Discretionary Grant by Speaker</t>
  </si>
  <si>
    <t>Civil</t>
  </si>
  <si>
    <t>(e) Pensions and Miscellaneous General Services</t>
  </si>
  <si>
    <t>(In Thousands of Rupees)</t>
  </si>
  <si>
    <t>Discretionary Grant by Deputy Speaker</t>
  </si>
  <si>
    <t xml:space="preserve">Salaries </t>
  </si>
  <si>
    <t>Speaker and Deputy Speaker (Charged)</t>
  </si>
  <si>
    <t>61.00.73</t>
  </si>
  <si>
    <t>Discretionary Grant by Chairman, Financial Committee</t>
  </si>
  <si>
    <t>Regional Institute of Parliamentary Studies and Training for North-East Region of India</t>
  </si>
  <si>
    <t>Budget Estimate</t>
  </si>
  <si>
    <t>I. Estimate of the amount required in the year ending 31st March, 2019 to defray the charges in respect of Legislature</t>
  </si>
  <si>
    <t>Revised Estimate</t>
  </si>
  <si>
    <t xml:space="preserve"> 2017-18</t>
  </si>
  <si>
    <t>63.00.42</t>
  </si>
  <si>
    <t xml:space="preserve">Lump sum provision for revision of Pay &amp; Allownances </t>
  </si>
  <si>
    <t xml:space="preserve">                  Actuals</t>
  </si>
  <si>
    <t xml:space="preserve">                 2016-17</t>
  </si>
  <si>
    <t>Parliament/ State/ Union Territory Legislatures</t>
  </si>
  <si>
    <t xml:space="preserve">                                                    DEMAND NO. 24</t>
  </si>
  <si>
    <t xml:space="preserve">                                                      LEGISLATURE</t>
  </si>
  <si>
    <t xml:space="preserve"> 2018-19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</si>
</sst>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0000##"/>
    <numFmt numFmtId="167" formatCode="00000#"/>
    <numFmt numFmtId="168" formatCode="0#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0" xfId="2" applyFont="1" applyFill="1" applyBorder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5" fillId="2" borderId="0" xfId="2" applyFont="1" applyFill="1"/>
    <xf numFmtId="0" fontId="3" fillId="0" borderId="1" xfId="1" applyNumberFormat="1" applyFont="1" applyFill="1" applyBorder="1" applyAlignment="1" applyProtection="1">
      <alignment horizontal="right"/>
    </xf>
    <xf numFmtId="0" fontId="7" fillId="0" borderId="0" xfId="2" applyFont="1" applyFill="1" applyAlignment="1">
      <alignment horizontal="left"/>
    </xf>
    <xf numFmtId="0" fontId="7" fillId="0" borderId="0" xfId="2" applyFont="1" applyFill="1" applyAlignment="1">
      <alignment horizontal="center"/>
    </xf>
    <xf numFmtId="0" fontId="7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center" vertical="top" wrapText="1"/>
    </xf>
    <xf numFmtId="0" fontId="3" fillId="0" borderId="0" xfId="2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Alignment="1">
      <alignment horizontal="left"/>
    </xf>
    <xf numFmtId="0" fontId="3" fillId="0" borderId="0" xfId="2" applyNumberFormat="1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/>
    </xf>
    <xf numFmtId="0" fontId="3" fillId="0" borderId="0" xfId="2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3" fillId="0" borderId="0" xfId="4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7" fillId="0" borderId="0" xfId="3" applyNumberFormat="1" applyFont="1" applyFill="1" applyBorder="1" applyAlignment="1" applyProtection="1">
      <alignment horizontal="center"/>
    </xf>
    <xf numFmtId="0" fontId="7" fillId="0" borderId="0" xfId="3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7" fillId="0" borderId="0" xfId="2" applyNumberFormat="1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right"/>
    </xf>
    <xf numFmtId="0" fontId="3" fillId="0" borderId="1" xfId="2" applyNumberFormat="1" applyFont="1" applyFill="1" applyBorder="1"/>
    <xf numFmtId="0" fontId="3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7" fillId="0" borderId="0" xfId="2" applyFont="1" applyFill="1" applyAlignment="1">
      <alignment horizontal="center" vertical="top" wrapText="1"/>
    </xf>
    <xf numFmtId="0" fontId="7" fillId="0" borderId="0" xfId="2" applyFont="1" applyFill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left"/>
    </xf>
    <xf numFmtId="165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7" fillId="0" borderId="0" xfId="2" applyNumberFormat="1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0" xfId="2" applyNumberFormat="1" applyFont="1" applyFill="1"/>
    <xf numFmtId="0" fontId="6" fillId="0" borderId="0" xfId="2" applyNumberFormat="1" applyFont="1" applyFill="1" applyAlignment="1">
      <alignment horizontal="center"/>
    </xf>
    <xf numFmtId="165" fontId="6" fillId="0" borderId="0" xfId="2" applyNumberFormat="1" applyFont="1" applyFill="1" applyBorder="1" applyAlignment="1">
      <alignment horizontal="right" vertical="top"/>
    </xf>
    <xf numFmtId="164" fontId="3" fillId="0" borderId="0" xfId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>
      <alignment horizontal="right" vertical="top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/>
    </xf>
    <xf numFmtId="0" fontId="6" fillId="0" borderId="1" xfId="2" applyNumberFormat="1" applyFont="1" applyFill="1" applyBorder="1" applyAlignment="1" applyProtection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>
      <alignment horizontal="righ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NumberFormat="1" applyFont="1" applyFill="1" applyBorder="1" applyAlignment="1" applyProtection="1">
      <alignment horizontal="right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vertical="top" wrapText="1"/>
    </xf>
    <xf numFmtId="0" fontId="7" fillId="0" borderId="1" xfId="2" applyFont="1" applyFill="1" applyBorder="1" applyAlignment="1" applyProtection="1">
      <alignment horizontal="left" vertical="top" wrapText="1"/>
    </xf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>
      <alignment horizontal="right"/>
    </xf>
    <xf numFmtId="0" fontId="3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vertical="top" wrapText="1"/>
    </xf>
    <xf numFmtId="0" fontId="8" fillId="0" borderId="2" xfId="2" applyFont="1" applyFill="1" applyBorder="1" applyAlignment="1" applyProtection="1">
      <alignment horizontal="left" vertical="top" wrapText="1"/>
    </xf>
    <xf numFmtId="0" fontId="7" fillId="0" borderId="2" xfId="2" applyFont="1" applyFill="1" applyBorder="1" applyAlignment="1" applyProtection="1">
      <alignment horizontal="left" vertical="top" wrapText="1"/>
    </xf>
    <xf numFmtId="164" fontId="3" fillId="0" borderId="0" xfId="1" applyFont="1" applyFill="1" applyBorder="1"/>
    <xf numFmtId="0" fontId="3" fillId="0" borderId="0" xfId="2" applyNumberFormat="1" applyFont="1" applyFill="1" applyBorder="1"/>
    <xf numFmtId="164" fontId="3" fillId="0" borderId="0" xfId="1" applyFont="1" applyFill="1" applyBorder="1" applyAlignment="1">
      <alignment wrapText="1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0" fontId="3" fillId="0" borderId="0" xfId="4" applyFont="1" applyFill="1" applyAlignment="1" applyProtection="1">
      <alignment horizontal="left" vertical="top" wrapText="1"/>
    </xf>
    <xf numFmtId="0" fontId="7" fillId="0" borderId="2" xfId="2" applyFont="1" applyFill="1" applyBorder="1" applyAlignment="1">
      <alignment vertical="top" wrapText="1"/>
    </xf>
    <xf numFmtId="168" fontId="7" fillId="0" borderId="1" xfId="2" applyNumberFormat="1" applyFont="1" applyFill="1" applyBorder="1" applyAlignment="1">
      <alignment vertical="top" wrapText="1"/>
    </xf>
    <xf numFmtId="0" fontId="3" fillId="0" borderId="0" xfId="5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>
      <alignment horizontal="center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7" transitionEvaluation="1" codeName="Sheet8"/>
  <dimension ref="A1:H96"/>
  <sheetViews>
    <sheetView tabSelected="1" view="pageBreakPreview" topLeftCell="A67" zoomScaleNormal="160" zoomScaleSheetLayoutView="100" workbookViewId="0">
      <selection activeCell="A16" sqref="A16:XFD16"/>
    </sheetView>
  </sheetViews>
  <sheetFormatPr defaultColWidth="11" defaultRowHeight="12.75"/>
  <cols>
    <col min="1" max="1" width="6.42578125" style="21" customWidth="1"/>
    <col min="2" max="2" width="8.140625" style="34" customWidth="1"/>
    <col min="3" max="3" width="45.7109375" style="23" customWidth="1"/>
    <col min="4" max="5" width="10.85546875" style="27" customWidth="1"/>
    <col min="6" max="6" width="15.7109375" style="23" customWidth="1"/>
    <col min="7" max="7" width="15.7109375" style="27" customWidth="1"/>
    <col min="8" max="8" width="15.7109375" style="23" customWidth="1"/>
    <col min="9" max="16384" width="11" style="1"/>
  </cols>
  <sheetData>
    <row r="1" spans="1:8" ht="13.7" customHeight="1">
      <c r="A1" s="107" t="s">
        <v>65</v>
      </c>
      <c r="B1" s="107"/>
      <c r="C1" s="107"/>
      <c r="D1" s="107"/>
      <c r="E1" s="107"/>
      <c r="F1" s="107"/>
      <c r="G1" s="107"/>
      <c r="H1" s="107"/>
    </row>
    <row r="2" spans="1:8" ht="13.7" customHeight="1">
      <c r="A2" s="107" t="s">
        <v>66</v>
      </c>
      <c r="B2" s="107"/>
      <c r="C2" s="107"/>
      <c r="D2" s="107"/>
      <c r="E2" s="107"/>
      <c r="F2" s="107"/>
      <c r="G2" s="107"/>
      <c r="H2" s="107"/>
    </row>
    <row r="3" spans="1:8" ht="13.7" customHeight="1">
      <c r="A3" s="18"/>
      <c r="B3" s="19"/>
      <c r="C3" s="19"/>
      <c r="D3" s="20"/>
      <c r="E3" s="20"/>
      <c r="F3" s="19"/>
      <c r="G3" s="20"/>
      <c r="H3" s="19"/>
    </row>
    <row r="4" spans="1:8" ht="13.7" customHeight="1">
      <c r="B4" s="22"/>
      <c r="D4" s="24" t="s">
        <v>44</v>
      </c>
      <c r="E4" s="20">
        <v>2011</v>
      </c>
      <c r="F4" s="25" t="s">
        <v>0</v>
      </c>
      <c r="G4" s="26"/>
      <c r="H4" s="28"/>
    </row>
    <row r="5" spans="1:8" ht="13.7" customHeight="1">
      <c r="B5" s="22"/>
      <c r="D5" s="24" t="s">
        <v>48</v>
      </c>
      <c r="E5" s="20">
        <v>2071</v>
      </c>
      <c r="F5" s="29" t="s">
        <v>1</v>
      </c>
      <c r="G5" s="26"/>
      <c r="H5" s="28"/>
    </row>
    <row r="6" spans="1:8" ht="13.7" customHeight="1">
      <c r="B6" s="22"/>
      <c r="D6" s="24"/>
      <c r="E6" s="20"/>
      <c r="F6" s="29"/>
      <c r="G6" s="26"/>
      <c r="H6" s="28"/>
    </row>
    <row r="7" spans="1:8" ht="13.7" customHeight="1">
      <c r="A7" s="30" t="s">
        <v>57</v>
      </c>
      <c r="B7" s="22"/>
      <c r="C7" s="31"/>
      <c r="E7" s="32"/>
      <c r="F7" s="25"/>
      <c r="G7" s="26"/>
      <c r="H7" s="28"/>
    </row>
    <row r="8" spans="1:8" ht="13.7" customHeight="1">
      <c r="A8" s="33"/>
      <c r="C8" s="31"/>
      <c r="E8" s="35" t="s">
        <v>2</v>
      </c>
      <c r="F8" s="36" t="s">
        <v>3</v>
      </c>
      <c r="G8" s="35" t="s">
        <v>10</v>
      </c>
    </row>
    <row r="9" spans="1:8" ht="13.7" customHeight="1">
      <c r="A9" s="33"/>
      <c r="C9" s="31"/>
      <c r="D9" s="37" t="s">
        <v>4</v>
      </c>
      <c r="E9" s="37">
        <f>H79</f>
        <v>6520</v>
      </c>
      <c r="F9" s="38" t="s">
        <v>5</v>
      </c>
      <c r="G9" s="37">
        <v>6520</v>
      </c>
      <c r="H9" s="27"/>
    </row>
    <row r="10" spans="1:8" ht="13.7" customHeight="1">
      <c r="A10" s="25"/>
      <c r="C10" s="31"/>
      <c r="D10" s="39" t="s">
        <v>6</v>
      </c>
      <c r="E10" s="39">
        <f>H80</f>
        <v>178084</v>
      </c>
      <c r="F10" s="39" t="s">
        <v>5</v>
      </c>
      <c r="G10" s="39">
        <v>178084</v>
      </c>
      <c r="H10" s="27"/>
    </row>
    <row r="11" spans="1:8" ht="13.7" customHeight="1">
      <c r="A11" s="25"/>
      <c r="C11" s="31"/>
      <c r="D11" s="39"/>
      <c r="E11" s="39"/>
      <c r="F11" s="39"/>
      <c r="H11" s="27"/>
    </row>
    <row r="12" spans="1:8" ht="13.7" customHeight="1">
      <c r="A12" s="30" t="s">
        <v>43</v>
      </c>
      <c r="C12" s="29"/>
      <c r="F12" s="27"/>
      <c r="H12" s="27"/>
    </row>
    <row r="13" spans="1:8" ht="13.7" customHeight="1">
      <c r="C13" s="40"/>
      <c r="D13" s="41"/>
      <c r="E13" s="42"/>
      <c r="F13" s="42"/>
      <c r="G13" s="42"/>
      <c r="H13" s="43" t="s">
        <v>49</v>
      </c>
    </row>
    <row r="14" spans="1:8" s="8" customFormat="1" ht="13.15" customHeight="1">
      <c r="A14" s="5"/>
      <c r="B14" s="6"/>
      <c r="C14" s="7"/>
      <c r="D14" s="108" t="s">
        <v>62</v>
      </c>
      <c r="E14" s="108"/>
      <c r="F14" s="106" t="s">
        <v>56</v>
      </c>
      <c r="G14" s="106" t="s">
        <v>58</v>
      </c>
      <c r="H14" s="106" t="s">
        <v>56</v>
      </c>
    </row>
    <row r="15" spans="1:8" s="8" customFormat="1">
      <c r="A15" s="9"/>
      <c r="B15" s="10"/>
      <c r="C15" s="7" t="s">
        <v>7</v>
      </c>
      <c r="D15" s="109" t="s">
        <v>63</v>
      </c>
      <c r="E15" s="109"/>
      <c r="F15" s="106" t="s">
        <v>59</v>
      </c>
      <c r="G15" s="106" t="s">
        <v>59</v>
      </c>
      <c r="H15" s="106" t="s">
        <v>67</v>
      </c>
    </row>
    <row r="16" spans="1:8" s="8" customFormat="1">
      <c r="A16" s="11"/>
      <c r="B16" s="12"/>
      <c r="C16" s="13"/>
      <c r="D16" s="14" t="s">
        <v>8</v>
      </c>
      <c r="E16" s="14" t="s">
        <v>9</v>
      </c>
      <c r="F16" s="14"/>
      <c r="G16" s="14"/>
      <c r="H16" s="15"/>
    </row>
    <row r="17" spans="1:8" ht="15.6" customHeight="1">
      <c r="B17" s="44"/>
      <c r="C17" s="45" t="s">
        <v>11</v>
      </c>
      <c r="D17" s="32"/>
      <c r="F17" s="32"/>
      <c r="G17" s="32"/>
      <c r="H17" s="27"/>
    </row>
    <row r="18" spans="1:8" ht="15.6" customHeight="1">
      <c r="A18" s="46" t="s">
        <v>12</v>
      </c>
      <c r="B18" s="47">
        <v>2011</v>
      </c>
      <c r="C18" s="48" t="s">
        <v>0</v>
      </c>
      <c r="D18" s="32"/>
      <c r="E18" s="49"/>
      <c r="F18" s="32"/>
      <c r="G18" s="32"/>
      <c r="H18" s="27"/>
    </row>
    <row r="19" spans="1:8" ht="15.6" customHeight="1">
      <c r="A19" s="46"/>
      <c r="B19" s="50">
        <v>2</v>
      </c>
      <c r="C19" s="51" t="s">
        <v>13</v>
      </c>
      <c r="D19" s="32"/>
      <c r="F19" s="32"/>
      <c r="G19" s="32"/>
      <c r="H19" s="27"/>
    </row>
    <row r="20" spans="1:8" ht="15.6" customHeight="1">
      <c r="A20" s="46"/>
      <c r="B20" s="52">
        <v>2.101</v>
      </c>
      <c r="C20" s="48" t="s">
        <v>14</v>
      </c>
      <c r="D20" s="32"/>
      <c r="F20" s="32"/>
      <c r="G20" s="32"/>
      <c r="H20" s="27"/>
    </row>
    <row r="21" spans="1:8" ht="15.6" customHeight="1">
      <c r="A21" s="46"/>
      <c r="B21" s="53">
        <v>60</v>
      </c>
      <c r="C21" s="54" t="s">
        <v>52</v>
      </c>
      <c r="D21" s="32"/>
      <c r="E21" s="55"/>
      <c r="F21" s="56"/>
      <c r="G21" s="56"/>
      <c r="H21" s="55"/>
    </row>
    <row r="22" spans="1:8" s="2" customFormat="1" ht="15.6" customHeight="1">
      <c r="A22" s="46"/>
      <c r="B22" s="57" t="s">
        <v>15</v>
      </c>
      <c r="C22" s="54" t="s">
        <v>51</v>
      </c>
      <c r="D22" s="58">
        <v>0</v>
      </c>
      <c r="E22" s="59">
        <v>2186</v>
      </c>
      <c r="F22" s="60">
        <v>2920</v>
      </c>
      <c r="G22" s="60">
        <v>2920</v>
      </c>
      <c r="H22" s="61">
        <v>2920</v>
      </c>
    </row>
    <row r="23" spans="1:8" s="2" customFormat="1" ht="15.6" customHeight="1">
      <c r="A23" s="46"/>
      <c r="B23" s="62" t="s">
        <v>16</v>
      </c>
      <c r="C23" s="54" t="s">
        <v>24</v>
      </c>
      <c r="D23" s="58">
        <v>0</v>
      </c>
      <c r="E23" s="63">
        <v>3589</v>
      </c>
      <c r="F23" s="64">
        <v>3600</v>
      </c>
      <c r="G23" s="64">
        <v>3600</v>
      </c>
      <c r="H23" s="65">
        <v>3600</v>
      </c>
    </row>
    <row r="24" spans="1:8" ht="15.6" customHeight="1">
      <c r="A24" s="46" t="s">
        <v>10</v>
      </c>
      <c r="B24" s="53">
        <v>60</v>
      </c>
      <c r="C24" s="54" t="s">
        <v>52</v>
      </c>
      <c r="D24" s="66">
        <f t="shared" ref="D24" si="0">SUM(D22:D23)</f>
        <v>0</v>
      </c>
      <c r="E24" s="67">
        <f t="shared" ref="E24:G24" si="1">SUM(E22:E23)</f>
        <v>5775</v>
      </c>
      <c r="F24" s="67">
        <f t="shared" si="1"/>
        <v>6520</v>
      </c>
      <c r="G24" s="67">
        <f t="shared" si="1"/>
        <v>6520</v>
      </c>
      <c r="H24" s="67">
        <v>6520</v>
      </c>
    </row>
    <row r="25" spans="1:8" ht="15.6" customHeight="1">
      <c r="A25" s="68"/>
      <c r="B25" s="53"/>
      <c r="C25" s="54"/>
      <c r="D25" s="69"/>
      <c r="E25" s="69"/>
      <c r="F25" s="38"/>
      <c r="G25" s="38"/>
      <c r="H25" s="69"/>
    </row>
    <row r="26" spans="1:8" ht="15.6" customHeight="1">
      <c r="A26" s="68"/>
      <c r="B26" s="70">
        <v>61</v>
      </c>
      <c r="C26" s="51" t="s">
        <v>17</v>
      </c>
      <c r="D26" s="69"/>
      <c r="E26" s="69"/>
      <c r="F26" s="38"/>
      <c r="G26" s="38"/>
      <c r="H26" s="69"/>
    </row>
    <row r="27" spans="1:8" ht="15.6" customHeight="1">
      <c r="A27" s="68"/>
      <c r="B27" s="71" t="s">
        <v>18</v>
      </c>
      <c r="C27" s="51" t="s">
        <v>46</v>
      </c>
      <c r="D27" s="58">
        <v>0</v>
      </c>
      <c r="E27" s="72">
        <v>3500</v>
      </c>
      <c r="F27" s="73">
        <v>3500</v>
      </c>
      <c r="G27" s="73">
        <v>3500</v>
      </c>
      <c r="H27" s="74">
        <v>3500</v>
      </c>
    </row>
    <row r="28" spans="1:8" ht="15.6" customHeight="1">
      <c r="A28" s="68"/>
      <c r="B28" s="71" t="s">
        <v>19</v>
      </c>
      <c r="C28" s="51" t="s">
        <v>50</v>
      </c>
      <c r="D28" s="58">
        <v>0</v>
      </c>
      <c r="E28" s="72">
        <v>3000</v>
      </c>
      <c r="F28" s="73">
        <v>3000</v>
      </c>
      <c r="G28" s="73">
        <v>3000</v>
      </c>
      <c r="H28" s="74">
        <v>3000</v>
      </c>
    </row>
    <row r="29" spans="1:8" ht="15.6" customHeight="1">
      <c r="A29" s="68"/>
      <c r="B29" s="71" t="s">
        <v>53</v>
      </c>
      <c r="C29" s="51" t="s">
        <v>54</v>
      </c>
      <c r="D29" s="58">
        <v>0</v>
      </c>
      <c r="E29" s="72">
        <v>1000</v>
      </c>
      <c r="F29" s="73">
        <v>1000</v>
      </c>
      <c r="G29" s="73">
        <v>1000</v>
      </c>
      <c r="H29" s="74">
        <v>1000</v>
      </c>
    </row>
    <row r="30" spans="1:8" ht="15.6" customHeight="1">
      <c r="A30" s="46" t="s">
        <v>10</v>
      </c>
      <c r="B30" s="70">
        <v>61</v>
      </c>
      <c r="C30" s="51" t="s">
        <v>17</v>
      </c>
      <c r="D30" s="66">
        <f t="shared" ref="D30:G30" si="2">SUM(D27:D29)</f>
        <v>0</v>
      </c>
      <c r="E30" s="75">
        <f t="shared" si="2"/>
        <v>7500</v>
      </c>
      <c r="F30" s="76">
        <f t="shared" si="2"/>
        <v>7500</v>
      </c>
      <c r="G30" s="76">
        <f t="shared" si="2"/>
        <v>7500</v>
      </c>
      <c r="H30" s="75">
        <v>7500</v>
      </c>
    </row>
    <row r="31" spans="1:8" ht="9.6" customHeight="1">
      <c r="A31" s="68"/>
      <c r="B31" s="53"/>
      <c r="C31" s="54"/>
      <c r="D31" s="38"/>
      <c r="E31" s="69"/>
      <c r="F31" s="38"/>
      <c r="G31" s="38"/>
      <c r="H31" s="69"/>
    </row>
    <row r="32" spans="1:8" ht="15" customHeight="1">
      <c r="A32" s="46"/>
      <c r="B32" s="70">
        <v>62</v>
      </c>
      <c r="C32" s="51" t="s">
        <v>20</v>
      </c>
      <c r="D32" s="32"/>
      <c r="E32" s="24"/>
      <c r="F32" s="32"/>
      <c r="G32" s="32"/>
      <c r="H32" s="74"/>
    </row>
    <row r="33" spans="1:8" ht="15" customHeight="1">
      <c r="A33" s="46"/>
      <c r="B33" s="77" t="s">
        <v>21</v>
      </c>
      <c r="C33" s="51" t="s">
        <v>22</v>
      </c>
      <c r="D33" s="58">
        <v>0</v>
      </c>
      <c r="E33" s="72">
        <v>4509</v>
      </c>
      <c r="F33" s="73">
        <v>5214</v>
      </c>
      <c r="G33" s="73">
        <v>10214</v>
      </c>
      <c r="H33" s="69">
        <v>10214</v>
      </c>
    </row>
    <row r="34" spans="1:8" ht="15" customHeight="1">
      <c r="A34" s="46"/>
      <c r="B34" s="71" t="s">
        <v>23</v>
      </c>
      <c r="C34" s="51" t="s">
        <v>24</v>
      </c>
      <c r="D34" s="58">
        <v>0</v>
      </c>
      <c r="E34" s="72">
        <v>1842</v>
      </c>
      <c r="F34" s="73">
        <v>2500</v>
      </c>
      <c r="G34" s="73">
        <v>2500</v>
      </c>
      <c r="H34" s="69">
        <v>2500</v>
      </c>
    </row>
    <row r="35" spans="1:8" ht="15" customHeight="1">
      <c r="A35" s="46"/>
      <c r="B35" s="71" t="s">
        <v>25</v>
      </c>
      <c r="C35" s="51" t="s">
        <v>26</v>
      </c>
      <c r="D35" s="78">
        <v>0</v>
      </c>
      <c r="E35" s="79">
        <v>2957</v>
      </c>
      <c r="F35" s="17">
        <v>3000</v>
      </c>
      <c r="G35" s="17">
        <v>3000</v>
      </c>
      <c r="H35" s="80">
        <v>3000</v>
      </c>
    </row>
    <row r="36" spans="1:8" ht="15" customHeight="1">
      <c r="A36" s="46" t="s">
        <v>10</v>
      </c>
      <c r="B36" s="70">
        <v>62</v>
      </c>
      <c r="C36" s="51" t="s">
        <v>20</v>
      </c>
      <c r="D36" s="78">
        <f t="shared" ref="D36:G36" si="3">SUM(D33:D35)</f>
        <v>0</v>
      </c>
      <c r="E36" s="81">
        <f t="shared" si="3"/>
        <v>9308</v>
      </c>
      <c r="F36" s="17">
        <f t="shared" si="3"/>
        <v>10714</v>
      </c>
      <c r="G36" s="17">
        <f t="shared" si="3"/>
        <v>15714</v>
      </c>
      <c r="H36" s="81">
        <v>15714</v>
      </c>
    </row>
    <row r="37" spans="1:8" s="3" customFormat="1" ht="15" customHeight="1">
      <c r="A37" s="86" t="s">
        <v>10</v>
      </c>
      <c r="B37" s="105">
        <v>2.101</v>
      </c>
      <c r="C37" s="88" t="s">
        <v>14</v>
      </c>
      <c r="D37" s="78">
        <f t="shared" ref="D37:G37" si="4">D36+D30+D24</f>
        <v>0</v>
      </c>
      <c r="E37" s="81">
        <f t="shared" si="4"/>
        <v>22583</v>
      </c>
      <c r="F37" s="17">
        <f t="shared" si="4"/>
        <v>24734</v>
      </c>
      <c r="G37" s="17">
        <f t="shared" si="4"/>
        <v>29734</v>
      </c>
      <c r="H37" s="81">
        <v>29734</v>
      </c>
    </row>
    <row r="38" spans="1:8" s="3" customFormat="1" ht="3" customHeight="1">
      <c r="A38" s="46"/>
      <c r="B38" s="47"/>
      <c r="C38" s="48"/>
      <c r="D38" s="38"/>
      <c r="E38" s="69"/>
      <c r="F38" s="38"/>
      <c r="G38" s="38"/>
      <c r="H38" s="69"/>
    </row>
    <row r="39" spans="1:8" ht="15.6" customHeight="1">
      <c r="A39" s="46"/>
      <c r="B39" s="52">
        <v>2.1030000000000002</v>
      </c>
      <c r="C39" s="48" t="s">
        <v>27</v>
      </c>
      <c r="D39" s="32"/>
      <c r="E39" s="24"/>
      <c r="F39" s="32"/>
      <c r="G39" s="32"/>
      <c r="H39" s="74"/>
    </row>
    <row r="40" spans="1:8" ht="15.6" customHeight="1">
      <c r="A40" s="46"/>
      <c r="B40" s="70">
        <v>63</v>
      </c>
      <c r="C40" s="51" t="s">
        <v>28</v>
      </c>
      <c r="D40" s="32"/>
      <c r="E40" s="24"/>
      <c r="F40" s="32"/>
      <c r="G40" s="32"/>
      <c r="H40" s="74"/>
    </row>
    <row r="41" spans="1:8" ht="15.6" customHeight="1">
      <c r="A41" s="46"/>
      <c r="B41" s="82" t="s">
        <v>29</v>
      </c>
      <c r="C41" s="51" t="s">
        <v>22</v>
      </c>
      <c r="D41" s="58">
        <v>0</v>
      </c>
      <c r="E41" s="83">
        <v>72708</v>
      </c>
      <c r="F41" s="84">
        <v>78586</v>
      </c>
      <c r="G41" s="84">
        <v>78586</v>
      </c>
      <c r="H41" s="74">
        <v>82846</v>
      </c>
    </row>
    <row r="42" spans="1:8" ht="15.6" customHeight="1">
      <c r="A42" s="46"/>
      <c r="B42" s="85" t="s">
        <v>30</v>
      </c>
      <c r="C42" s="51" t="s">
        <v>24</v>
      </c>
      <c r="D42" s="58">
        <v>0</v>
      </c>
      <c r="E42" s="83">
        <v>1957</v>
      </c>
      <c r="F42" s="84">
        <v>2000</v>
      </c>
      <c r="G42" s="84">
        <v>2000</v>
      </c>
      <c r="H42" s="74">
        <v>2000</v>
      </c>
    </row>
    <row r="43" spans="1:8" ht="15.6" customHeight="1">
      <c r="A43" s="46"/>
      <c r="B43" s="85" t="s">
        <v>31</v>
      </c>
      <c r="C43" s="51" t="s">
        <v>32</v>
      </c>
      <c r="D43" s="58">
        <v>0</v>
      </c>
      <c r="E43" s="72">
        <v>33275</v>
      </c>
      <c r="F43" s="73">
        <v>25500</v>
      </c>
      <c r="G43" s="73">
        <v>39000</v>
      </c>
      <c r="H43" s="69">
        <v>26500</v>
      </c>
    </row>
    <row r="44" spans="1:8" ht="15.6" customHeight="1">
      <c r="A44" s="46"/>
      <c r="B44" s="85" t="s">
        <v>60</v>
      </c>
      <c r="C44" s="103" t="s">
        <v>61</v>
      </c>
      <c r="D44" s="58">
        <v>0</v>
      </c>
      <c r="E44" s="58">
        <v>0</v>
      </c>
      <c r="F44" s="58">
        <v>0</v>
      </c>
      <c r="G44" s="58">
        <v>0</v>
      </c>
      <c r="H44" s="69">
        <v>14500</v>
      </c>
    </row>
    <row r="45" spans="1:8" ht="15.6" customHeight="1">
      <c r="A45" s="46"/>
      <c r="B45" s="85" t="s">
        <v>33</v>
      </c>
      <c r="C45" s="51" t="s">
        <v>26</v>
      </c>
      <c r="D45" s="58">
        <v>0</v>
      </c>
      <c r="E45" s="83">
        <v>2835</v>
      </c>
      <c r="F45" s="84">
        <v>3000</v>
      </c>
      <c r="G45" s="84">
        <v>3000</v>
      </c>
      <c r="H45" s="69">
        <v>3000</v>
      </c>
    </row>
    <row r="46" spans="1:8" ht="15.6" customHeight="1">
      <c r="A46" s="46" t="s">
        <v>10</v>
      </c>
      <c r="B46" s="70">
        <v>63</v>
      </c>
      <c r="C46" s="51" t="s">
        <v>28</v>
      </c>
      <c r="D46" s="66">
        <f t="shared" ref="D46:G46" si="5">SUM(D41:D45)</f>
        <v>0</v>
      </c>
      <c r="E46" s="75">
        <f t="shared" si="5"/>
        <v>110775</v>
      </c>
      <c r="F46" s="76">
        <f t="shared" si="5"/>
        <v>109086</v>
      </c>
      <c r="G46" s="76">
        <f t="shared" si="5"/>
        <v>122586</v>
      </c>
      <c r="H46" s="75">
        <v>128846</v>
      </c>
    </row>
    <row r="47" spans="1:8" s="3" customFormat="1" ht="15.6" customHeight="1">
      <c r="A47" s="46" t="s">
        <v>10</v>
      </c>
      <c r="B47" s="52">
        <v>2.1030000000000002</v>
      </c>
      <c r="C47" s="48" t="s">
        <v>27</v>
      </c>
      <c r="D47" s="66">
        <f t="shared" ref="D47:G47" si="6">D46</f>
        <v>0</v>
      </c>
      <c r="E47" s="81">
        <f t="shared" si="6"/>
        <v>110775</v>
      </c>
      <c r="F47" s="17">
        <f t="shared" si="6"/>
        <v>109086</v>
      </c>
      <c r="G47" s="17">
        <f t="shared" si="6"/>
        <v>122586</v>
      </c>
      <c r="H47" s="81">
        <v>128846</v>
      </c>
    </row>
    <row r="48" spans="1:8" s="3" customFormat="1" ht="15.6" customHeight="1">
      <c r="A48" s="46"/>
      <c r="B48" s="47"/>
      <c r="C48" s="48"/>
      <c r="D48" s="38"/>
      <c r="E48" s="69"/>
      <c r="F48" s="38"/>
      <c r="G48" s="38"/>
      <c r="H48" s="69"/>
    </row>
    <row r="49" spans="1:8" ht="15.6" customHeight="1">
      <c r="A49" s="46"/>
      <c r="B49" s="52">
        <v>2.1040000000000001</v>
      </c>
      <c r="C49" s="48" t="s">
        <v>34</v>
      </c>
      <c r="D49" s="32"/>
      <c r="E49" s="24"/>
      <c r="F49" s="32"/>
      <c r="G49" s="32"/>
      <c r="H49" s="74"/>
    </row>
    <row r="50" spans="1:8" ht="15.6" customHeight="1">
      <c r="A50" s="46"/>
      <c r="B50" s="70">
        <v>63</v>
      </c>
      <c r="C50" s="51" t="s">
        <v>28</v>
      </c>
      <c r="D50" s="32"/>
      <c r="E50" s="24"/>
      <c r="F50" s="32"/>
      <c r="G50" s="32"/>
      <c r="H50" s="74"/>
    </row>
    <row r="51" spans="1:8" ht="15.6" customHeight="1">
      <c r="A51" s="46"/>
      <c r="B51" s="82" t="s">
        <v>29</v>
      </c>
      <c r="C51" s="51" t="s">
        <v>22</v>
      </c>
      <c r="D51" s="58">
        <v>0</v>
      </c>
      <c r="E51" s="83">
        <v>7919</v>
      </c>
      <c r="F51" s="84">
        <v>8265</v>
      </c>
      <c r="G51" s="84">
        <v>8265</v>
      </c>
      <c r="H51" s="74">
        <v>8289</v>
      </c>
    </row>
    <row r="52" spans="1:8" ht="15.6" customHeight="1">
      <c r="A52" s="46"/>
      <c r="B52" s="82" t="s">
        <v>30</v>
      </c>
      <c r="C52" s="51" t="s">
        <v>24</v>
      </c>
      <c r="D52" s="58">
        <v>0</v>
      </c>
      <c r="E52" s="83">
        <v>23</v>
      </c>
      <c r="F52" s="84">
        <v>100</v>
      </c>
      <c r="G52" s="84">
        <v>100</v>
      </c>
      <c r="H52" s="74">
        <v>100</v>
      </c>
    </row>
    <row r="53" spans="1:8" ht="15.6" customHeight="1">
      <c r="A53" s="46"/>
      <c r="B53" s="82" t="s">
        <v>33</v>
      </c>
      <c r="C53" s="51" t="s">
        <v>26</v>
      </c>
      <c r="D53" s="58">
        <v>0</v>
      </c>
      <c r="E53" s="79">
        <v>1315</v>
      </c>
      <c r="F53" s="17">
        <v>1568</v>
      </c>
      <c r="G53" s="17">
        <v>1568</v>
      </c>
      <c r="H53" s="80">
        <v>1568</v>
      </c>
    </row>
    <row r="54" spans="1:8" ht="15.6" customHeight="1">
      <c r="A54" s="46" t="s">
        <v>10</v>
      </c>
      <c r="B54" s="70">
        <v>63</v>
      </c>
      <c r="C54" s="51" t="s">
        <v>28</v>
      </c>
      <c r="D54" s="66">
        <f t="shared" ref="D54:G54" si="7">SUM(D51:D53)</f>
        <v>0</v>
      </c>
      <c r="E54" s="81">
        <f t="shared" si="7"/>
        <v>9257</v>
      </c>
      <c r="F54" s="17">
        <f t="shared" si="7"/>
        <v>9933</v>
      </c>
      <c r="G54" s="17">
        <f t="shared" si="7"/>
        <v>9933</v>
      </c>
      <c r="H54" s="81">
        <v>9957</v>
      </c>
    </row>
    <row r="55" spans="1:8" s="3" customFormat="1" ht="15.6" customHeight="1">
      <c r="A55" s="46" t="s">
        <v>10</v>
      </c>
      <c r="B55" s="52">
        <v>2.1040000000000001</v>
      </c>
      <c r="C55" s="48" t="s">
        <v>34</v>
      </c>
      <c r="D55" s="66">
        <f t="shared" ref="D55:G55" si="8">D54</f>
        <v>0</v>
      </c>
      <c r="E55" s="81">
        <f t="shared" si="8"/>
        <v>9257</v>
      </c>
      <c r="F55" s="17">
        <f t="shared" si="8"/>
        <v>9933</v>
      </c>
      <c r="G55" s="17">
        <f t="shared" si="8"/>
        <v>9933</v>
      </c>
      <c r="H55" s="81">
        <v>9957</v>
      </c>
    </row>
    <row r="56" spans="1:8" s="3" customFormat="1" ht="15.6" customHeight="1">
      <c r="A56" s="46"/>
      <c r="B56" s="47"/>
      <c r="C56" s="48"/>
      <c r="D56" s="38"/>
      <c r="E56" s="69"/>
      <c r="F56" s="38"/>
      <c r="G56" s="38"/>
      <c r="H56" s="69"/>
    </row>
    <row r="57" spans="1:8" ht="15.6" customHeight="1">
      <c r="A57" s="46"/>
      <c r="B57" s="52">
        <v>2.8</v>
      </c>
      <c r="C57" s="48" t="s">
        <v>35</v>
      </c>
      <c r="D57" s="32"/>
      <c r="E57" s="24"/>
      <c r="F57" s="32"/>
      <c r="G57" s="32"/>
      <c r="H57" s="74"/>
    </row>
    <row r="58" spans="1:8" ht="28.15" customHeight="1">
      <c r="A58" s="46"/>
      <c r="B58" s="70">
        <v>64</v>
      </c>
      <c r="C58" s="51" t="s">
        <v>55</v>
      </c>
      <c r="D58" s="32"/>
      <c r="E58" s="24"/>
      <c r="F58" s="32"/>
      <c r="G58" s="32"/>
      <c r="H58" s="74"/>
    </row>
    <row r="59" spans="1:8" ht="15.6" customHeight="1">
      <c r="A59" s="46"/>
      <c r="B59" s="82" t="s">
        <v>36</v>
      </c>
      <c r="C59" s="51" t="s">
        <v>37</v>
      </c>
      <c r="D59" s="58">
        <v>0</v>
      </c>
      <c r="E59" s="79">
        <v>713</v>
      </c>
      <c r="F59" s="17">
        <v>900</v>
      </c>
      <c r="G59" s="17">
        <v>900</v>
      </c>
      <c r="H59" s="80">
        <v>900</v>
      </c>
    </row>
    <row r="60" spans="1:8" ht="28.9" customHeight="1">
      <c r="A60" s="46" t="s">
        <v>10</v>
      </c>
      <c r="B60" s="70">
        <v>64</v>
      </c>
      <c r="C60" s="51" t="s">
        <v>55</v>
      </c>
      <c r="D60" s="66">
        <f t="shared" ref="D60:G60" si="9">D59</f>
        <v>0</v>
      </c>
      <c r="E60" s="81">
        <f t="shared" si="9"/>
        <v>713</v>
      </c>
      <c r="F60" s="17">
        <f t="shared" si="9"/>
        <v>900</v>
      </c>
      <c r="G60" s="17">
        <f t="shared" si="9"/>
        <v>900</v>
      </c>
      <c r="H60" s="81">
        <v>900</v>
      </c>
    </row>
    <row r="61" spans="1:8" ht="10.9" customHeight="1">
      <c r="A61" s="46"/>
      <c r="B61" s="70"/>
      <c r="C61" s="51"/>
      <c r="D61" s="38"/>
      <c r="E61" s="69"/>
      <c r="F61" s="38"/>
      <c r="G61" s="38"/>
      <c r="H61" s="69"/>
    </row>
    <row r="62" spans="1:8" ht="15.6" customHeight="1">
      <c r="A62" s="46"/>
      <c r="B62" s="70">
        <v>65</v>
      </c>
      <c r="C62" s="51" t="s">
        <v>38</v>
      </c>
      <c r="D62" s="38"/>
      <c r="E62" s="69"/>
      <c r="F62" s="38"/>
      <c r="G62" s="38"/>
      <c r="H62" s="69"/>
    </row>
    <row r="63" spans="1:8" ht="15.6" customHeight="1">
      <c r="A63" s="46"/>
      <c r="B63" s="82" t="s">
        <v>39</v>
      </c>
      <c r="C63" s="51" t="s">
        <v>37</v>
      </c>
      <c r="D63" s="58">
        <v>0</v>
      </c>
      <c r="E63" s="83">
        <v>651</v>
      </c>
      <c r="F63" s="84">
        <v>900</v>
      </c>
      <c r="G63" s="84">
        <v>900</v>
      </c>
      <c r="H63" s="74">
        <v>900</v>
      </c>
    </row>
    <row r="64" spans="1:8" ht="15.6" customHeight="1">
      <c r="A64" s="46" t="s">
        <v>10</v>
      </c>
      <c r="B64" s="70">
        <v>65</v>
      </c>
      <c r="C64" s="51" t="s">
        <v>38</v>
      </c>
      <c r="D64" s="66">
        <f t="shared" ref="D64:G64" si="10">D63</f>
        <v>0</v>
      </c>
      <c r="E64" s="75">
        <f t="shared" si="10"/>
        <v>651</v>
      </c>
      <c r="F64" s="76">
        <f t="shared" si="10"/>
        <v>900</v>
      </c>
      <c r="G64" s="76">
        <f t="shared" si="10"/>
        <v>900</v>
      </c>
      <c r="H64" s="75">
        <v>900</v>
      </c>
    </row>
    <row r="65" spans="1:8" ht="15.6" customHeight="1">
      <c r="A65" s="46" t="s">
        <v>10</v>
      </c>
      <c r="B65" s="52">
        <v>2.8</v>
      </c>
      <c r="C65" s="48" t="s">
        <v>35</v>
      </c>
      <c r="D65" s="66">
        <f t="shared" ref="D65:G65" si="11">D64+D60</f>
        <v>0</v>
      </c>
      <c r="E65" s="75">
        <f t="shared" si="11"/>
        <v>1364</v>
      </c>
      <c r="F65" s="76">
        <f t="shared" si="11"/>
        <v>1800</v>
      </c>
      <c r="G65" s="76">
        <f t="shared" si="11"/>
        <v>1800</v>
      </c>
      <c r="H65" s="75">
        <v>1800</v>
      </c>
    </row>
    <row r="66" spans="1:8" ht="15.6" customHeight="1">
      <c r="A66" s="46" t="s">
        <v>10</v>
      </c>
      <c r="B66" s="50">
        <v>2</v>
      </c>
      <c r="C66" s="51" t="s">
        <v>13</v>
      </c>
      <c r="D66" s="78">
        <f t="shared" ref="D66:G66" si="12">D65+D55+D47+D37</f>
        <v>0</v>
      </c>
      <c r="E66" s="81">
        <f t="shared" si="12"/>
        <v>143979</v>
      </c>
      <c r="F66" s="17">
        <f t="shared" si="12"/>
        <v>145553</v>
      </c>
      <c r="G66" s="17">
        <f t="shared" si="12"/>
        <v>164053</v>
      </c>
      <c r="H66" s="81">
        <v>170337</v>
      </c>
    </row>
    <row r="67" spans="1:8" s="3" customFormat="1" ht="15.6" customHeight="1">
      <c r="A67" s="86" t="s">
        <v>10</v>
      </c>
      <c r="B67" s="87">
        <v>2011</v>
      </c>
      <c r="C67" s="88" t="s">
        <v>64</v>
      </c>
      <c r="D67" s="66">
        <f t="shared" ref="D67:G67" si="13">D66</f>
        <v>0</v>
      </c>
      <c r="E67" s="81">
        <f t="shared" si="13"/>
        <v>143979</v>
      </c>
      <c r="F67" s="17">
        <f t="shared" si="13"/>
        <v>145553</v>
      </c>
      <c r="G67" s="17">
        <f t="shared" si="13"/>
        <v>164053</v>
      </c>
      <c r="H67" s="81">
        <v>170337</v>
      </c>
    </row>
    <row r="68" spans="1:8" s="3" customFormat="1">
      <c r="A68" s="46"/>
      <c r="B68" s="47"/>
      <c r="C68" s="51"/>
      <c r="D68" s="38"/>
      <c r="E68" s="69"/>
      <c r="F68" s="38"/>
      <c r="G68" s="38"/>
      <c r="H68" s="69"/>
    </row>
    <row r="69" spans="1:8" s="3" customFormat="1" ht="14.45" customHeight="1">
      <c r="A69" s="46" t="s">
        <v>12</v>
      </c>
      <c r="B69" s="47">
        <v>2071</v>
      </c>
      <c r="C69" s="48" t="s">
        <v>1</v>
      </c>
      <c r="D69" s="89"/>
      <c r="E69" s="61"/>
      <c r="F69" s="89"/>
      <c r="G69" s="89"/>
      <c r="H69" s="90"/>
    </row>
    <row r="70" spans="1:8" s="4" customFormat="1" ht="14.45" customHeight="1">
      <c r="A70" s="46"/>
      <c r="B70" s="50">
        <v>1</v>
      </c>
      <c r="C70" s="51" t="s">
        <v>47</v>
      </c>
      <c r="D70" s="89"/>
      <c r="E70" s="61"/>
      <c r="F70" s="89"/>
      <c r="G70" s="89"/>
      <c r="H70" s="61"/>
    </row>
    <row r="71" spans="1:8" ht="14.45" customHeight="1">
      <c r="A71" s="46"/>
      <c r="B71" s="52">
        <v>1.111</v>
      </c>
      <c r="C71" s="48" t="s">
        <v>40</v>
      </c>
      <c r="D71" s="91"/>
      <c r="E71" s="92"/>
      <c r="F71" s="91"/>
      <c r="G71" s="91"/>
      <c r="H71" s="90"/>
    </row>
    <row r="72" spans="1:8" ht="14.45" customHeight="1">
      <c r="A72" s="46"/>
      <c r="B72" s="50">
        <v>60</v>
      </c>
      <c r="C72" s="51" t="s">
        <v>45</v>
      </c>
      <c r="D72" s="91"/>
      <c r="E72" s="92"/>
      <c r="F72" s="91"/>
      <c r="G72" s="91"/>
      <c r="H72" s="90"/>
    </row>
    <row r="73" spans="1:8" ht="14.45" customHeight="1">
      <c r="A73" s="46"/>
      <c r="B73" s="82" t="s">
        <v>41</v>
      </c>
      <c r="C73" s="70" t="s">
        <v>42</v>
      </c>
      <c r="D73" s="58">
        <v>0</v>
      </c>
      <c r="E73" s="83">
        <v>14911</v>
      </c>
      <c r="F73" s="84">
        <v>14727</v>
      </c>
      <c r="G73" s="84">
        <v>14727</v>
      </c>
      <c r="H73" s="74">
        <v>14267</v>
      </c>
    </row>
    <row r="74" spans="1:8" ht="14.45" customHeight="1">
      <c r="A74" s="46" t="s">
        <v>10</v>
      </c>
      <c r="B74" s="50">
        <v>60</v>
      </c>
      <c r="C74" s="51" t="s">
        <v>45</v>
      </c>
      <c r="D74" s="66">
        <f t="shared" ref="D74:G77" si="14">D73</f>
        <v>0</v>
      </c>
      <c r="E74" s="75">
        <f t="shared" si="14"/>
        <v>14911</v>
      </c>
      <c r="F74" s="76">
        <f t="shared" si="14"/>
        <v>14727</v>
      </c>
      <c r="G74" s="76">
        <f t="shared" si="14"/>
        <v>14727</v>
      </c>
      <c r="H74" s="75">
        <v>14267</v>
      </c>
    </row>
    <row r="75" spans="1:8" ht="14.45" customHeight="1">
      <c r="A75" s="46" t="s">
        <v>10</v>
      </c>
      <c r="B75" s="52">
        <v>1.111</v>
      </c>
      <c r="C75" s="48" t="s">
        <v>40</v>
      </c>
      <c r="D75" s="66">
        <f t="shared" si="14"/>
        <v>0</v>
      </c>
      <c r="E75" s="75">
        <f t="shared" si="14"/>
        <v>14911</v>
      </c>
      <c r="F75" s="76">
        <f t="shared" si="14"/>
        <v>14727</v>
      </c>
      <c r="G75" s="76">
        <f t="shared" si="14"/>
        <v>14727</v>
      </c>
      <c r="H75" s="75">
        <v>14267</v>
      </c>
    </row>
    <row r="76" spans="1:8" ht="14.45" customHeight="1">
      <c r="A76" s="46" t="s">
        <v>10</v>
      </c>
      <c r="B76" s="50">
        <v>1</v>
      </c>
      <c r="C76" s="51" t="s">
        <v>47</v>
      </c>
      <c r="D76" s="66">
        <f t="shared" si="14"/>
        <v>0</v>
      </c>
      <c r="E76" s="81">
        <f t="shared" si="14"/>
        <v>14911</v>
      </c>
      <c r="F76" s="17">
        <f t="shared" si="14"/>
        <v>14727</v>
      </c>
      <c r="G76" s="17">
        <f t="shared" si="14"/>
        <v>14727</v>
      </c>
      <c r="H76" s="81">
        <v>14267</v>
      </c>
    </row>
    <row r="77" spans="1:8" s="4" customFormat="1" ht="14.45" customHeight="1">
      <c r="A77" s="46" t="s">
        <v>10</v>
      </c>
      <c r="B77" s="47">
        <v>2071</v>
      </c>
      <c r="C77" s="48" t="s">
        <v>1</v>
      </c>
      <c r="D77" s="66">
        <f t="shared" si="14"/>
        <v>0</v>
      </c>
      <c r="E77" s="81">
        <f t="shared" si="14"/>
        <v>14911</v>
      </c>
      <c r="F77" s="17">
        <f t="shared" si="14"/>
        <v>14727</v>
      </c>
      <c r="G77" s="17">
        <f t="shared" si="14"/>
        <v>14727</v>
      </c>
      <c r="H77" s="81">
        <v>14267</v>
      </c>
    </row>
    <row r="78" spans="1:8" s="16" customFormat="1" ht="14.45" customHeight="1">
      <c r="A78" s="93" t="s">
        <v>10</v>
      </c>
      <c r="B78" s="104"/>
      <c r="C78" s="96" t="s">
        <v>11</v>
      </c>
      <c r="D78" s="66">
        <f t="shared" ref="D78:G78" si="15">D67+D77</f>
        <v>0</v>
      </c>
      <c r="E78" s="81">
        <f t="shared" si="15"/>
        <v>158890</v>
      </c>
      <c r="F78" s="17">
        <f t="shared" si="15"/>
        <v>160280</v>
      </c>
      <c r="G78" s="17">
        <f t="shared" si="15"/>
        <v>178780</v>
      </c>
      <c r="H78" s="81">
        <v>184604</v>
      </c>
    </row>
    <row r="79" spans="1:8" ht="14.45" customHeight="1">
      <c r="A79" s="93" t="s">
        <v>10</v>
      </c>
      <c r="B79" s="94"/>
      <c r="C79" s="95" t="s">
        <v>4</v>
      </c>
      <c r="D79" s="66">
        <f t="shared" ref="D79:G79" si="16">D23+D22</f>
        <v>0</v>
      </c>
      <c r="E79" s="67">
        <f t="shared" si="16"/>
        <v>5775</v>
      </c>
      <c r="F79" s="64">
        <f t="shared" si="16"/>
        <v>6520</v>
      </c>
      <c r="G79" s="64">
        <f t="shared" si="16"/>
        <v>6520</v>
      </c>
      <c r="H79" s="67">
        <v>6520</v>
      </c>
    </row>
    <row r="80" spans="1:8" ht="14.45" customHeight="1">
      <c r="A80" s="93" t="s">
        <v>10</v>
      </c>
      <c r="B80" s="94"/>
      <c r="C80" s="96" t="s">
        <v>6</v>
      </c>
      <c r="D80" s="66">
        <f t="shared" ref="D80:G80" si="17">D78-D79</f>
        <v>0</v>
      </c>
      <c r="E80" s="81">
        <f t="shared" si="17"/>
        <v>153115</v>
      </c>
      <c r="F80" s="17">
        <f t="shared" si="17"/>
        <v>153760</v>
      </c>
      <c r="G80" s="17">
        <f t="shared" si="17"/>
        <v>172260</v>
      </c>
      <c r="H80" s="81">
        <v>178084</v>
      </c>
    </row>
    <row r="81" spans="1:8">
      <c r="D81" s="38"/>
      <c r="E81" s="69"/>
      <c r="F81" s="27"/>
      <c r="H81" s="27"/>
    </row>
    <row r="82" spans="1:8">
      <c r="D82" s="38"/>
      <c r="E82" s="69"/>
      <c r="F82" s="27"/>
      <c r="H82" s="27"/>
    </row>
    <row r="83" spans="1:8" ht="29.45" customHeight="1">
      <c r="A83" s="46"/>
      <c r="B83" s="70"/>
      <c r="C83" s="70"/>
      <c r="D83" s="97"/>
      <c r="E83" s="98"/>
      <c r="F83" s="97"/>
      <c r="G83" s="97"/>
      <c r="H83" s="99"/>
    </row>
    <row r="84" spans="1:8">
      <c r="F84" s="27"/>
      <c r="H84" s="27"/>
    </row>
    <row r="85" spans="1:8">
      <c r="D85" s="100"/>
      <c r="E85" s="100"/>
      <c r="F85" s="100"/>
      <c r="G85" s="100"/>
      <c r="H85" s="27"/>
    </row>
    <row r="86" spans="1:8">
      <c r="C86" s="31"/>
      <c r="D86" s="101"/>
      <c r="E86" s="101"/>
      <c r="F86" s="101"/>
      <c r="G86" s="101"/>
      <c r="H86" s="27"/>
    </row>
    <row r="87" spans="1:8">
      <c r="C87" s="31"/>
      <c r="D87" s="102"/>
      <c r="E87" s="102"/>
      <c r="F87" s="102"/>
      <c r="G87" s="102"/>
      <c r="H87" s="27"/>
    </row>
    <row r="88" spans="1:8">
      <c r="C88" s="31"/>
      <c r="F88" s="27"/>
      <c r="H88" s="27"/>
    </row>
    <row r="89" spans="1:8">
      <c r="C89" s="31"/>
      <c r="F89" s="27"/>
      <c r="H89" s="27"/>
    </row>
    <row r="90" spans="1:8">
      <c r="C90" s="31"/>
      <c r="F90" s="27"/>
      <c r="H90" s="27"/>
    </row>
    <row r="91" spans="1:8">
      <c r="C91" s="31"/>
      <c r="D91" s="102"/>
      <c r="E91" s="102"/>
      <c r="F91" s="102"/>
      <c r="G91" s="102"/>
      <c r="H91" s="27"/>
    </row>
    <row r="92" spans="1:8">
      <c r="C92" s="31"/>
      <c r="F92" s="27"/>
      <c r="H92" s="27"/>
    </row>
    <row r="93" spans="1:8">
      <c r="C93" s="31"/>
      <c r="F93" s="27"/>
      <c r="H93" s="27"/>
    </row>
    <row r="94" spans="1:8">
      <c r="C94" s="31"/>
      <c r="F94" s="27"/>
      <c r="H94" s="27"/>
    </row>
    <row r="95" spans="1:8">
      <c r="C95" s="31"/>
      <c r="F95" s="27"/>
      <c r="H95" s="27"/>
    </row>
    <row r="96" spans="1:8">
      <c r="C96" s="31"/>
      <c r="F96" s="27"/>
      <c r="H96" s="27"/>
    </row>
  </sheetData>
  <mergeCells count="4">
    <mergeCell ref="A1:H1"/>
    <mergeCell ref="A2:H2"/>
    <mergeCell ref="D14:E14"/>
    <mergeCell ref="D15:E15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71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2" manualBreakCount="2">
    <brk id="37" max="11" man="1"/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dem24</vt:lpstr>
      <vt:lpstr>'dem24'!Charged</vt:lpstr>
      <vt:lpstr>legislaturecharged</vt:lpstr>
      <vt:lpstr>legislaturevoted</vt:lpstr>
      <vt:lpstr>'dem24'!pension</vt:lpstr>
      <vt:lpstr>'dem24'!Print_Area</vt:lpstr>
      <vt:lpstr>'dem24'!Print_Titles</vt:lpstr>
      <vt:lpstr>'dem24'!revise</vt:lpstr>
      <vt:lpstr>'dem24'!sla</vt:lpstr>
      <vt:lpstr>'dem24'!summary</vt:lpstr>
      <vt:lpstr>'dem24'!voted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2018-02-26T12:01:25Z</cp:lastPrinted>
  <dcterms:created xsi:type="dcterms:W3CDTF">2004-06-02T16:21:05Z</dcterms:created>
  <dcterms:modified xsi:type="dcterms:W3CDTF">2018-04-06T09:25:24Z</dcterms:modified>
</cp:coreProperties>
</file>