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010"/>
  </bookViews>
  <sheets>
    <sheet name="dem26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'dem26'!$A$16:$H$75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motorvehiclerevenue">'dem26'!$E$10:$F$10</definedName>
    <definedName name="nc">#REF!</definedName>
    <definedName name="ncfund">#REF!</definedName>
    <definedName name="ncrec">#REF!</definedName>
    <definedName name="ncrec1">#REF!</definedName>
    <definedName name="np" localSheetId="0">'dem26'!#REF!</definedName>
    <definedName name="Nutrition">#REF!</definedName>
    <definedName name="oges">#REF!</definedName>
    <definedName name="pension">#REF!</definedName>
    <definedName name="_xlnm.Print_Area" localSheetId="0">'dem26'!$A$1:$H$74</definedName>
    <definedName name="_xlnm.Print_Titles" localSheetId="0">'dem26'!$13:$16</definedName>
    <definedName name="pwcap">#REF!</definedName>
    <definedName name="rec">#REF!</definedName>
    <definedName name="reform">#REF!</definedName>
    <definedName name="revise" localSheetId="0">'dem26'!$D$91:$G$91</definedName>
    <definedName name="sgs" localSheetId="0">'dem26'!$D$72:$H$72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'dem26'!#REF!</definedName>
    <definedName name="tax" localSheetId="0">'dem26'!$D$58:$H$58</definedName>
    <definedName name="udhd">#REF!</definedName>
    <definedName name="urbancap">#REF!</definedName>
    <definedName name="Voted" localSheetId="0">'dem26'!$E$10:$F$10</definedName>
    <definedName name="watercap">#REF!</definedName>
    <definedName name="welfarecap">#REF!</definedName>
    <definedName name="Z_239EE218_578E_4317_BEED_14D5D7089E27_.wvu.FilterData" localSheetId="0" hidden="1">'dem26'!$A$1:$H$78</definedName>
    <definedName name="Z_239EE218_578E_4317_BEED_14D5D7089E27_.wvu.PrintArea" localSheetId="0" hidden="1">'dem26'!$A$1:$H$74</definedName>
    <definedName name="Z_239EE218_578E_4317_BEED_14D5D7089E27_.wvu.PrintTitles" localSheetId="0" hidden="1">'dem26'!$13:$16</definedName>
    <definedName name="Z_302A3EA3_AE96_11D5_A646_0050BA3D7AFD_.wvu.FilterData" localSheetId="0" hidden="1">'dem26'!$A$1:$H$78</definedName>
    <definedName name="Z_302A3EA3_AE96_11D5_A646_0050BA3D7AFD_.wvu.PrintArea" localSheetId="0" hidden="1">'dem26'!$A$1:$H$74</definedName>
    <definedName name="Z_302A3EA3_AE96_11D5_A646_0050BA3D7AFD_.wvu.PrintTitles" localSheetId="0" hidden="1">'dem26'!$13:$16</definedName>
    <definedName name="Z_36DBA021_0ECB_11D4_8064_004005726899_.wvu.PrintTitles" localSheetId="0" hidden="1">'dem26'!$13:$16</definedName>
    <definedName name="Z_93EBE921_AE91_11D5_8685_004005726899_.wvu.PrintTitles" localSheetId="0" hidden="1">'dem26'!$13:$16</definedName>
    <definedName name="Z_94DA79C1_0FDE_11D5_9579_000021DAEEA2_.wvu.PrintArea" localSheetId="0" hidden="1">'dem26'!$A$1:$H$74</definedName>
    <definedName name="Z_94DA79C1_0FDE_11D5_9579_000021DAEEA2_.wvu.PrintTitles" localSheetId="0" hidden="1">'dem26'!$13:$16</definedName>
    <definedName name="Z_C868F8C3_16D7_11D5_A68D_81D6213F5331_.wvu.PrintTitles" localSheetId="0" hidden="1">'dem26'!$13:$16</definedName>
    <definedName name="Z_E5DF37BD_125C_11D5_8DC4_D0F5D88B3549_.wvu.PrintArea" localSheetId="0" hidden="1">'dem26'!$A$1:$H$74</definedName>
    <definedName name="Z_E5DF37BD_125C_11D5_8DC4_D0F5D88B3549_.wvu.PrintTitles" localSheetId="0" hidden="1">'dem26'!$13:$16</definedName>
    <definedName name="Z_F8ADACC1_164E_11D6_B603_000021DAEEA2_.wvu.PrintTitles" localSheetId="0" hidden="1">'dem26'!$13:$16</definedName>
  </definedNames>
  <calcPr calcId="125725"/>
</workbook>
</file>

<file path=xl/calcChain.xml><?xml version="1.0" encoding="utf-8"?>
<calcChain xmlns="http://schemas.openxmlformats.org/spreadsheetml/2006/main">
  <c r="G29" i="4"/>
  <c r="G70"/>
  <c r="G71" s="1"/>
  <c r="G72" s="1"/>
  <c r="F70"/>
  <c r="F71" s="1"/>
  <c r="F72" s="1"/>
  <c r="E70"/>
  <c r="E71" s="1"/>
  <c r="E72" s="1"/>
  <c r="D70"/>
  <c r="D71" s="1"/>
  <c r="D72" s="1"/>
  <c r="G56"/>
  <c r="F56"/>
  <c r="E56"/>
  <c r="D56"/>
  <c r="G49"/>
  <c r="F49"/>
  <c r="E49"/>
  <c r="D49"/>
  <c r="G42"/>
  <c r="F42"/>
  <c r="E42"/>
  <c r="D42"/>
  <c r="G36"/>
  <c r="F36"/>
  <c r="E36"/>
  <c r="D36"/>
  <c r="F29"/>
  <c r="E29"/>
  <c r="D29"/>
  <c r="D57" l="1"/>
  <c r="D58" s="1"/>
  <c r="D73" s="1"/>
  <c r="D74" s="1"/>
  <c r="G57"/>
  <c r="G58" s="1"/>
  <c r="G73" s="1"/>
  <c r="G74" s="1"/>
  <c r="E57"/>
  <c r="E58" s="1"/>
  <c r="E73" s="1"/>
  <c r="E74" s="1"/>
  <c r="F57"/>
  <c r="F58" s="1"/>
  <c r="F73" s="1"/>
  <c r="F74" s="1"/>
  <c r="E10" l="1"/>
</calcChain>
</file>

<file path=xl/sharedStrings.xml><?xml version="1.0" encoding="utf-8"?>
<sst xmlns="http://schemas.openxmlformats.org/spreadsheetml/2006/main" count="123" uniqueCount="78">
  <si>
    <t>Taxes on Vehicles</t>
  </si>
  <si>
    <t>(d) Administrative Services</t>
  </si>
  <si>
    <t>Secretariat - General Services</t>
  </si>
  <si>
    <t>Capital</t>
  </si>
  <si>
    <t>Voted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</si>
  <si>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</si>
  <si>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</si>
  <si>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</si>
  <si>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</si>
  <si>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</si>
  <si>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</si>
  <si>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</si>
  <si>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Collection Charges</t>
  </si>
  <si>
    <t>60.00.01</t>
  </si>
  <si>
    <t>60.00.11</t>
  </si>
  <si>
    <t>Travel Expenses</t>
  </si>
  <si>
    <t>60.00.13</t>
  </si>
  <si>
    <t>Office Expenses</t>
  </si>
  <si>
    <t>60.00.50</t>
  </si>
  <si>
    <t>61.00.01</t>
  </si>
  <si>
    <t>61.00.11</t>
  </si>
  <si>
    <t>61.00.13</t>
  </si>
  <si>
    <t>Motor Vehicles Division</t>
  </si>
  <si>
    <t>27.00.01</t>
  </si>
  <si>
    <t>27.00.11</t>
  </si>
  <si>
    <t>27.00.13</t>
  </si>
  <si>
    <t>27.00.26</t>
  </si>
  <si>
    <t>Advertisement &amp; Publicity</t>
  </si>
  <si>
    <t>Motor Vehicles  Division</t>
  </si>
  <si>
    <t>II. Details of the estimates and the heads under which this grant will be accounted for:</t>
  </si>
  <si>
    <t>Revenue</t>
  </si>
  <si>
    <t>Salaries</t>
  </si>
  <si>
    <t>Secretariat</t>
  </si>
  <si>
    <t>A - General Services  (b) Fiscal Services</t>
  </si>
  <si>
    <t>(iii) Collection of Taxes on Commodities and Services</t>
  </si>
  <si>
    <t xml:space="preserve">Other Charges </t>
  </si>
  <si>
    <t>(In Thousands of Rupees)</t>
  </si>
  <si>
    <t>Grant for Road Safety Fund</t>
  </si>
  <si>
    <t>60.00.31</t>
  </si>
  <si>
    <t>27.00.72</t>
  </si>
  <si>
    <t>Ex-gratia Payments for the families of Deceased Drivers</t>
  </si>
  <si>
    <t>Rent, Rates and Taxes</t>
  </si>
  <si>
    <t>61.00.14</t>
  </si>
  <si>
    <t>27.00.73</t>
  </si>
  <si>
    <t>Vahan &amp; Sarathi</t>
  </si>
  <si>
    <t>60.00.71</t>
  </si>
  <si>
    <t>60.00.72</t>
  </si>
  <si>
    <t>62.00.01</t>
  </si>
  <si>
    <t>62.00.11</t>
  </si>
  <si>
    <t>62.00.13</t>
  </si>
  <si>
    <t>63.00.01</t>
  </si>
  <si>
    <t>63.00.11</t>
  </si>
  <si>
    <t>63.00.13</t>
  </si>
  <si>
    <t>64.00.01</t>
  </si>
  <si>
    <t>64.00.11</t>
  </si>
  <si>
    <t>64.00.13</t>
  </si>
  <si>
    <t>63.00.14</t>
  </si>
  <si>
    <t>64.00.14</t>
  </si>
  <si>
    <t>Road Safety Equipments (Central Share)</t>
  </si>
  <si>
    <t>Regional Transport Office at Gangtok</t>
  </si>
  <si>
    <t>Regional Transport Office at Jorethang</t>
  </si>
  <si>
    <t>Regional Transport Office at Mangan, North</t>
  </si>
  <si>
    <t>Regional Transport Office at Namchi, South</t>
  </si>
  <si>
    <t>Regional Transport Office at Gyalshing, West</t>
  </si>
  <si>
    <t>National Highways Accident Relief Service Scheme (NHARSS) (Central Share)</t>
  </si>
  <si>
    <t>Budget Estimate</t>
  </si>
  <si>
    <t>I. Estimate of the amount required in the year ending 31st March, 2019 to defray the charges in respect of Motor Vehicles</t>
  </si>
  <si>
    <t>Revised Estimate</t>
  </si>
  <si>
    <t xml:space="preserve"> 2017-18</t>
  </si>
  <si>
    <t>60.00.73</t>
  </si>
  <si>
    <t>Enviromental Cess</t>
  </si>
  <si>
    <t>27.00.42</t>
  </si>
  <si>
    <t xml:space="preserve">                2016-17</t>
  </si>
  <si>
    <t xml:space="preserve">               Actuals</t>
  </si>
  <si>
    <t xml:space="preserve">                                                       DEMAND NO. 26</t>
  </si>
  <si>
    <t xml:space="preserve">                                                     MOTOR VEHICLES</t>
  </si>
  <si>
    <t>Lump sum provision for Pay revision</t>
  </si>
  <si>
    <t xml:space="preserve"> 2018-19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</si>
</sst>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92">
    <xf numFmtId="0" fontId="0" fillId="0" borderId="0" xfId="0"/>
    <xf numFmtId="0" fontId="4" fillId="0" borderId="0" xfId="2" applyFont="1" applyFill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2" borderId="0" xfId="2" applyFont="1" applyFill="1"/>
    <xf numFmtId="0" fontId="5" fillId="0" borderId="0" xfId="2" applyFont="1" applyFill="1"/>
    <xf numFmtId="0" fontId="3" fillId="0" borderId="0" xfId="4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6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6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6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center"/>
    </xf>
    <xf numFmtId="0" fontId="6" fillId="0" borderId="0" xfId="2" applyNumberFormat="1" applyFont="1" applyFill="1" applyBorder="1"/>
    <xf numFmtId="0" fontId="6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center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6" fillId="0" borderId="0" xfId="2" applyFont="1" applyFill="1" applyAlignment="1" applyProtection="1">
      <alignment horizontal="left"/>
    </xf>
    <xf numFmtId="0" fontId="6" fillId="0" borderId="0" xfId="2" applyFont="1" applyFill="1"/>
    <xf numFmtId="166" fontId="6" fillId="0" borderId="0" xfId="2" applyNumberFormat="1" applyFont="1" applyFill="1"/>
    <xf numFmtId="0" fontId="3" fillId="0" borderId="0" xfId="2" applyFont="1" applyFill="1" applyAlignment="1">
      <alignment vertical="top"/>
    </xf>
    <xf numFmtId="0" fontId="3" fillId="0" borderId="0" xfId="2" applyFont="1" applyFill="1" applyAlignment="1" applyProtection="1">
      <alignment horizontal="left" wrapText="1"/>
    </xf>
    <xf numFmtId="165" fontId="3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Alignment="1">
      <alignment horizontal="right" vertical="top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Font="1" applyFill="1" applyAlignment="1">
      <alignment horizontal="left" vertical="top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left" vertical="top"/>
    </xf>
    <xf numFmtId="165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 applyProtection="1">
      <alignment horizontal="lef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166" fontId="6" fillId="0" borderId="0" xfId="2" applyNumberFormat="1" applyFont="1" applyFill="1" applyBorder="1"/>
    <xf numFmtId="0" fontId="6" fillId="0" borderId="0" xfId="2" applyFont="1" applyFill="1" applyBorder="1" applyAlignment="1" applyProtection="1">
      <alignment horizontal="left"/>
    </xf>
    <xf numFmtId="0" fontId="6" fillId="0" borderId="0" xfId="2" applyFont="1" applyFill="1" applyBorder="1"/>
    <xf numFmtId="0" fontId="3" fillId="0" borderId="0" xfId="2" applyFont="1" applyFill="1" applyBorder="1" applyAlignment="1" applyProtection="1">
      <alignment horizontal="left"/>
    </xf>
    <xf numFmtId="167" fontId="6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167" fontId="6" fillId="0" borderId="0" xfId="2" applyNumberFormat="1" applyFont="1" applyFill="1"/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/>
    <xf numFmtId="0" fontId="6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6" fillId="0" borderId="0" xfId="2" applyNumberFormat="1" applyFont="1" applyFill="1" applyBorder="1" applyProtection="1"/>
    <xf numFmtId="0" fontId="3" fillId="0" borderId="0" xfId="7" applyNumberFormat="1" applyFont="1" applyFill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vertical="top" wrapText="1"/>
    </xf>
    <xf numFmtId="0" fontId="3" fillId="0" borderId="0" xfId="2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Alignment="1" applyProtection="1">
      <alignment horizontal="right"/>
    </xf>
    <xf numFmtId="0" fontId="3" fillId="0" borderId="0" xfId="6" applyNumberFormat="1" applyFont="1" applyFill="1" applyProtection="1"/>
    <xf numFmtId="0" fontId="3" fillId="0" borderId="0" xfId="5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7"/>
  <dimension ref="A1:H91"/>
  <sheetViews>
    <sheetView tabSelected="1" view="pageBreakPreview" zoomScaleSheetLayoutView="100" workbookViewId="0">
      <selection activeCell="G40" sqref="G40:H49"/>
    </sheetView>
  </sheetViews>
  <sheetFormatPr defaultColWidth="11" defaultRowHeight="12.75"/>
  <cols>
    <col min="1" max="1" width="6.42578125" style="21" customWidth="1"/>
    <col min="2" max="2" width="8.140625" style="22" customWidth="1"/>
    <col min="3" max="3" width="45.7109375" style="22" customWidth="1"/>
    <col min="4" max="5" width="11.28515625" style="22" customWidth="1"/>
    <col min="6" max="8" width="15.7109375" style="22" customWidth="1"/>
    <col min="9" max="16384" width="11" style="1"/>
  </cols>
  <sheetData>
    <row r="1" spans="1:8" ht="13.7" customHeight="1">
      <c r="A1" s="89" t="s">
        <v>74</v>
      </c>
      <c r="B1" s="89"/>
      <c r="C1" s="89"/>
      <c r="D1" s="89"/>
      <c r="E1" s="89"/>
      <c r="F1" s="89"/>
      <c r="G1" s="89"/>
      <c r="H1" s="89"/>
    </row>
    <row r="2" spans="1:8" ht="13.7" customHeight="1">
      <c r="A2" s="89" t="s">
        <v>75</v>
      </c>
      <c r="B2" s="89"/>
      <c r="C2" s="89"/>
      <c r="D2" s="89"/>
      <c r="E2" s="89"/>
      <c r="F2" s="89"/>
      <c r="G2" s="89"/>
      <c r="H2" s="89"/>
    </row>
    <row r="3" spans="1:8" ht="5.45" customHeight="1">
      <c r="A3" s="16"/>
      <c r="B3" s="17"/>
      <c r="C3" s="18"/>
      <c r="D3" s="18"/>
      <c r="E3" s="18"/>
      <c r="F3" s="18"/>
      <c r="G3" s="18"/>
      <c r="H3" s="18"/>
    </row>
    <row r="4" spans="1:8" ht="13.7" customHeight="1">
      <c r="A4" s="16"/>
      <c r="B4" s="17"/>
      <c r="C4" s="17"/>
      <c r="D4" s="19" t="s">
        <v>33</v>
      </c>
      <c r="E4" s="20"/>
      <c r="F4" s="18"/>
      <c r="G4" s="18"/>
      <c r="H4" s="18"/>
    </row>
    <row r="5" spans="1:8" ht="13.7" customHeight="1">
      <c r="D5" s="23" t="s">
        <v>34</v>
      </c>
      <c r="E5" s="24">
        <v>2041</v>
      </c>
      <c r="F5" s="25" t="s">
        <v>0</v>
      </c>
      <c r="G5" s="26"/>
      <c r="H5" s="26"/>
    </row>
    <row r="6" spans="1:8" ht="13.7" customHeight="1">
      <c r="D6" s="27" t="s">
        <v>1</v>
      </c>
      <c r="E6" s="24">
        <v>2052</v>
      </c>
      <c r="F6" s="25" t="s">
        <v>2</v>
      </c>
      <c r="G6" s="26"/>
      <c r="H6" s="26"/>
    </row>
    <row r="7" spans="1:8" ht="13.7" customHeight="1">
      <c r="D7" s="27"/>
      <c r="E7" s="24"/>
      <c r="F7" s="25"/>
      <c r="G7" s="26"/>
      <c r="H7" s="26"/>
    </row>
    <row r="8" spans="1:8" ht="13.7" customHeight="1">
      <c r="A8" s="25" t="s">
        <v>66</v>
      </c>
      <c r="C8" s="28"/>
      <c r="D8" s="28"/>
      <c r="F8" s="28"/>
      <c r="G8" s="28"/>
      <c r="H8" s="28"/>
    </row>
    <row r="9" spans="1:8" ht="13.7" customHeight="1">
      <c r="D9" s="29"/>
      <c r="E9" s="30" t="s">
        <v>30</v>
      </c>
      <c r="F9" s="30" t="s">
        <v>3</v>
      </c>
      <c r="G9" s="30" t="s">
        <v>9</v>
      </c>
      <c r="H9" s="31"/>
    </row>
    <row r="10" spans="1:8" ht="13.7" customHeight="1">
      <c r="D10" s="32" t="s">
        <v>4</v>
      </c>
      <c r="E10" s="33">
        <f>H74</f>
        <v>92034</v>
      </c>
      <c r="F10" s="33" t="s">
        <v>5</v>
      </c>
      <c r="G10" s="33">
        <v>92034</v>
      </c>
      <c r="H10" s="31"/>
    </row>
    <row r="11" spans="1:8" ht="6" customHeight="1">
      <c r="D11" s="32"/>
      <c r="E11" s="33"/>
      <c r="F11" s="33"/>
      <c r="G11" s="31"/>
      <c r="H11" s="31"/>
    </row>
    <row r="12" spans="1:8" ht="13.7" customHeight="1">
      <c r="A12" s="25" t="s">
        <v>29</v>
      </c>
      <c r="D12" s="31"/>
      <c r="E12" s="31"/>
      <c r="F12" s="31"/>
      <c r="G12" s="31"/>
      <c r="H12" s="31"/>
    </row>
    <row r="13" spans="1:8" ht="13.7" customHeight="1">
      <c r="C13" s="34"/>
      <c r="D13" s="35"/>
      <c r="E13" s="35"/>
      <c r="F13" s="35"/>
      <c r="G13" s="35"/>
      <c r="H13" s="36" t="s">
        <v>36</v>
      </c>
    </row>
    <row r="14" spans="1:8" s="5" customFormat="1" ht="13.15" customHeight="1">
      <c r="A14" s="2"/>
      <c r="B14" s="3"/>
      <c r="C14" s="4"/>
      <c r="D14" s="91" t="s">
        <v>73</v>
      </c>
      <c r="E14" s="91"/>
      <c r="F14" s="88" t="s">
        <v>65</v>
      </c>
      <c r="G14" s="88" t="s">
        <v>67</v>
      </c>
      <c r="H14" s="88" t="s">
        <v>65</v>
      </c>
    </row>
    <row r="15" spans="1:8" s="5" customFormat="1">
      <c r="A15" s="6"/>
      <c r="B15" s="7"/>
      <c r="C15" s="4" t="s">
        <v>6</v>
      </c>
      <c r="D15" s="90" t="s">
        <v>72</v>
      </c>
      <c r="E15" s="90"/>
      <c r="F15" s="88" t="s">
        <v>68</v>
      </c>
      <c r="G15" s="88" t="s">
        <v>68</v>
      </c>
      <c r="H15" s="88" t="s">
        <v>77</v>
      </c>
    </row>
    <row r="16" spans="1:8" s="5" customFormat="1">
      <c r="A16" s="8"/>
      <c r="B16" s="9"/>
      <c r="C16" s="10"/>
      <c r="D16" s="11" t="s">
        <v>7</v>
      </c>
      <c r="E16" s="11" t="s">
        <v>8</v>
      </c>
      <c r="F16" s="11"/>
      <c r="G16" s="11"/>
      <c r="H16" s="12"/>
    </row>
    <row r="17" spans="1:8" ht="14.45" customHeight="1">
      <c r="C17" s="37" t="s">
        <v>10</v>
      </c>
      <c r="D17" s="31"/>
      <c r="E17" s="31"/>
      <c r="F17" s="31"/>
      <c r="G17" s="31"/>
      <c r="H17" s="31"/>
    </row>
    <row r="18" spans="1:8" ht="14.45" customHeight="1">
      <c r="A18" s="21" t="s">
        <v>11</v>
      </c>
      <c r="B18" s="38">
        <v>2041</v>
      </c>
      <c r="C18" s="37" t="s">
        <v>0</v>
      </c>
      <c r="D18" s="31"/>
      <c r="E18" s="31"/>
      <c r="F18" s="31"/>
      <c r="G18" s="31"/>
      <c r="H18" s="31"/>
    </row>
    <row r="19" spans="1:8" ht="14.45" customHeight="1">
      <c r="B19" s="39">
        <v>0.10100000000000001</v>
      </c>
      <c r="C19" s="37" t="s">
        <v>12</v>
      </c>
      <c r="D19" s="31"/>
      <c r="E19" s="31"/>
      <c r="F19" s="31"/>
      <c r="G19" s="31"/>
      <c r="H19" s="31"/>
    </row>
    <row r="20" spans="1:8" ht="14.45" customHeight="1">
      <c r="B20" s="40">
        <v>60</v>
      </c>
      <c r="C20" s="41" t="s">
        <v>59</v>
      </c>
      <c r="D20" s="31"/>
      <c r="E20" s="31"/>
      <c r="F20" s="31"/>
      <c r="G20" s="31"/>
      <c r="H20" s="31"/>
    </row>
    <row r="21" spans="1:8" ht="14.45" customHeight="1">
      <c r="B21" s="42" t="s">
        <v>13</v>
      </c>
      <c r="C21" s="25" t="s">
        <v>31</v>
      </c>
      <c r="D21" s="43">
        <v>0</v>
      </c>
      <c r="E21" s="44">
        <v>14282</v>
      </c>
      <c r="F21" s="45">
        <v>18815</v>
      </c>
      <c r="G21" s="45">
        <v>18815</v>
      </c>
      <c r="H21" s="46">
        <v>16976</v>
      </c>
    </row>
    <row r="22" spans="1:8" ht="14.45" customHeight="1">
      <c r="B22" s="42" t="s">
        <v>14</v>
      </c>
      <c r="C22" s="25" t="s">
        <v>15</v>
      </c>
      <c r="D22" s="43">
        <v>0</v>
      </c>
      <c r="E22" s="44">
        <v>220</v>
      </c>
      <c r="F22" s="45">
        <v>200</v>
      </c>
      <c r="G22" s="45">
        <v>200</v>
      </c>
      <c r="H22" s="46">
        <v>200</v>
      </c>
    </row>
    <row r="23" spans="1:8" ht="14.45" customHeight="1">
      <c r="B23" s="42" t="s">
        <v>16</v>
      </c>
      <c r="C23" s="25" t="s">
        <v>17</v>
      </c>
      <c r="D23" s="43">
        <v>0</v>
      </c>
      <c r="E23" s="44">
        <v>700</v>
      </c>
      <c r="F23" s="45">
        <v>700</v>
      </c>
      <c r="G23" s="45">
        <v>700</v>
      </c>
      <c r="H23" s="46">
        <v>700</v>
      </c>
    </row>
    <row r="24" spans="1:8" ht="14.45" customHeight="1">
      <c r="B24" s="42" t="s">
        <v>18</v>
      </c>
      <c r="C24" s="25" t="s">
        <v>35</v>
      </c>
      <c r="D24" s="43">
        <v>0</v>
      </c>
      <c r="E24" s="47">
        <v>250</v>
      </c>
      <c r="F24" s="48">
        <v>250</v>
      </c>
      <c r="G24" s="48">
        <v>250</v>
      </c>
      <c r="H24" s="50">
        <v>250</v>
      </c>
    </row>
    <row r="25" spans="1:8" ht="14.45" customHeight="1">
      <c r="B25" s="42" t="s">
        <v>38</v>
      </c>
      <c r="C25" s="25" t="s">
        <v>37</v>
      </c>
      <c r="D25" s="43">
        <v>0</v>
      </c>
      <c r="E25" s="48">
        <v>1392</v>
      </c>
      <c r="F25" s="48">
        <v>1393</v>
      </c>
      <c r="G25" s="48">
        <v>1393</v>
      </c>
      <c r="H25" s="50">
        <v>1393</v>
      </c>
    </row>
    <row r="26" spans="1:8" ht="25.5">
      <c r="B26" s="51" t="s">
        <v>45</v>
      </c>
      <c r="C26" s="52" t="s">
        <v>64</v>
      </c>
      <c r="D26" s="45">
        <v>30690</v>
      </c>
      <c r="E26" s="49">
        <v>0</v>
      </c>
      <c r="F26" s="48">
        <v>3410</v>
      </c>
      <c r="G26" s="48">
        <v>3410</v>
      </c>
      <c r="H26" s="49">
        <v>0</v>
      </c>
    </row>
    <row r="27" spans="1:8" ht="14.45" customHeight="1">
      <c r="B27" s="42" t="s">
        <v>46</v>
      </c>
      <c r="C27" s="25" t="s">
        <v>58</v>
      </c>
      <c r="D27" s="45">
        <v>2814</v>
      </c>
      <c r="E27" s="49">
        <v>0</v>
      </c>
      <c r="F27" s="48">
        <v>739</v>
      </c>
      <c r="G27" s="48">
        <v>739</v>
      </c>
      <c r="H27" s="49">
        <v>0</v>
      </c>
    </row>
    <row r="28" spans="1:8" ht="14.45" customHeight="1">
      <c r="B28" s="42" t="s">
        <v>69</v>
      </c>
      <c r="C28" s="25" t="s">
        <v>70</v>
      </c>
      <c r="D28" s="43">
        <v>0</v>
      </c>
      <c r="E28" s="49">
        <v>0</v>
      </c>
      <c r="F28" s="49">
        <v>0</v>
      </c>
      <c r="G28" s="48">
        <v>341</v>
      </c>
      <c r="H28" s="49">
        <v>0</v>
      </c>
    </row>
    <row r="29" spans="1:8" ht="14.45" customHeight="1">
      <c r="A29" s="53" t="s">
        <v>9</v>
      </c>
      <c r="B29" s="40">
        <v>60</v>
      </c>
      <c r="C29" s="41" t="s">
        <v>59</v>
      </c>
      <c r="D29" s="54">
        <f t="shared" ref="D29:F29" si="0">SUM(D21:D27)</f>
        <v>33504</v>
      </c>
      <c r="E29" s="54">
        <f t="shared" si="0"/>
        <v>16844</v>
      </c>
      <c r="F29" s="54">
        <f t="shared" si="0"/>
        <v>25507</v>
      </c>
      <c r="G29" s="54">
        <f>SUM(G21:G28)</f>
        <v>25848</v>
      </c>
      <c r="H29" s="54">
        <v>19519</v>
      </c>
    </row>
    <row r="30" spans="1:8">
      <c r="C30" s="25"/>
      <c r="D30" s="50"/>
      <c r="E30" s="50"/>
      <c r="F30" s="50"/>
      <c r="G30" s="50"/>
      <c r="H30" s="50"/>
    </row>
    <row r="31" spans="1:8" ht="14.45" customHeight="1">
      <c r="B31" s="40">
        <v>61</v>
      </c>
      <c r="C31" s="41" t="s">
        <v>60</v>
      </c>
      <c r="D31" s="56"/>
      <c r="E31" s="56"/>
      <c r="F31" s="56"/>
      <c r="G31" s="56"/>
      <c r="H31" s="56"/>
    </row>
    <row r="32" spans="1:8" ht="14.45" customHeight="1">
      <c r="B32" s="42" t="s">
        <v>19</v>
      </c>
      <c r="C32" s="25" t="s">
        <v>31</v>
      </c>
      <c r="D32" s="43">
        <v>0</v>
      </c>
      <c r="E32" s="44">
        <v>14183</v>
      </c>
      <c r="F32" s="43">
        <v>0</v>
      </c>
      <c r="G32" s="43">
        <v>0</v>
      </c>
      <c r="H32" s="43">
        <v>0</v>
      </c>
    </row>
    <row r="33" spans="1:8" ht="14.45" customHeight="1">
      <c r="B33" s="42" t="s">
        <v>20</v>
      </c>
      <c r="C33" s="25" t="s">
        <v>15</v>
      </c>
      <c r="D33" s="43">
        <v>0</v>
      </c>
      <c r="E33" s="44">
        <v>200</v>
      </c>
      <c r="F33" s="43">
        <v>0</v>
      </c>
      <c r="G33" s="43">
        <v>0</v>
      </c>
      <c r="H33" s="43">
        <v>0</v>
      </c>
    </row>
    <row r="34" spans="1:8" ht="14.45" customHeight="1">
      <c r="B34" s="42" t="s">
        <v>21</v>
      </c>
      <c r="C34" s="25" t="s">
        <v>17</v>
      </c>
      <c r="D34" s="43">
        <v>0</v>
      </c>
      <c r="E34" s="47">
        <v>731</v>
      </c>
      <c r="F34" s="49">
        <v>0</v>
      </c>
      <c r="G34" s="49">
        <v>0</v>
      </c>
      <c r="H34" s="49">
        <v>0</v>
      </c>
    </row>
    <row r="35" spans="1:8" ht="14.45" customHeight="1">
      <c r="B35" s="42" t="s">
        <v>42</v>
      </c>
      <c r="C35" s="25" t="s">
        <v>41</v>
      </c>
      <c r="D35" s="43">
        <v>0</v>
      </c>
      <c r="E35" s="48">
        <v>89</v>
      </c>
      <c r="F35" s="49">
        <v>0</v>
      </c>
      <c r="G35" s="49">
        <v>0</v>
      </c>
      <c r="H35" s="49">
        <v>0</v>
      </c>
    </row>
    <row r="36" spans="1:8" ht="14.45" customHeight="1">
      <c r="A36" s="57" t="s">
        <v>9</v>
      </c>
      <c r="B36" s="58">
        <v>61</v>
      </c>
      <c r="C36" s="59" t="s">
        <v>60</v>
      </c>
      <c r="D36" s="55">
        <f t="shared" ref="D36:G36" si="1">SUM(D32:D35)</f>
        <v>0</v>
      </c>
      <c r="E36" s="60">
        <f t="shared" si="1"/>
        <v>15203</v>
      </c>
      <c r="F36" s="55">
        <f t="shared" si="1"/>
        <v>0</v>
      </c>
      <c r="G36" s="55">
        <f t="shared" si="1"/>
        <v>0</v>
      </c>
      <c r="H36" s="55">
        <v>0</v>
      </c>
    </row>
    <row r="37" spans="1:8" ht="7.15" customHeight="1">
      <c r="A37" s="57"/>
      <c r="B37" s="58"/>
      <c r="C37" s="59"/>
      <c r="D37" s="49"/>
      <c r="E37" s="47"/>
      <c r="F37" s="49"/>
      <c r="G37" s="49"/>
      <c r="H37" s="47"/>
    </row>
    <row r="38" spans="1:8" ht="14.45" customHeight="1">
      <c r="A38" s="53"/>
      <c r="B38" s="40">
        <v>62</v>
      </c>
      <c r="C38" s="41" t="s">
        <v>61</v>
      </c>
      <c r="D38" s="49"/>
      <c r="E38" s="47"/>
      <c r="F38" s="49"/>
      <c r="G38" s="49"/>
      <c r="H38" s="47"/>
    </row>
    <row r="39" spans="1:8" ht="14.45" customHeight="1">
      <c r="A39" s="61"/>
      <c r="B39" s="62" t="s">
        <v>47</v>
      </c>
      <c r="C39" s="63" t="s">
        <v>31</v>
      </c>
      <c r="D39" s="64">
        <v>0</v>
      </c>
      <c r="E39" s="64">
        <v>0</v>
      </c>
      <c r="F39" s="65">
        <v>4030</v>
      </c>
      <c r="G39" s="65">
        <v>4030</v>
      </c>
      <c r="H39" s="66">
        <v>3379</v>
      </c>
    </row>
    <row r="40" spans="1:8">
      <c r="A40" s="53"/>
      <c r="B40" s="42" t="s">
        <v>48</v>
      </c>
      <c r="C40" s="25" t="s">
        <v>15</v>
      </c>
      <c r="D40" s="49">
        <v>0</v>
      </c>
      <c r="E40" s="49">
        <v>0</v>
      </c>
      <c r="F40" s="48">
        <v>150</v>
      </c>
      <c r="G40" s="48">
        <v>150</v>
      </c>
      <c r="H40" s="47">
        <v>150</v>
      </c>
    </row>
    <row r="41" spans="1:8">
      <c r="A41" s="53"/>
      <c r="B41" s="42" t="s">
        <v>49</v>
      </c>
      <c r="C41" s="25" t="s">
        <v>17</v>
      </c>
      <c r="D41" s="49">
        <v>0</v>
      </c>
      <c r="E41" s="49">
        <v>0</v>
      </c>
      <c r="F41" s="48">
        <v>500</v>
      </c>
      <c r="G41" s="48">
        <v>500</v>
      </c>
      <c r="H41" s="47">
        <v>500</v>
      </c>
    </row>
    <row r="42" spans="1:8">
      <c r="A42" s="53" t="s">
        <v>9</v>
      </c>
      <c r="B42" s="40">
        <v>62</v>
      </c>
      <c r="C42" s="41" t="s">
        <v>61</v>
      </c>
      <c r="D42" s="55">
        <f t="shared" ref="D42:G42" si="2">D41+D40+D39</f>
        <v>0</v>
      </c>
      <c r="E42" s="55">
        <f t="shared" si="2"/>
        <v>0</v>
      </c>
      <c r="F42" s="54">
        <f t="shared" si="2"/>
        <v>4680</v>
      </c>
      <c r="G42" s="54">
        <f t="shared" si="2"/>
        <v>4680</v>
      </c>
      <c r="H42" s="54">
        <v>4029</v>
      </c>
    </row>
    <row r="43" spans="1:8" ht="9" customHeight="1">
      <c r="A43" s="53"/>
      <c r="B43" s="40"/>
      <c r="C43" s="41"/>
      <c r="D43" s="49"/>
      <c r="E43" s="47"/>
      <c r="F43" s="49"/>
      <c r="G43" s="49"/>
      <c r="H43" s="47"/>
    </row>
    <row r="44" spans="1:8">
      <c r="A44" s="53"/>
      <c r="B44" s="40">
        <v>63</v>
      </c>
      <c r="C44" s="41" t="s">
        <v>62</v>
      </c>
      <c r="D44" s="49"/>
      <c r="E44" s="47"/>
      <c r="F44" s="49"/>
      <c r="G44" s="49"/>
      <c r="H44" s="47"/>
    </row>
    <row r="45" spans="1:8">
      <c r="A45" s="53"/>
      <c r="B45" s="42" t="s">
        <v>50</v>
      </c>
      <c r="C45" s="25" t="s">
        <v>31</v>
      </c>
      <c r="D45" s="49">
        <v>0</v>
      </c>
      <c r="E45" s="49">
        <v>0</v>
      </c>
      <c r="F45" s="48">
        <v>13314</v>
      </c>
      <c r="G45" s="48">
        <v>13314</v>
      </c>
      <c r="H45" s="47">
        <v>14736</v>
      </c>
    </row>
    <row r="46" spans="1:8">
      <c r="A46" s="53"/>
      <c r="B46" s="42" t="s">
        <v>51</v>
      </c>
      <c r="C46" s="25" t="s">
        <v>15</v>
      </c>
      <c r="D46" s="49">
        <v>0</v>
      </c>
      <c r="E46" s="49">
        <v>0</v>
      </c>
      <c r="F46" s="48">
        <v>200</v>
      </c>
      <c r="G46" s="48">
        <v>200</v>
      </c>
      <c r="H46" s="47">
        <v>200</v>
      </c>
    </row>
    <row r="47" spans="1:8">
      <c r="A47" s="53"/>
      <c r="B47" s="42" t="s">
        <v>52</v>
      </c>
      <c r="C47" s="25" t="s">
        <v>17</v>
      </c>
      <c r="D47" s="49">
        <v>0</v>
      </c>
      <c r="E47" s="49">
        <v>0</v>
      </c>
      <c r="F47" s="48">
        <v>1000</v>
      </c>
      <c r="G47" s="48">
        <v>1000</v>
      </c>
      <c r="H47" s="47">
        <v>1000</v>
      </c>
    </row>
    <row r="48" spans="1:8">
      <c r="A48" s="53"/>
      <c r="B48" s="42" t="s">
        <v>56</v>
      </c>
      <c r="C48" s="25" t="s">
        <v>41</v>
      </c>
      <c r="D48" s="49">
        <v>0</v>
      </c>
      <c r="E48" s="49">
        <v>0</v>
      </c>
      <c r="F48" s="48">
        <v>120</v>
      </c>
      <c r="G48" s="48">
        <v>120</v>
      </c>
      <c r="H48" s="47">
        <v>120</v>
      </c>
    </row>
    <row r="49" spans="1:8">
      <c r="A49" s="53" t="s">
        <v>9</v>
      </c>
      <c r="B49" s="40">
        <v>63</v>
      </c>
      <c r="C49" s="41" t="s">
        <v>62</v>
      </c>
      <c r="D49" s="55">
        <f t="shared" ref="D49:G49" si="3">D48+D47+D46+D45</f>
        <v>0</v>
      </c>
      <c r="E49" s="55">
        <f t="shared" si="3"/>
        <v>0</v>
      </c>
      <c r="F49" s="54">
        <f t="shared" si="3"/>
        <v>14634</v>
      </c>
      <c r="G49" s="54">
        <f t="shared" si="3"/>
        <v>14634</v>
      </c>
      <c r="H49" s="54">
        <v>16056</v>
      </c>
    </row>
    <row r="50" spans="1:8" ht="9.6" customHeight="1">
      <c r="A50" s="53"/>
      <c r="B50" s="40"/>
      <c r="C50" s="41"/>
      <c r="D50" s="49"/>
      <c r="E50" s="47"/>
      <c r="F50" s="49"/>
      <c r="G50" s="49"/>
      <c r="H50" s="47"/>
    </row>
    <row r="51" spans="1:8" ht="15.6" customHeight="1">
      <c r="A51" s="53"/>
      <c r="B51" s="40">
        <v>64</v>
      </c>
      <c r="C51" s="52" t="s">
        <v>63</v>
      </c>
      <c r="D51" s="49"/>
      <c r="E51" s="47"/>
      <c r="F51" s="49"/>
      <c r="G51" s="49"/>
      <c r="H51" s="47"/>
    </row>
    <row r="52" spans="1:8">
      <c r="A52" s="53"/>
      <c r="B52" s="42" t="s">
        <v>53</v>
      </c>
      <c r="C52" s="25" t="s">
        <v>31</v>
      </c>
      <c r="D52" s="49">
        <v>0</v>
      </c>
      <c r="E52" s="49">
        <v>0</v>
      </c>
      <c r="F52" s="48">
        <v>5500</v>
      </c>
      <c r="G52" s="48">
        <v>5500</v>
      </c>
      <c r="H52" s="47">
        <v>3692</v>
      </c>
    </row>
    <row r="53" spans="1:8">
      <c r="A53" s="53"/>
      <c r="B53" s="42" t="s">
        <v>54</v>
      </c>
      <c r="C53" s="25" t="s">
        <v>15</v>
      </c>
      <c r="D53" s="49">
        <v>0</v>
      </c>
      <c r="E53" s="49">
        <v>0</v>
      </c>
      <c r="F53" s="48">
        <v>200</v>
      </c>
      <c r="G53" s="48">
        <v>200</v>
      </c>
      <c r="H53" s="47">
        <v>200</v>
      </c>
    </row>
    <row r="54" spans="1:8">
      <c r="A54" s="53"/>
      <c r="B54" s="42" t="s">
        <v>55</v>
      </c>
      <c r="C54" s="25" t="s">
        <v>17</v>
      </c>
      <c r="D54" s="49">
        <v>0</v>
      </c>
      <c r="E54" s="49">
        <v>0</v>
      </c>
      <c r="F54" s="48">
        <v>1000</v>
      </c>
      <c r="G54" s="48">
        <v>1000</v>
      </c>
      <c r="H54" s="47">
        <v>500</v>
      </c>
    </row>
    <row r="55" spans="1:8">
      <c r="A55" s="53"/>
      <c r="B55" s="42" t="s">
        <v>57</v>
      </c>
      <c r="C55" s="25" t="s">
        <v>41</v>
      </c>
      <c r="D55" s="49">
        <v>0</v>
      </c>
      <c r="E55" s="49">
        <v>0</v>
      </c>
      <c r="F55" s="48">
        <v>120</v>
      </c>
      <c r="G55" s="48">
        <v>120</v>
      </c>
      <c r="H55" s="47">
        <v>120</v>
      </c>
    </row>
    <row r="56" spans="1:8" ht="15" customHeight="1">
      <c r="A56" s="53" t="s">
        <v>9</v>
      </c>
      <c r="B56" s="40">
        <v>64</v>
      </c>
      <c r="C56" s="52" t="s">
        <v>63</v>
      </c>
      <c r="D56" s="55">
        <f t="shared" ref="D56:G56" si="4">D55+D54+D53+D52</f>
        <v>0</v>
      </c>
      <c r="E56" s="55">
        <f t="shared" si="4"/>
        <v>0</v>
      </c>
      <c r="F56" s="54">
        <f t="shared" si="4"/>
        <v>6820</v>
      </c>
      <c r="G56" s="54">
        <f t="shared" si="4"/>
        <v>6820</v>
      </c>
      <c r="H56" s="54">
        <v>4512</v>
      </c>
    </row>
    <row r="57" spans="1:8" ht="13.7" customHeight="1">
      <c r="A57" s="16" t="s">
        <v>9</v>
      </c>
      <c r="B57" s="67">
        <v>0.10100000000000001</v>
      </c>
      <c r="C57" s="68" t="s">
        <v>12</v>
      </c>
      <c r="D57" s="65">
        <f t="shared" ref="D57:G57" si="5">D36+D29+D42+D49+D56</f>
        <v>33504</v>
      </c>
      <c r="E57" s="65">
        <f t="shared" si="5"/>
        <v>32047</v>
      </c>
      <c r="F57" s="65">
        <f t="shared" si="5"/>
        <v>51641</v>
      </c>
      <c r="G57" s="65">
        <f t="shared" si="5"/>
        <v>51982</v>
      </c>
      <c r="H57" s="65">
        <v>44116</v>
      </c>
    </row>
    <row r="58" spans="1:8" ht="13.7" customHeight="1">
      <c r="A58" s="16" t="s">
        <v>9</v>
      </c>
      <c r="B58" s="69">
        <v>2041</v>
      </c>
      <c r="C58" s="68" t="s">
        <v>0</v>
      </c>
      <c r="D58" s="65">
        <f t="shared" ref="D58:G58" si="6">D57</f>
        <v>33504</v>
      </c>
      <c r="E58" s="66">
        <f t="shared" si="6"/>
        <v>32047</v>
      </c>
      <c r="F58" s="65">
        <f t="shared" si="6"/>
        <v>51641</v>
      </c>
      <c r="G58" s="65">
        <f t="shared" si="6"/>
        <v>51982</v>
      </c>
      <c r="H58" s="66">
        <v>44116</v>
      </c>
    </row>
    <row r="59" spans="1:8" ht="9" customHeight="1">
      <c r="A59" s="16"/>
      <c r="B59" s="69"/>
      <c r="C59" s="70"/>
      <c r="D59" s="50"/>
      <c r="E59" s="50"/>
      <c r="F59" s="50"/>
      <c r="G59" s="50"/>
      <c r="H59" s="50"/>
    </row>
    <row r="60" spans="1:8" ht="13.5" customHeight="1">
      <c r="A60" s="16" t="s">
        <v>11</v>
      </c>
      <c r="B60" s="69">
        <v>2052</v>
      </c>
      <c r="C60" s="68" t="s">
        <v>2</v>
      </c>
      <c r="D60" s="50"/>
      <c r="E60" s="50"/>
      <c r="F60" s="50"/>
      <c r="G60" s="50"/>
      <c r="H60" s="50"/>
    </row>
    <row r="61" spans="1:8" ht="13.5" customHeight="1">
      <c r="A61" s="16"/>
      <c r="B61" s="71">
        <v>0.09</v>
      </c>
      <c r="C61" s="68" t="s">
        <v>32</v>
      </c>
      <c r="D61" s="50"/>
      <c r="E61" s="50"/>
      <c r="F61" s="50"/>
      <c r="G61" s="50"/>
      <c r="H61" s="50"/>
    </row>
    <row r="62" spans="1:8" ht="13.5" customHeight="1">
      <c r="A62" s="16"/>
      <c r="B62" s="17">
        <v>27</v>
      </c>
      <c r="C62" s="70" t="s">
        <v>22</v>
      </c>
      <c r="D62" s="72"/>
      <c r="E62" s="72"/>
      <c r="F62" s="72"/>
      <c r="G62" s="72"/>
      <c r="H62" s="72"/>
    </row>
    <row r="63" spans="1:8" ht="13.5" customHeight="1">
      <c r="A63" s="16"/>
      <c r="B63" s="73" t="s">
        <v>23</v>
      </c>
      <c r="C63" s="70" t="s">
        <v>31</v>
      </c>
      <c r="D63" s="43">
        <v>0</v>
      </c>
      <c r="E63" s="47">
        <v>24015</v>
      </c>
      <c r="F63" s="48">
        <v>25273</v>
      </c>
      <c r="G63" s="48">
        <v>25273</v>
      </c>
      <c r="H63" s="50">
        <v>25123</v>
      </c>
    </row>
    <row r="64" spans="1:8" ht="13.5" customHeight="1">
      <c r="A64" s="16"/>
      <c r="B64" s="73" t="s">
        <v>24</v>
      </c>
      <c r="C64" s="70" t="s">
        <v>15</v>
      </c>
      <c r="D64" s="43">
        <v>0</v>
      </c>
      <c r="E64" s="47">
        <v>366</v>
      </c>
      <c r="F64" s="48">
        <v>250</v>
      </c>
      <c r="G64" s="48">
        <v>250</v>
      </c>
      <c r="H64" s="50">
        <v>250</v>
      </c>
    </row>
    <row r="65" spans="1:8" s="14" customFormat="1" ht="13.5" customHeight="1">
      <c r="A65" s="16"/>
      <c r="B65" s="73" t="s">
        <v>25</v>
      </c>
      <c r="C65" s="70" t="s">
        <v>17</v>
      </c>
      <c r="D65" s="43">
        <v>0</v>
      </c>
      <c r="E65" s="47">
        <v>10602</v>
      </c>
      <c r="F65" s="48">
        <v>6351</v>
      </c>
      <c r="G65" s="48">
        <v>6351</v>
      </c>
      <c r="H65" s="50">
        <v>8400</v>
      </c>
    </row>
    <row r="66" spans="1:8" ht="13.5" customHeight="1">
      <c r="B66" s="42" t="s">
        <v>26</v>
      </c>
      <c r="C66" s="70" t="s">
        <v>27</v>
      </c>
      <c r="D66" s="43">
        <v>0</v>
      </c>
      <c r="E66" s="74">
        <v>265</v>
      </c>
      <c r="F66" s="45">
        <v>1545</v>
      </c>
      <c r="G66" s="45">
        <v>1545</v>
      </c>
      <c r="H66" s="46">
        <v>1545</v>
      </c>
    </row>
    <row r="67" spans="1:8" ht="13.5" customHeight="1">
      <c r="B67" s="42" t="s">
        <v>71</v>
      </c>
      <c r="C67" s="15" t="s">
        <v>76</v>
      </c>
      <c r="D67" s="43">
        <v>0</v>
      </c>
      <c r="E67" s="75">
        <v>0</v>
      </c>
      <c r="F67" s="43">
        <v>0</v>
      </c>
      <c r="G67" s="43">
        <v>0</v>
      </c>
      <c r="H67" s="46">
        <v>9500</v>
      </c>
    </row>
    <row r="68" spans="1:8">
      <c r="B68" s="51" t="s">
        <v>39</v>
      </c>
      <c r="C68" s="59" t="s">
        <v>40</v>
      </c>
      <c r="D68" s="43">
        <v>0</v>
      </c>
      <c r="E68" s="45">
        <v>1500</v>
      </c>
      <c r="F68" s="45">
        <v>2100</v>
      </c>
      <c r="G68" s="45">
        <v>6000</v>
      </c>
      <c r="H68" s="46">
        <v>2100</v>
      </c>
    </row>
    <row r="69" spans="1:8">
      <c r="B69" s="73" t="s">
        <v>43</v>
      </c>
      <c r="C69" s="70" t="s">
        <v>44</v>
      </c>
      <c r="D69" s="43">
        <v>0</v>
      </c>
      <c r="E69" s="45">
        <v>1223</v>
      </c>
      <c r="F69" s="45">
        <v>1000</v>
      </c>
      <c r="G69" s="45">
        <v>2108</v>
      </c>
      <c r="H69" s="46">
        <v>1000</v>
      </c>
    </row>
    <row r="70" spans="1:8" ht="13.5" customHeight="1">
      <c r="A70" s="21" t="s">
        <v>9</v>
      </c>
      <c r="B70" s="22">
        <v>27</v>
      </c>
      <c r="C70" s="70" t="s">
        <v>28</v>
      </c>
      <c r="D70" s="55">
        <f t="shared" ref="D70:G70" si="7">SUM(D63:D69)</f>
        <v>0</v>
      </c>
      <c r="E70" s="60">
        <f t="shared" si="7"/>
        <v>37971</v>
      </c>
      <c r="F70" s="54">
        <f t="shared" si="7"/>
        <v>36519</v>
      </c>
      <c r="G70" s="54">
        <f t="shared" si="7"/>
        <v>41527</v>
      </c>
      <c r="H70" s="60">
        <v>47918</v>
      </c>
    </row>
    <row r="71" spans="1:8" ht="13.5" customHeight="1">
      <c r="A71" s="21" t="s">
        <v>9</v>
      </c>
      <c r="B71" s="76">
        <v>0.09</v>
      </c>
      <c r="C71" s="68" t="s">
        <v>32</v>
      </c>
      <c r="D71" s="55">
        <f t="shared" ref="D71:G72" si="8">D70</f>
        <v>0</v>
      </c>
      <c r="E71" s="60">
        <f t="shared" si="8"/>
        <v>37971</v>
      </c>
      <c r="F71" s="54">
        <f t="shared" si="8"/>
        <v>36519</v>
      </c>
      <c r="G71" s="54">
        <f t="shared" si="8"/>
        <v>41527</v>
      </c>
      <c r="H71" s="60">
        <v>47918</v>
      </c>
    </row>
    <row r="72" spans="1:8" ht="13.5" customHeight="1">
      <c r="A72" s="21" t="s">
        <v>9</v>
      </c>
      <c r="B72" s="38">
        <v>2052</v>
      </c>
      <c r="C72" s="37" t="s">
        <v>2</v>
      </c>
      <c r="D72" s="55">
        <f t="shared" si="8"/>
        <v>0</v>
      </c>
      <c r="E72" s="60">
        <f t="shared" si="8"/>
        <v>37971</v>
      </c>
      <c r="F72" s="54">
        <f t="shared" si="8"/>
        <v>36519</v>
      </c>
      <c r="G72" s="54">
        <f t="shared" si="8"/>
        <v>41527</v>
      </c>
      <c r="H72" s="60">
        <v>47918</v>
      </c>
    </row>
    <row r="73" spans="1:8" s="13" customFormat="1" ht="13.5" customHeight="1">
      <c r="A73" s="77" t="s">
        <v>9</v>
      </c>
      <c r="B73" s="78"/>
      <c r="C73" s="79" t="s">
        <v>10</v>
      </c>
      <c r="D73" s="65">
        <f t="shared" ref="D73:G73" si="9">D72+D58</f>
        <v>33504</v>
      </c>
      <c r="E73" s="66">
        <f t="shared" si="9"/>
        <v>70018</v>
      </c>
      <c r="F73" s="65">
        <f t="shared" si="9"/>
        <v>88160</v>
      </c>
      <c r="G73" s="65">
        <f t="shared" si="9"/>
        <v>93509</v>
      </c>
      <c r="H73" s="66">
        <v>92034</v>
      </c>
    </row>
    <row r="74" spans="1:8" ht="13.5" customHeight="1">
      <c r="A74" s="77" t="s">
        <v>9</v>
      </c>
      <c r="B74" s="78"/>
      <c r="C74" s="79" t="s">
        <v>4</v>
      </c>
      <c r="D74" s="65">
        <f t="shared" ref="D74:G74" si="10">D73</f>
        <v>33504</v>
      </c>
      <c r="E74" s="66">
        <f t="shared" si="10"/>
        <v>70018</v>
      </c>
      <c r="F74" s="65">
        <f t="shared" si="10"/>
        <v>88160</v>
      </c>
      <c r="G74" s="65">
        <f t="shared" si="10"/>
        <v>93509</v>
      </c>
      <c r="H74" s="66">
        <v>92034</v>
      </c>
    </row>
    <row r="75" spans="1:8" ht="12.6" customHeight="1">
      <c r="D75" s="80"/>
      <c r="E75" s="31"/>
      <c r="F75" s="80"/>
      <c r="G75" s="80"/>
      <c r="H75" s="31"/>
    </row>
    <row r="76" spans="1:8">
      <c r="D76" s="31"/>
      <c r="E76" s="81"/>
      <c r="F76" s="31"/>
      <c r="G76" s="31"/>
      <c r="H76" s="31"/>
    </row>
    <row r="77" spans="1:8">
      <c r="C77" s="82"/>
      <c r="D77" s="83"/>
      <c r="E77" s="31"/>
      <c r="F77" s="84"/>
      <c r="G77" s="84"/>
      <c r="H77" s="84"/>
    </row>
    <row r="78" spans="1:8">
      <c r="D78" s="31"/>
      <c r="E78" s="31"/>
      <c r="F78" s="31"/>
      <c r="G78" s="31"/>
      <c r="H78" s="31"/>
    </row>
    <row r="79" spans="1:8">
      <c r="D79" s="84"/>
      <c r="E79" s="84"/>
      <c r="F79" s="31"/>
      <c r="G79" s="31"/>
      <c r="H79" s="31"/>
    </row>
    <row r="80" spans="1:8">
      <c r="D80" s="84"/>
      <c r="E80" s="84"/>
      <c r="F80" s="84"/>
      <c r="G80" s="84"/>
      <c r="H80" s="84"/>
    </row>
    <row r="81" spans="3:8">
      <c r="D81" s="84"/>
      <c r="E81" s="84"/>
      <c r="F81" s="84"/>
      <c r="G81" s="84"/>
      <c r="H81" s="84"/>
    </row>
    <row r="82" spans="3:8">
      <c r="F82" s="31"/>
      <c r="G82" s="31"/>
      <c r="H82" s="31"/>
    </row>
    <row r="83" spans="3:8">
      <c r="C83" s="23"/>
      <c r="D83" s="85"/>
      <c r="E83" s="85"/>
      <c r="F83" s="85"/>
      <c r="G83" s="85"/>
      <c r="H83" s="31"/>
    </row>
    <row r="84" spans="3:8">
      <c r="C84" s="23"/>
      <c r="H84" s="31"/>
    </row>
    <row r="85" spans="3:8">
      <c r="C85" s="23"/>
      <c r="D85" s="86"/>
      <c r="E85" s="86"/>
      <c r="F85" s="87"/>
      <c r="G85" s="87"/>
      <c r="H85" s="31"/>
    </row>
    <row r="86" spans="3:8">
      <c r="C86" s="23"/>
      <c r="D86" s="31"/>
      <c r="E86" s="31"/>
      <c r="F86" s="31"/>
      <c r="G86" s="31"/>
      <c r="H86" s="31"/>
    </row>
    <row r="87" spans="3:8">
      <c r="C87" s="23"/>
      <c r="D87" s="31"/>
      <c r="E87" s="31"/>
      <c r="F87" s="31"/>
      <c r="G87" s="31"/>
      <c r="H87" s="31"/>
    </row>
    <row r="88" spans="3:8">
      <c r="C88" s="23"/>
      <c r="D88" s="31"/>
      <c r="E88" s="31"/>
      <c r="F88" s="31"/>
      <c r="G88" s="31"/>
      <c r="H88" s="31"/>
    </row>
    <row r="89" spans="3:8">
      <c r="C89" s="23"/>
      <c r="D89" s="31"/>
      <c r="E89" s="31"/>
      <c r="F89" s="31"/>
      <c r="G89" s="31"/>
      <c r="H89" s="31"/>
    </row>
    <row r="90" spans="3:8">
      <c r="C90" s="23"/>
      <c r="D90" s="31"/>
      <c r="E90" s="31"/>
      <c r="F90" s="31"/>
      <c r="G90" s="31"/>
      <c r="H90" s="31"/>
    </row>
    <row r="91" spans="3:8">
      <c r="C91" s="23"/>
      <c r="D91" s="31"/>
      <c r="E91" s="31"/>
      <c r="F91" s="31"/>
      <c r="G91" s="31"/>
      <c r="H91" s="31"/>
    </row>
  </sheetData>
  <mergeCells count="4">
    <mergeCell ref="A1:H1"/>
    <mergeCell ref="A2:H2"/>
    <mergeCell ref="D15:E15"/>
    <mergeCell ref="D14:E14"/>
  </mergeCells>
  <phoneticPr fontId="2" type="noConversion"/>
  <printOptions horizontalCentered="1"/>
  <pageMargins left="0.98425196850393704" right="0.98425196850393704" top="0.59055118110236227" bottom="0.9055118110236221" header="0.51181102362204722" footer="0.59055118110236227"/>
  <pageSetup paperSize="9" scale="92" firstPageNumber="175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dem26</vt:lpstr>
      <vt:lpstr>motorvehiclerevenue</vt:lpstr>
      <vt:lpstr>'dem26'!Print_Area</vt:lpstr>
      <vt:lpstr>'dem26'!Print_Titles</vt:lpstr>
      <vt:lpstr>'dem26'!revise</vt:lpstr>
      <vt:lpstr>'dem26'!sgs</vt:lpstr>
      <vt:lpstr>'dem26'!tax</vt:lpstr>
      <vt:lpstr>'dem26'!Voted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2018-02-26T12:04:02Z</cp:lastPrinted>
  <dcterms:created xsi:type="dcterms:W3CDTF">2004-06-02T16:21:55Z</dcterms:created>
  <dcterms:modified xsi:type="dcterms:W3CDTF">2018-04-07T07:53:46Z</dcterms:modified>
</cp:coreProperties>
</file>