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0"/>
  </bookViews>
  <sheets>
    <sheet name="dem30" sheetId="4" r:id="rId1"/>
  </sheets>
  <definedNames>
    <definedName name="__123Graph_D" hidden="1">#REF!</definedName>
    <definedName name="_xlnm._FilterDatabase" localSheetId="0" hidden="1">'dem30'!$A$19:$H$327</definedName>
    <definedName name="ee">#REF!</definedName>
    <definedName name="fire" localSheetId="0">'dem30'!$D$317:$H$317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'dem30'!#REF!</definedName>
    <definedName name="oas" localSheetId="0">'dem30'!$D$274:$H$274</definedName>
    <definedName name="oasrec" localSheetId="0">'dem30'!#REF!</definedName>
    <definedName name="Police" localSheetId="0">'dem30'!$D$230:$H$230</definedName>
    <definedName name="policecap" localSheetId="0">'dem30'!$D$307:$H$307</definedName>
    <definedName name="policerec" localSheetId="0">'dem30'!#REF!</definedName>
    <definedName name="Policerevenue">'dem30'!$E$14:$F$14</definedName>
    <definedName name="Polrec" localSheetId="0">'dem30'!#REF!</definedName>
    <definedName name="_xlnm.Print_Area" localSheetId="0">'dem30'!$A$1:$H$324</definedName>
    <definedName name="_xlnm.Print_Titles" localSheetId="0">'dem30'!$16:$19</definedName>
    <definedName name="pw" localSheetId="0">'dem30'!$D$242:$H$242</definedName>
    <definedName name="revise" localSheetId="0">'dem30'!$D$338:$G$338</definedName>
    <definedName name="sss">#REF!</definedName>
    <definedName name="summary" localSheetId="0">'dem30'!$D$328:$G$328</definedName>
    <definedName name="voted" localSheetId="0">'dem30'!$E$14:$F$14</definedName>
    <definedName name="Z_239EE218_578E_4317_BEED_14D5D7089E27_.wvu.FilterData" localSheetId="0" hidden="1">'dem30'!$A$1:$H$326</definedName>
    <definedName name="Z_239EE218_578E_4317_BEED_14D5D7089E27_.wvu.PrintArea" localSheetId="0" hidden="1">'dem30'!$A$1:$H$320</definedName>
    <definedName name="Z_239EE218_578E_4317_BEED_14D5D7089E27_.wvu.PrintTitles" localSheetId="0" hidden="1">'dem30'!$16:$19</definedName>
    <definedName name="Z_302A3EA3_AE96_11D5_A646_0050BA3D7AFD_.wvu.FilterData" localSheetId="0" hidden="1">'dem30'!$A$1:$H$326</definedName>
    <definedName name="Z_302A3EA3_AE96_11D5_A646_0050BA3D7AFD_.wvu.PrintArea" localSheetId="0" hidden="1">'dem30'!$A$1:$H$320</definedName>
    <definedName name="Z_302A3EA3_AE96_11D5_A646_0050BA3D7AFD_.wvu.PrintTitles" localSheetId="0" hidden="1">'dem30'!$16:$19</definedName>
    <definedName name="Z_36DBA021_0ECB_11D4_8064_004005726899_.wvu.FilterData" localSheetId="0" hidden="1">'dem30'!$C$21:$C$244</definedName>
    <definedName name="Z_36DBA021_0ECB_11D4_8064_004005726899_.wvu.PrintArea" localSheetId="0" hidden="1">'dem30'!$A$1:$H$319</definedName>
    <definedName name="Z_36DBA021_0ECB_11D4_8064_004005726899_.wvu.PrintTitles" localSheetId="0" hidden="1">'dem30'!$16:$19</definedName>
    <definedName name="Z_93EBE921_AE91_11D5_8685_004005726899_.wvu.FilterData" localSheetId="0" hidden="1">'dem30'!$C$21:$C$244</definedName>
    <definedName name="Z_93EBE921_AE91_11D5_8685_004005726899_.wvu.PrintArea" localSheetId="0" hidden="1">'dem30'!$A$1:$H$319</definedName>
    <definedName name="Z_93EBE921_AE91_11D5_8685_004005726899_.wvu.PrintTitles" localSheetId="0" hidden="1">'dem30'!$16:$19</definedName>
    <definedName name="Z_94DA79C1_0FDE_11D5_9579_000021DAEEA2_.wvu.FilterData" localSheetId="0" hidden="1">'dem30'!$C$21:$C$244</definedName>
    <definedName name="Z_94DA79C1_0FDE_11D5_9579_000021DAEEA2_.wvu.PrintArea" localSheetId="0" hidden="1">'dem30'!$A$1:$H$319</definedName>
    <definedName name="Z_94DA79C1_0FDE_11D5_9579_000021DAEEA2_.wvu.PrintTitles" localSheetId="0" hidden="1">'dem30'!$16:$19</definedName>
    <definedName name="Z_B4CB096D_161F_11D5_8064_004005726899_.wvu.FilterData" localSheetId="0" hidden="1">'dem30'!$C$21:$C$244</definedName>
    <definedName name="Z_B4CB0970_161F_11D5_8064_004005726899_.wvu.FilterData" localSheetId="0" hidden="1">'dem30'!$C$21:$C$244</definedName>
    <definedName name="Z_B4CB0981_161F_11D5_8064_004005726899_.wvu.FilterData" localSheetId="0" hidden="1">'dem30'!$C$21:$C$244</definedName>
    <definedName name="Z_B4CB099B_161F_11D5_8064_004005726899_.wvu.FilterData" localSheetId="0" hidden="1">'dem30'!$C$21:$C$244</definedName>
    <definedName name="Z_C868F8C3_16D7_11D5_A68D_81D6213F5331_.wvu.FilterData" localSheetId="0" hidden="1">'dem30'!$C$21:$C$244</definedName>
    <definedName name="Z_C868F8C3_16D7_11D5_A68D_81D6213F5331_.wvu.PrintArea" localSheetId="0" hidden="1">'dem30'!$A$1:$H$319</definedName>
    <definedName name="Z_C868F8C3_16D7_11D5_A68D_81D6213F5331_.wvu.PrintTitles" localSheetId="0" hidden="1">'dem30'!$16:$19</definedName>
    <definedName name="Z_E5DF37BD_125C_11D5_8DC4_D0F5D88B3549_.wvu.FilterData" localSheetId="0" hidden="1">'dem30'!$C$21:$C$244</definedName>
    <definedName name="Z_E5DF37BD_125C_11D5_8DC4_D0F5D88B3549_.wvu.PrintArea" localSheetId="0" hidden="1">'dem30'!$A$1:$H$319</definedName>
    <definedName name="Z_E5DF37BD_125C_11D5_8DC4_D0F5D88B3549_.wvu.PrintTitles" localSheetId="0" hidden="1">'dem30'!$16:$19</definedName>
    <definedName name="Z_F8ADACC1_164E_11D6_B603_000021DAEEA2_.wvu.FilterData" localSheetId="0" hidden="1">'dem30'!$C$21:$C$244</definedName>
    <definedName name="Z_F8ADACC1_164E_11D6_B603_000021DAEEA2_.wvu.PrintArea" localSheetId="0" hidden="1">'dem30'!$A$1:$H$320</definedName>
    <definedName name="Z_F8ADACC1_164E_11D6_B603_000021DAEEA2_.wvu.PrintTitles" localSheetId="0" hidden="1">'dem30'!$16:$19</definedName>
  </definedNames>
  <calcPr calcId="125725"/>
</workbook>
</file>

<file path=xl/calcChain.xml><?xml version="1.0" encoding="utf-8"?>
<calcChain xmlns="http://schemas.openxmlformats.org/spreadsheetml/2006/main">
  <c r="E295" i="4"/>
  <c r="F295"/>
  <c r="G295"/>
  <c r="D295"/>
  <c r="E35"/>
  <c r="E240"/>
  <c r="F240"/>
  <c r="G240"/>
  <c r="D240"/>
  <c r="E162"/>
  <c r="F162"/>
  <c r="G162"/>
  <c r="D162"/>
  <c r="E153"/>
  <c r="F153"/>
  <c r="G153"/>
  <c r="D153"/>
  <c r="E144"/>
  <c r="F144"/>
  <c r="G144"/>
  <c r="D144"/>
  <c r="D124"/>
  <c r="E124"/>
  <c r="F124"/>
  <c r="G124"/>
  <c r="G315" l="1"/>
  <c r="G316" s="1"/>
  <c r="G317" s="1"/>
  <c r="F315"/>
  <c r="F316" s="1"/>
  <c r="F317" s="1"/>
  <c r="E315"/>
  <c r="E316" s="1"/>
  <c r="E317" s="1"/>
  <c r="D315"/>
  <c r="D316" s="1"/>
  <c r="D317" s="1"/>
  <c r="G304"/>
  <c r="G305" s="1"/>
  <c r="G306" s="1"/>
  <c r="F304"/>
  <c r="F305" s="1"/>
  <c r="F306" s="1"/>
  <c r="E304"/>
  <c r="E305" s="1"/>
  <c r="E306" s="1"/>
  <c r="D304"/>
  <c r="D305" s="1"/>
  <c r="D306" s="1"/>
  <c r="G282"/>
  <c r="G283" s="1"/>
  <c r="F282"/>
  <c r="F283" s="1"/>
  <c r="E282"/>
  <c r="E284" s="1"/>
  <c r="D282"/>
  <c r="D283" s="1"/>
  <c r="G272"/>
  <c r="G273" s="1"/>
  <c r="F272"/>
  <c r="F273" s="1"/>
  <c r="E272"/>
  <c r="E273" s="1"/>
  <c r="D272"/>
  <c r="D273" s="1"/>
  <c r="G261"/>
  <c r="G262" s="1"/>
  <c r="F261"/>
  <c r="F262" s="1"/>
  <c r="E261"/>
  <c r="E262" s="1"/>
  <c r="D261"/>
  <c r="D262" s="1"/>
  <c r="G251"/>
  <c r="G252" s="1"/>
  <c r="F251"/>
  <c r="F252" s="1"/>
  <c r="E251"/>
  <c r="E252" s="1"/>
  <c r="D251"/>
  <c r="D252" s="1"/>
  <c r="G241"/>
  <c r="G242" s="1"/>
  <c r="F241"/>
  <c r="F242" s="1"/>
  <c r="E241"/>
  <c r="E242" s="1"/>
  <c r="D241"/>
  <c r="D242" s="1"/>
  <c r="G228"/>
  <c r="F228"/>
  <c r="E228"/>
  <c r="D228"/>
  <c r="G224"/>
  <c r="F224"/>
  <c r="E224"/>
  <c r="D224"/>
  <c r="G215"/>
  <c r="F215"/>
  <c r="E215"/>
  <c r="D215"/>
  <c r="G208"/>
  <c r="F208"/>
  <c r="E208"/>
  <c r="D208"/>
  <c r="G198"/>
  <c r="F198"/>
  <c r="E198"/>
  <c r="D198"/>
  <c r="G195"/>
  <c r="F195"/>
  <c r="E195"/>
  <c r="D195"/>
  <c r="G186"/>
  <c r="G187" s="1"/>
  <c r="F186"/>
  <c r="F187" s="1"/>
  <c r="E186"/>
  <c r="E187" s="1"/>
  <c r="D186"/>
  <c r="D187" s="1"/>
  <c r="G175"/>
  <c r="G176" s="1"/>
  <c r="F175"/>
  <c r="F176" s="1"/>
  <c r="E175"/>
  <c r="E176" s="1"/>
  <c r="D175"/>
  <c r="D176" s="1"/>
  <c r="G169"/>
  <c r="F169"/>
  <c r="E169"/>
  <c r="D169"/>
  <c r="G135"/>
  <c r="F135"/>
  <c r="E135"/>
  <c r="D135"/>
  <c r="G115"/>
  <c r="F115"/>
  <c r="F125" s="1"/>
  <c r="E115"/>
  <c r="E125" s="1"/>
  <c r="D115"/>
  <c r="D125" s="1"/>
  <c r="G106"/>
  <c r="F106"/>
  <c r="E106"/>
  <c r="D106"/>
  <c r="G96"/>
  <c r="F96"/>
  <c r="E96"/>
  <c r="D96"/>
  <c r="G87"/>
  <c r="F87"/>
  <c r="E87"/>
  <c r="D87"/>
  <c r="G78"/>
  <c r="F78"/>
  <c r="E78"/>
  <c r="D78"/>
  <c r="G68"/>
  <c r="G69" s="1"/>
  <c r="F68"/>
  <c r="F69" s="1"/>
  <c r="E68"/>
  <c r="E69" s="1"/>
  <c r="D68"/>
  <c r="D69" s="1"/>
  <c r="G57"/>
  <c r="F57"/>
  <c r="E57"/>
  <c r="D57"/>
  <c r="G45"/>
  <c r="G46" s="1"/>
  <c r="F45"/>
  <c r="F46" s="1"/>
  <c r="E45"/>
  <c r="E46" s="1"/>
  <c r="D45"/>
  <c r="D46" s="1"/>
  <c r="G35"/>
  <c r="G36" s="1"/>
  <c r="F35"/>
  <c r="F36" s="1"/>
  <c r="E36"/>
  <c r="D35"/>
  <c r="D36" s="1"/>
  <c r="G284"/>
  <c r="D284" l="1"/>
  <c r="E283"/>
  <c r="E107"/>
  <c r="F107"/>
  <c r="D199"/>
  <c r="G199"/>
  <c r="F229"/>
  <c r="G229"/>
  <c r="D70"/>
  <c r="F70"/>
  <c r="D307"/>
  <c r="D318" s="1"/>
  <c r="G307"/>
  <c r="G318" s="1"/>
  <c r="D107"/>
  <c r="E307"/>
  <c r="E318" s="1"/>
  <c r="G125"/>
  <c r="E70"/>
  <c r="G70"/>
  <c r="D229"/>
  <c r="F274"/>
  <c r="F307"/>
  <c r="F318" s="1"/>
  <c r="E170"/>
  <c r="E199"/>
  <c r="E274"/>
  <c r="G274"/>
  <c r="G170"/>
  <c r="G107"/>
  <c r="F170"/>
  <c r="D170"/>
  <c r="F199"/>
  <c r="E229"/>
  <c r="D274"/>
  <c r="F284"/>
  <c r="D230" l="1"/>
  <c r="D285" s="1"/>
  <c r="D319" s="1"/>
  <c r="G230"/>
  <c r="G285" s="1"/>
  <c r="G319" s="1"/>
  <c r="F230"/>
  <c r="F285" s="1"/>
  <c r="F319" s="1"/>
  <c r="F14"/>
  <c r="E230"/>
  <c r="E285" s="1"/>
  <c r="E319" s="1"/>
  <c r="E14" l="1"/>
</calcChain>
</file>

<file path=xl/sharedStrings.xml><?xml version="1.0" encoding="utf-8"?>
<sst xmlns="http://schemas.openxmlformats.org/spreadsheetml/2006/main" count="511" uniqueCount="238">
  <si>
    <t>Police</t>
  </si>
  <si>
    <t>Public Works</t>
  </si>
  <si>
    <t>Other Administrative Services</t>
  </si>
  <si>
    <t>Capital Outlay on Police</t>
  </si>
  <si>
    <t>Revenue</t>
  </si>
  <si>
    <t>Total</t>
  </si>
  <si>
    <t>Voted</t>
  </si>
  <si>
    <t>Major /Sub-Major/Minor/Sub/Detailed Heads</t>
  </si>
  <si>
    <t>Plan</t>
  </si>
  <si>
    <t>Non-Plan</t>
  </si>
  <si>
    <t>REVENUE SECTION</t>
  </si>
  <si>
    <t>M.H.</t>
  </si>
  <si>
    <t>Direction &amp; Administration</t>
  </si>
  <si>
    <t>60.00.01</t>
  </si>
  <si>
    <t>Salaries</t>
  </si>
  <si>
    <t>60.00.11</t>
  </si>
  <si>
    <t>Travel Expenses</t>
  </si>
  <si>
    <t>60.00.13</t>
  </si>
  <si>
    <t>Office Expenses</t>
  </si>
  <si>
    <t>60.00.22</t>
  </si>
  <si>
    <t>Arms &amp; Ammunitions</t>
  </si>
  <si>
    <t>60.00.25</t>
  </si>
  <si>
    <t>Clothing &amp; Tentage</t>
  </si>
  <si>
    <t>Minor Works</t>
  </si>
  <si>
    <t>60.00.41</t>
  </si>
  <si>
    <t>Secret Service Expenditure</t>
  </si>
  <si>
    <t>60.00.50</t>
  </si>
  <si>
    <t>Other Charges</t>
  </si>
  <si>
    <t>60.00.51</t>
  </si>
  <si>
    <t>Motor Vehicles</t>
  </si>
  <si>
    <t>60.00.05</t>
  </si>
  <si>
    <t>Rewards</t>
  </si>
  <si>
    <t>Police Training Centre</t>
  </si>
  <si>
    <t>61.00.01</t>
  </si>
  <si>
    <t>61.00.11</t>
  </si>
  <si>
    <t>61.00.13</t>
  </si>
  <si>
    <t>61.00.51</t>
  </si>
  <si>
    <t>61.00.52</t>
  </si>
  <si>
    <t>Machinery and  Equipments</t>
  </si>
  <si>
    <t>Crime Investigation &amp; Vigilance</t>
  </si>
  <si>
    <t>Intelligence Branch</t>
  </si>
  <si>
    <t>62.00.01</t>
  </si>
  <si>
    <t>62.00.11</t>
  </si>
  <si>
    <t>62.00.13</t>
  </si>
  <si>
    <t>62.00.14</t>
  </si>
  <si>
    <t>Rent, Rates &amp; Taxes</t>
  </si>
  <si>
    <t>62.00.41</t>
  </si>
  <si>
    <t>62.00.51</t>
  </si>
  <si>
    <t>Crime Investigation Branch</t>
  </si>
  <si>
    <t>63.00.01</t>
  </si>
  <si>
    <t>63.00.11</t>
  </si>
  <si>
    <t>63.00.13</t>
  </si>
  <si>
    <t>63.00.41</t>
  </si>
  <si>
    <t>63.00.51</t>
  </si>
  <si>
    <t>Special Police</t>
  </si>
  <si>
    <t>Sikkim Armed Police</t>
  </si>
  <si>
    <t>64.00.01</t>
  </si>
  <si>
    <t>64.00.11</t>
  </si>
  <si>
    <t>64.00.13</t>
  </si>
  <si>
    <t>64.00.51</t>
  </si>
  <si>
    <t>65.00.01</t>
  </si>
  <si>
    <t>65.00.11</t>
  </si>
  <si>
    <t>65.00.13</t>
  </si>
  <si>
    <t>65.00.22</t>
  </si>
  <si>
    <t>65.00.25</t>
  </si>
  <si>
    <t>65.00.51</t>
  </si>
  <si>
    <t>Traffic Police</t>
  </si>
  <si>
    <t>66.00.01</t>
  </si>
  <si>
    <t>66.00.11</t>
  </si>
  <si>
    <t>66.00.13</t>
  </si>
  <si>
    <t>66.00.51</t>
  </si>
  <si>
    <t>Reserve Lines &amp; Police Band</t>
  </si>
  <si>
    <t>67.00.01</t>
  </si>
  <si>
    <t>67.00.11</t>
  </si>
  <si>
    <t>67.00.13</t>
  </si>
  <si>
    <t>67.00.14</t>
  </si>
  <si>
    <t>67.00.51</t>
  </si>
  <si>
    <t>District Police</t>
  </si>
  <si>
    <t>68.00.01</t>
  </si>
  <si>
    <t>68.00.11</t>
  </si>
  <si>
    <t>68.00.13</t>
  </si>
  <si>
    <t>68.00.41</t>
  </si>
  <si>
    <t>East District</t>
  </si>
  <si>
    <t>00.45.01</t>
  </si>
  <si>
    <t>00.45.11</t>
  </si>
  <si>
    <t>00.45.13</t>
  </si>
  <si>
    <t>00.45.14</t>
  </si>
  <si>
    <t>00.45.41</t>
  </si>
  <si>
    <t>00.45.51</t>
  </si>
  <si>
    <t>West District</t>
  </si>
  <si>
    <t>00.46.01</t>
  </si>
  <si>
    <t>00.46.11</t>
  </si>
  <si>
    <t>00.46.13</t>
  </si>
  <si>
    <t>00.46.14</t>
  </si>
  <si>
    <t>00.46.41</t>
  </si>
  <si>
    <t>North District</t>
  </si>
  <si>
    <t>00.47.01</t>
  </si>
  <si>
    <t>00.47.11</t>
  </si>
  <si>
    <t>00.47.13</t>
  </si>
  <si>
    <t>00.47.14</t>
  </si>
  <si>
    <t>00.47.41</t>
  </si>
  <si>
    <t>South District</t>
  </si>
  <si>
    <t>00.48.01</t>
  </si>
  <si>
    <t>00.48.11</t>
  </si>
  <si>
    <t>00.48.13</t>
  </si>
  <si>
    <t>00.48.14</t>
  </si>
  <si>
    <t>00.48.41</t>
  </si>
  <si>
    <t>Welfare of Police Personnel</t>
  </si>
  <si>
    <t>Welfare Programmes</t>
  </si>
  <si>
    <t>69.00.50</t>
  </si>
  <si>
    <t>Wireless &amp; Computers</t>
  </si>
  <si>
    <t>70.00.01</t>
  </si>
  <si>
    <t>70.00.11</t>
  </si>
  <si>
    <t>70.00.13</t>
  </si>
  <si>
    <t>70.00.14</t>
  </si>
  <si>
    <t>70.00.51</t>
  </si>
  <si>
    <t>70.00.52</t>
  </si>
  <si>
    <t>Machinery and Equipments</t>
  </si>
  <si>
    <t>Forensic Science</t>
  </si>
  <si>
    <t>00.00.01</t>
  </si>
  <si>
    <t>00.00.11</t>
  </si>
  <si>
    <t>00.00.13</t>
  </si>
  <si>
    <t>Other Expenditure</t>
  </si>
  <si>
    <t>74.00.01</t>
  </si>
  <si>
    <t>74.00.11</t>
  </si>
  <si>
    <t>74.00.13</t>
  </si>
  <si>
    <t>Check-Posts at Other Places (Expenditure to be reimbursed by Government of India)</t>
  </si>
  <si>
    <t>75.00.01</t>
  </si>
  <si>
    <t>75.00.11</t>
  </si>
  <si>
    <t>75.00.13</t>
  </si>
  <si>
    <t>75.00.14</t>
  </si>
  <si>
    <t>75.00.27</t>
  </si>
  <si>
    <t>75.00.41</t>
  </si>
  <si>
    <t>Office Buildings</t>
  </si>
  <si>
    <t>Maintenance and Repairs</t>
  </si>
  <si>
    <t>Establishment</t>
  </si>
  <si>
    <t>60.00.52</t>
  </si>
  <si>
    <t>CAPITAL SECTION</t>
  </si>
  <si>
    <t>Construction</t>
  </si>
  <si>
    <t>Police Housing</t>
  </si>
  <si>
    <t>Capital Outlay on Public Works</t>
  </si>
  <si>
    <t>Other Buildings</t>
  </si>
  <si>
    <t>Fire Services</t>
  </si>
  <si>
    <t>44.00.71</t>
  </si>
  <si>
    <t>Housing</t>
  </si>
  <si>
    <t>Other Maintenance Expenditure</t>
  </si>
  <si>
    <t>61.82.27</t>
  </si>
  <si>
    <t>61.89.27</t>
  </si>
  <si>
    <t>Modernisation of Police Force</t>
  </si>
  <si>
    <t>II. Details of the estimates and the heads under which this grant will be accounted for:</t>
  </si>
  <si>
    <t>Capital</t>
  </si>
  <si>
    <t>Home Guards (50% Expenditure to be reimbursed by GOI)</t>
  </si>
  <si>
    <t>60.61.75</t>
  </si>
  <si>
    <t>Construction of Police Quarters, Station 
and Outposts</t>
  </si>
  <si>
    <t>A - General Services  (d) Administrative Services</t>
  </si>
  <si>
    <t>B - Social Services (c) Water Supply, Sanitation</t>
  </si>
  <si>
    <t>A - Capital Account of General Services</t>
  </si>
  <si>
    <t>India Reserve Battalion</t>
  </si>
  <si>
    <t>Machinery &amp; Equipments</t>
  </si>
  <si>
    <t>63.83.52</t>
  </si>
  <si>
    <t>Housing &amp; Urban Development</t>
  </si>
  <si>
    <t>State Police Headquarters</t>
  </si>
  <si>
    <t>Maintenance &amp; Repairs</t>
  </si>
  <si>
    <t>Construction of Fire Station</t>
  </si>
  <si>
    <t>66.00.22</t>
  </si>
  <si>
    <t>66.00.25</t>
  </si>
  <si>
    <t>67.00.22</t>
  </si>
  <si>
    <t>67.00.25</t>
  </si>
  <si>
    <t>84.00.52</t>
  </si>
  <si>
    <t>Major Works</t>
  </si>
  <si>
    <t>Director General of Police</t>
  </si>
  <si>
    <t>Training</t>
  </si>
  <si>
    <t>Police Communication Branch</t>
  </si>
  <si>
    <t>Expenditure on Maintenance of Central Para-Military Force</t>
  </si>
  <si>
    <t>76.00.74</t>
  </si>
  <si>
    <t>State Police</t>
  </si>
  <si>
    <t>67.00.50</t>
  </si>
  <si>
    <t>(In Thousands of Rupees)</t>
  </si>
  <si>
    <t>60.61.71</t>
  </si>
  <si>
    <t>Construction of 2nd and 3rd IRBn HQ at Mangley</t>
  </si>
  <si>
    <t>Rec</t>
  </si>
  <si>
    <t>India Reserve Battalion  (2nd IRBn)</t>
  </si>
  <si>
    <t>India Reserve Battalion (2nd IRBn)</t>
  </si>
  <si>
    <t>00.00.51</t>
  </si>
  <si>
    <t>00.00.52</t>
  </si>
  <si>
    <t>00.00.50</t>
  </si>
  <si>
    <t>19.00.81</t>
  </si>
  <si>
    <t>19.00.82</t>
  </si>
  <si>
    <t>Range Office</t>
  </si>
  <si>
    <t>19.00.83</t>
  </si>
  <si>
    <t>India Reserve Battalion (3rd IRBn)</t>
  </si>
  <si>
    <t>National Scheme for Modernisation of Police and other forces</t>
  </si>
  <si>
    <t>60.61.78</t>
  </si>
  <si>
    <t>Construction of Barracks and Toilets for IRBn at Delhi</t>
  </si>
  <si>
    <t>Various Infrastructure Projects delinked by GoI</t>
  </si>
  <si>
    <t>74.00.53</t>
  </si>
  <si>
    <t>Modernisation of Police Force (Central Share)</t>
  </si>
  <si>
    <t>Modernisation of Police Force ( State Share)</t>
  </si>
  <si>
    <t>44.00.72</t>
  </si>
  <si>
    <t>Construction of Garage for Fire Tenders at Gyalshing including purchase of land</t>
  </si>
  <si>
    <t>60.00.71</t>
  </si>
  <si>
    <t>Modernisation of Fire Control Rooms</t>
  </si>
  <si>
    <t>61.82.71</t>
  </si>
  <si>
    <t xml:space="preserve">Repair of Fire Station Building at Mangan and Namchi </t>
  </si>
  <si>
    <t>60.61.79</t>
  </si>
  <si>
    <t>62.00.52</t>
  </si>
  <si>
    <t>Modernization of Special Branch</t>
  </si>
  <si>
    <t>19.00.84</t>
  </si>
  <si>
    <t>Criminal Tracking Network and Systems (Central Share)</t>
  </si>
  <si>
    <t>Check-Posts Administration (Head Quarter)</t>
  </si>
  <si>
    <t>Fire Protection and Control</t>
  </si>
  <si>
    <t xml:space="preserve">Construction of Women's  Barrack </t>
  </si>
  <si>
    <t>Budget Estimate</t>
  </si>
  <si>
    <t xml:space="preserve"> 2017-18</t>
  </si>
  <si>
    <t>I. Estimate of the amount required in the year ending 31st March, 2019 to defray the charges in respect of Police</t>
  </si>
  <si>
    <t>Revised Estimate</t>
  </si>
  <si>
    <t>Construction of Police Memorial</t>
  </si>
  <si>
    <t>75.00.53</t>
  </si>
  <si>
    <t>67.00.52</t>
  </si>
  <si>
    <t>00.46.51</t>
  </si>
  <si>
    <t>00.47.51</t>
  </si>
  <si>
    <t>00.48.51</t>
  </si>
  <si>
    <t>60.00.42</t>
  </si>
  <si>
    <t>61.82.72</t>
  </si>
  <si>
    <t>Maintenance of Fire Stations</t>
  </si>
  <si>
    <t>Lump sum provision for revision of Pay &amp; Allowances</t>
  </si>
  <si>
    <t>Criminal Tracking Network and Systems (State Share)</t>
  </si>
  <si>
    <t>Maintenance of Central Para-Military Force</t>
  </si>
  <si>
    <t>Maintenance &amp; repairs of Office buildings</t>
  </si>
  <si>
    <t xml:space="preserve">             Actuals</t>
  </si>
  <si>
    <t xml:space="preserve">              2016-17</t>
  </si>
  <si>
    <t xml:space="preserve">                                              DEMAND NO. 30</t>
  </si>
  <si>
    <t xml:space="preserve">                                             POLICE</t>
  </si>
  <si>
    <t>Strengthening of Enforcement Capabilities for Combating Illicit Traffic in Narcotic Drugs &amp; Psychotropic Substance (Central Share)</t>
  </si>
  <si>
    <t>Police, 00.911-Recoveries of Over Payments</t>
  </si>
  <si>
    <t>Other Administrative Services, 00.911- Recoveries of overpayments</t>
  </si>
  <si>
    <t>Civil Defence (50% Expenditure to be reimbursed by
 GOI)</t>
  </si>
  <si>
    <t xml:space="preserve"> 2018-19</t>
  </si>
</sst>
</file>

<file path=xl/styles.xml><?xml version="1.0" encoding="utf-8"?>
<styleSheet xmlns="http://schemas.openxmlformats.org/spreadsheetml/2006/main">
  <numFmts count="11">
    <numFmt numFmtId="164" formatCode="_ * #,##0.00_ ;_ * \-#,##0.00_ ;_ * &quot;-&quot;??_ ;_ @_ "/>
    <numFmt numFmtId="165" formatCode="00#"/>
    <numFmt numFmtId="166" formatCode="0#"/>
    <numFmt numFmtId="167" formatCode="00##"/>
    <numFmt numFmtId="168" formatCode="##"/>
    <numFmt numFmtId="169" formatCode="00000#"/>
    <numFmt numFmtId="170" formatCode="00.00#"/>
    <numFmt numFmtId="171" formatCode="0#.###"/>
    <numFmt numFmtId="172" formatCode="00.##"/>
    <numFmt numFmtId="173" formatCode="00.000"/>
    <numFmt numFmtId="174" formatCode="0#.0##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54">
    <xf numFmtId="0" fontId="0" fillId="0" borderId="0" xfId="0"/>
    <xf numFmtId="0" fontId="6" fillId="0" borderId="0" xfId="6" applyFont="1" applyFill="1" applyProtection="1"/>
    <xf numFmtId="0" fontId="6" fillId="0" borderId="0" xfId="6" applyFont="1" applyFill="1" applyBorder="1" applyAlignment="1" applyProtection="1">
      <alignment horizontal="left" vertical="top" wrapText="1"/>
    </xf>
    <xf numFmtId="0" fontId="6" fillId="0" borderId="0" xfId="4" applyFont="1" applyFill="1" applyBorder="1" applyAlignment="1">
      <alignment vertical="top" wrapText="1"/>
    </xf>
    <xf numFmtId="0" fontId="6" fillId="0" borderId="0" xfId="7" applyFont="1" applyFill="1" applyBorder="1" applyAlignment="1">
      <alignment vertical="top" wrapText="1"/>
    </xf>
    <xf numFmtId="0" fontId="6" fillId="0" borderId="0" xfId="7" applyFont="1" applyFill="1"/>
    <xf numFmtId="0" fontId="6" fillId="0" borderId="0" xfId="4" applyFont="1" applyFill="1"/>
    <xf numFmtId="0" fontId="7" fillId="0" borderId="0" xfId="4" applyFont="1" applyFill="1" applyBorder="1" applyAlignment="1" applyProtection="1">
      <alignment horizontal="center"/>
    </xf>
    <xf numFmtId="0" fontId="6" fillId="0" borderId="0" xfId="4" applyFont="1" applyFill="1" applyAlignment="1">
      <alignment vertical="top" wrapText="1"/>
    </xf>
    <xf numFmtId="0" fontId="6" fillId="0" borderId="0" xfId="4" applyFont="1" applyFill="1" applyAlignment="1" applyProtection="1">
      <alignment horizontal="left"/>
    </xf>
    <xf numFmtId="0" fontId="6" fillId="0" borderId="0" xfId="4" applyFont="1" applyFill="1" applyBorder="1" applyAlignment="1">
      <alignment horizontal="right" vertical="top" wrapText="1"/>
    </xf>
    <xf numFmtId="0" fontId="6" fillId="0" borderId="1" xfId="4" applyFont="1" applyFill="1" applyBorder="1" applyAlignment="1">
      <alignment vertical="top" wrapText="1"/>
    </xf>
    <xf numFmtId="0" fontId="6" fillId="0" borderId="0" xfId="4" applyFont="1" applyFill="1" applyBorder="1"/>
    <xf numFmtId="0" fontId="6" fillId="0" borderId="0" xfId="7" applyFont="1" applyFill="1" applyBorder="1"/>
    <xf numFmtId="0" fontId="6" fillId="0" borderId="2" xfId="4" applyFont="1" applyFill="1" applyBorder="1" applyAlignment="1">
      <alignment vertical="top" wrapText="1"/>
    </xf>
    <xf numFmtId="0" fontId="6" fillId="2" borderId="0" xfId="4" applyFont="1" applyFill="1" applyBorder="1" applyAlignment="1">
      <alignment vertical="top" wrapText="1"/>
    </xf>
    <xf numFmtId="0" fontId="6" fillId="2" borderId="1" xfId="4" applyFont="1" applyFill="1" applyBorder="1" applyAlignment="1">
      <alignment vertical="top" wrapText="1"/>
    </xf>
    <xf numFmtId="0" fontId="3" fillId="0" borderId="0" xfId="4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4" fillId="0" borderId="0" xfId="4" applyFont="1" applyFill="1"/>
    <xf numFmtId="0" fontId="4" fillId="0" borderId="0" xfId="4" applyNumberFormat="1" applyFont="1" applyFill="1" applyAlignment="1" applyProtection="1">
      <alignment horizontal="right"/>
    </xf>
    <xf numFmtId="0" fontId="3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left"/>
    </xf>
    <xf numFmtId="0" fontId="4" fillId="0" borderId="0" xfId="7" applyFont="1" applyFill="1"/>
    <xf numFmtId="0" fontId="4" fillId="0" borderId="0" xfId="7" applyNumberFormat="1" applyFont="1" applyFill="1" applyAlignment="1" applyProtection="1">
      <alignment horizontal="right"/>
    </xf>
    <xf numFmtId="0" fontId="4" fillId="0" borderId="0" xfId="7" applyNumberFormat="1" applyFont="1" applyFill="1"/>
    <xf numFmtId="0" fontId="3" fillId="0" borderId="0" xfId="7" applyNumberFormat="1" applyFont="1" applyFill="1" applyAlignment="1">
      <alignment horizontal="center"/>
    </xf>
    <xf numFmtId="0" fontId="3" fillId="0" borderId="0" xfId="4" applyNumberFormat="1" applyFont="1" applyFill="1"/>
    <xf numFmtId="0" fontId="4" fillId="0" borderId="0" xfId="4" applyNumberFormat="1" applyFont="1" applyFill="1"/>
    <xf numFmtId="0" fontId="4" fillId="0" borderId="1" xfId="5" applyFont="1" applyFill="1" applyBorder="1"/>
    <xf numFmtId="0" fontId="4" fillId="0" borderId="1" xfId="5" applyNumberFormat="1" applyFont="1" applyFill="1" applyBorder="1"/>
    <xf numFmtId="0" fontId="5" fillId="0" borderId="1" xfId="5" applyNumberFormat="1" applyFont="1" applyFill="1" applyBorder="1" applyAlignment="1" applyProtection="1">
      <alignment horizontal="right"/>
    </xf>
    <xf numFmtId="0" fontId="4" fillId="0" borderId="0" xfId="5" applyFont="1" applyFill="1" applyBorder="1" applyAlignment="1" applyProtection="1">
      <alignment horizontal="left"/>
    </xf>
    <xf numFmtId="0" fontId="4" fillId="0" borderId="0" xfId="5" applyNumberFormat="1" applyFont="1" applyFill="1" applyBorder="1" applyAlignment="1" applyProtection="1">
      <alignment horizontal="right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4" applyFont="1" applyFill="1" applyBorder="1" applyAlignment="1">
      <alignment vertical="top" wrapText="1"/>
    </xf>
    <xf numFmtId="0" fontId="3" fillId="0" borderId="0" xfId="4" applyFont="1" applyFill="1" applyBorder="1" applyAlignment="1" applyProtection="1">
      <alignment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Alignment="1">
      <alignment horizontal="right"/>
    </xf>
    <xf numFmtId="0" fontId="4" fillId="0" borderId="0" xfId="4" applyFont="1" applyFill="1" applyBorder="1" applyAlignment="1" applyProtection="1">
      <alignment vertical="top" wrapText="1"/>
    </xf>
    <xf numFmtId="164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4" applyNumberFormat="1" applyFont="1" applyFill="1" applyBorder="1" applyAlignment="1">
      <alignment horizontal="right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4" applyNumberFormat="1" applyFont="1" applyFill="1" applyBorder="1" applyAlignment="1" applyProtection="1">
      <alignment horizontal="right"/>
    </xf>
    <xf numFmtId="164" fontId="4" fillId="0" borderId="1" xfId="1" applyFont="1" applyFill="1" applyBorder="1" applyAlignment="1" applyProtection="1">
      <alignment horizontal="right" wrapText="1"/>
    </xf>
    <xf numFmtId="0" fontId="4" fillId="0" borderId="1" xfId="4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 applyProtection="1">
      <alignment horizontal="left" vertical="top" wrapText="1"/>
    </xf>
    <xf numFmtId="164" fontId="4" fillId="0" borderId="0" xfId="1" applyFont="1" applyFill="1" applyAlignment="1">
      <alignment horizontal="right" wrapText="1"/>
    </xf>
    <xf numFmtId="164" fontId="4" fillId="0" borderId="0" xfId="1" applyFont="1" applyFill="1" applyBorder="1" applyAlignment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/>
    </xf>
    <xf numFmtId="0" fontId="4" fillId="0" borderId="3" xfId="4" applyNumberFormat="1" applyFont="1" applyFill="1" applyBorder="1" applyAlignment="1" applyProtection="1">
      <alignment horizontal="right"/>
    </xf>
    <xf numFmtId="0" fontId="4" fillId="0" borderId="1" xfId="4" applyNumberFormat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 wrapText="1"/>
    </xf>
    <xf numFmtId="0" fontId="4" fillId="0" borderId="0" xfId="4" applyFont="1" applyFill="1" applyBorder="1" applyAlignment="1">
      <alignment vertical="top" wrapText="1"/>
    </xf>
    <xf numFmtId="164" fontId="4" fillId="0" borderId="0" xfId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>
      <alignment horizontal="right"/>
    </xf>
    <xf numFmtId="164" fontId="4" fillId="0" borderId="3" xfId="1" applyFont="1" applyFill="1" applyBorder="1" applyAlignment="1" applyProtection="1">
      <alignment horizontal="right" wrapText="1"/>
    </xf>
    <xf numFmtId="165" fontId="4" fillId="0" borderId="0" xfId="4" applyNumberFormat="1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0" fontId="4" fillId="0" borderId="1" xfId="7" applyNumberFormat="1" applyFont="1" applyFill="1" applyBorder="1" applyAlignment="1" applyProtection="1">
      <alignment horizontal="right"/>
    </xf>
    <xf numFmtId="164" fontId="4" fillId="0" borderId="2" xfId="1" applyFont="1" applyFill="1" applyBorder="1" applyAlignment="1">
      <alignment horizontal="right" wrapText="1"/>
    </xf>
    <xf numFmtId="0" fontId="4" fillId="0" borderId="2" xfId="4" applyNumberFormat="1" applyFont="1" applyFill="1" applyBorder="1" applyAlignment="1">
      <alignment horizontal="right"/>
    </xf>
    <xf numFmtId="0" fontId="4" fillId="0" borderId="2" xfId="1" applyNumberFormat="1" applyFont="1" applyFill="1" applyBorder="1" applyAlignment="1">
      <alignment horizontal="right" wrapText="1"/>
    </xf>
    <xf numFmtId="0" fontId="4" fillId="0" borderId="0" xfId="7" applyNumberFormat="1" applyFont="1" applyFill="1" applyAlignment="1">
      <alignment horizontal="right"/>
    </xf>
    <xf numFmtId="0" fontId="4" fillId="0" borderId="0" xfId="7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7" applyFont="1" applyFill="1" applyBorder="1" applyAlignment="1" applyProtection="1">
      <alignment horizontal="left" vertical="center" wrapText="1"/>
    </xf>
    <xf numFmtId="0" fontId="4" fillId="0" borderId="0" xfId="7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right"/>
    </xf>
    <xf numFmtId="0" fontId="3" fillId="0" borderId="2" xfId="4" applyFont="1" applyFill="1" applyBorder="1" applyAlignment="1">
      <alignment vertical="top" wrapText="1"/>
    </xf>
    <xf numFmtId="0" fontId="4" fillId="0" borderId="3" xfId="6" applyFont="1" applyFill="1" applyBorder="1" applyAlignment="1" applyProtection="1">
      <alignment vertical="top"/>
    </xf>
    <xf numFmtId="0" fontId="4" fillId="0" borderId="0" xfId="1" applyNumberFormat="1" applyFont="1" applyFill="1" applyBorder="1"/>
    <xf numFmtId="164" fontId="4" fillId="0" borderId="0" xfId="1" applyFont="1" applyFill="1" applyBorder="1"/>
    <xf numFmtId="0" fontId="4" fillId="0" borderId="0" xfId="4" applyFont="1" applyFill="1" applyBorder="1"/>
    <xf numFmtId="0" fontId="4" fillId="0" borderId="0" xfId="4" applyNumberFormat="1" applyFont="1" applyFill="1" applyBorder="1" applyAlignment="1">
      <alignment horizontal="left"/>
    </xf>
    <xf numFmtId="0" fontId="4" fillId="0" borderId="0" xfId="4" applyNumberFormat="1" applyFont="1" applyFill="1" applyBorder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6" applyNumberFormat="1" applyFont="1" applyFill="1" applyProtection="1"/>
    <xf numFmtId="0" fontId="4" fillId="0" borderId="0" xfId="4" applyFont="1" applyFill="1" applyAlignment="1">
      <alignment horizontal="right"/>
    </xf>
    <xf numFmtId="0" fontId="4" fillId="0" borderId="0" xfId="6" applyFont="1" applyFill="1" applyBorder="1" applyAlignment="1" applyProtection="1">
      <alignment vertical="top"/>
    </xf>
    <xf numFmtId="0" fontId="4" fillId="0" borderId="1" xfId="5" applyNumberFormat="1" applyFont="1" applyFill="1" applyBorder="1" applyAlignment="1" applyProtection="1">
      <alignment vertical="center" wrapText="1"/>
    </xf>
    <xf numFmtId="0" fontId="4" fillId="0" borderId="3" xfId="6" applyFont="1" applyFill="1" applyBorder="1" applyAlignment="1" applyProtection="1">
      <alignment horizontal="left" vertical="top" wrapText="1"/>
    </xf>
    <xf numFmtId="0" fontId="4" fillId="0" borderId="3" xfId="6" applyFont="1" applyFill="1" applyBorder="1" applyAlignment="1" applyProtection="1">
      <alignment horizontal="right" vertical="top" wrapText="1"/>
    </xf>
    <xf numFmtId="0" fontId="4" fillId="0" borderId="0" xfId="6" applyFont="1" applyFill="1" applyProtection="1"/>
    <xf numFmtId="0" fontId="4" fillId="0" borderId="0" xfId="6" applyFont="1" applyFill="1" applyBorder="1" applyAlignment="1" applyProtection="1">
      <alignment horizontal="left" vertical="top" wrapText="1"/>
    </xf>
    <xf numFmtId="0" fontId="4" fillId="0" borderId="0" xfId="6" applyFont="1" applyFill="1" applyBorder="1" applyAlignment="1" applyProtection="1">
      <alignment horizontal="right" vertical="top" wrapText="1"/>
    </xf>
    <xf numFmtId="0" fontId="4" fillId="0" borderId="1" xfId="6" applyFont="1" applyFill="1" applyBorder="1" applyAlignment="1" applyProtection="1">
      <alignment horizontal="left" vertical="top" wrapText="1"/>
    </xf>
    <xf numFmtId="0" fontId="4" fillId="0" borderId="1" xfId="6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/>
    </xf>
    <xf numFmtId="0" fontId="4" fillId="0" borderId="1" xfId="5" applyNumberFormat="1" applyFont="1" applyFill="1" applyBorder="1" applyAlignment="1" applyProtection="1">
      <alignment horizontal="right"/>
    </xf>
    <xf numFmtId="0" fontId="6" fillId="3" borderId="0" xfId="4" applyFont="1" applyFill="1"/>
    <xf numFmtId="0" fontId="4" fillId="0" borderId="0" xfId="7" applyNumberFormat="1" applyFont="1" applyFill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right" wrapText="1"/>
    </xf>
    <xf numFmtId="0" fontId="6" fillId="4" borderId="0" xfId="4" applyFont="1" applyFill="1" applyBorder="1" applyAlignment="1">
      <alignment vertical="top" wrapText="1"/>
    </xf>
    <xf numFmtId="0" fontId="6" fillId="4" borderId="0" xfId="4" applyFont="1" applyFill="1" applyBorder="1"/>
    <xf numFmtId="0" fontId="8" fillId="0" borderId="0" xfId="4" applyFont="1" applyFill="1" applyBorder="1" applyAlignment="1">
      <alignment vertical="top" wrapText="1"/>
    </xf>
    <xf numFmtId="0" fontId="8" fillId="0" borderId="0" xfId="4" applyFont="1" applyFill="1"/>
    <xf numFmtId="0" fontId="8" fillId="0" borderId="0" xfId="4" applyFont="1" applyFill="1" applyBorder="1"/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/>
    </xf>
    <xf numFmtId="0" fontId="4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right"/>
    </xf>
    <xf numFmtId="0" fontId="4" fillId="0" borderId="0" xfId="7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 vertical="top" wrapText="1"/>
    </xf>
    <xf numFmtId="170" fontId="3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right"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169" fontId="4" fillId="0" borderId="1" xfId="4" applyNumberFormat="1" applyFont="1" applyFill="1" applyBorder="1" applyAlignment="1">
      <alignment horizontal="right" vertical="top" wrapText="1"/>
    </xf>
    <xf numFmtId="167" fontId="3" fillId="0" borderId="0" xfId="4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Alignment="1">
      <alignment horizontal="right" wrapText="1"/>
    </xf>
    <xf numFmtId="172" fontId="4" fillId="0" borderId="0" xfId="4" applyNumberFormat="1" applyFont="1" applyFill="1" applyBorder="1" applyAlignment="1">
      <alignment horizontal="right" vertical="top" wrapText="1"/>
    </xf>
    <xf numFmtId="0" fontId="4" fillId="0" borderId="1" xfId="1" applyNumberFormat="1" applyFont="1" applyFill="1" applyBorder="1" applyAlignment="1">
      <alignment horizontal="right" wrapText="1"/>
    </xf>
    <xf numFmtId="173" fontId="3" fillId="0" borderId="0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horizontal="right" vertical="top" wrapText="1"/>
    </xf>
    <xf numFmtId="166" fontId="4" fillId="0" borderId="0" xfId="7" applyNumberFormat="1" applyFont="1" applyFill="1" applyBorder="1" applyAlignment="1">
      <alignment horizontal="right" vertical="top" wrapText="1"/>
    </xf>
    <xf numFmtId="174" fontId="3" fillId="0" borderId="0" xfId="7" applyNumberFormat="1" applyFont="1" applyFill="1" applyBorder="1" applyAlignment="1">
      <alignment horizontal="right" vertical="top" wrapText="1"/>
    </xf>
    <xf numFmtId="166" fontId="4" fillId="0" borderId="0" xfId="4" applyNumberFormat="1" applyFont="1" applyFill="1" applyBorder="1" applyAlignment="1">
      <alignment horizontal="right" vertical="top"/>
    </xf>
    <xf numFmtId="173" fontId="3" fillId="0" borderId="0" xfId="7" applyNumberFormat="1" applyFont="1" applyFill="1" applyBorder="1" applyAlignment="1">
      <alignment horizontal="right" vertical="top" wrapText="1"/>
    </xf>
    <xf numFmtId="168" fontId="4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horizontal="right" vertical="top"/>
    </xf>
    <xf numFmtId="166" fontId="4" fillId="0" borderId="0" xfId="7" applyNumberFormat="1" applyFont="1" applyFill="1" applyBorder="1" applyAlignment="1">
      <alignment horizontal="right" vertical="top"/>
    </xf>
    <xf numFmtId="174" fontId="3" fillId="0" borderId="0" xfId="4" applyNumberFormat="1" applyFont="1" applyFill="1" applyBorder="1" applyAlignment="1">
      <alignment horizontal="right" vertical="top" wrapText="1"/>
    </xf>
    <xf numFmtId="0" fontId="4" fillId="0" borderId="1" xfId="4" applyNumberFormat="1" applyFont="1" applyFill="1" applyBorder="1"/>
    <xf numFmtId="0" fontId="3" fillId="0" borderId="2" xfId="4" applyFont="1" applyFill="1" applyBorder="1" applyAlignment="1">
      <alignment horizontal="right" vertical="top" wrapText="1"/>
    </xf>
    <xf numFmtId="164" fontId="4" fillId="0" borderId="2" xfId="1" applyNumberFormat="1" applyFont="1" applyFill="1" applyBorder="1" applyAlignment="1">
      <alignment horizontal="right" wrapText="1"/>
    </xf>
    <xf numFmtId="0" fontId="4" fillId="0" borderId="0" xfId="7" applyFont="1" applyFill="1" applyBorder="1" applyAlignment="1">
      <alignment horizontal="right" vertical="center" wrapText="1"/>
    </xf>
    <xf numFmtId="168" fontId="4" fillId="0" borderId="0" xfId="7" applyNumberFormat="1" applyFont="1" applyFill="1" applyBorder="1" applyAlignment="1">
      <alignment horizontal="right" vertical="top"/>
    </xf>
    <xf numFmtId="171" fontId="3" fillId="0" borderId="0" xfId="7" applyNumberFormat="1" applyFont="1" applyFill="1" applyBorder="1" applyAlignment="1">
      <alignment horizontal="right" vertical="top"/>
    </xf>
    <xf numFmtId="0" fontId="4" fillId="0" borderId="2" xfId="4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right"/>
    </xf>
    <xf numFmtId="0" fontId="4" fillId="0" borderId="0" xfId="6" applyNumberFormat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165" fontId="3" fillId="0" borderId="0" xfId="4" applyNumberFormat="1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173" fontId="3" fillId="0" borderId="1" xfId="7" applyNumberFormat="1" applyFont="1" applyFill="1" applyBorder="1" applyAlignment="1">
      <alignment horizontal="right" vertical="top" wrapText="1"/>
    </xf>
    <xf numFmtId="0" fontId="3" fillId="0" borderId="1" xfId="7" applyFont="1" applyFill="1" applyBorder="1" applyAlignment="1">
      <alignment horizontal="right" vertical="top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center"/>
    </xf>
    <xf numFmtId="0" fontId="6" fillId="0" borderId="1" xfId="7" applyFont="1" applyFill="1" applyBorder="1" applyAlignment="1">
      <alignment vertical="top" wrapText="1"/>
    </xf>
    <xf numFmtId="0" fontId="4" fillId="0" borderId="0" xfId="5" applyNumberFormat="1" applyFont="1" applyFill="1" applyBorder="1" applyAlignment="1" applyProtection="1">
      <alignment horizontal="right"/>
    </xf>
    <xf numFmtId="0" fontId="7" fillId="0" borderId="0" xfId="4" applyFont="1" applyFill="1" applyBorder="1" applyAlignment="1" applyProtection="1">
      <alignment horizontal="center"/>
    </xf>
    <xf numFmtId="0" fontId="4" fillId="0" borderId="0" xfId="5" applyNumberFormat="1" applyFont="1" applyFill="1" applyBorder="1" applyAlignment="1" applyProtection="1">
      <alignment horizontal="center"/>
    </xf>
    <xf numFmtId="0" fontId="4" fillId="0" borderId="3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 2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08" transitionEvaluation="1" codeName="Sheet1"/>
  <dimension ref="A1:H338"/>
  <sheetViews>
    <sheetView tabSelected="1" view="pageBreakPreview" topLeftCell="A308" zoomScaleNormal="160" zoomScaleSheetLayoutView="100" workbookViewId="0">
      <selection activeCell="D183" sqref="D183"/>
    </sheetView>
  </sheetViews>
  <sheetFormatPr defaultColWidth="11" defaultRowHeight="12.75"/>
  <cols>
    <col min="1" max="1" width="6.42578125" style="8" customWidth="1"/>
    <col min="2" max="2" width="8.140625" style="110" customWidth="1"/>
    <col min="3" max="3" width="46.7109375" style="19" customWidth="1"/>
    <col min="4" max="5" width="10.7109375" style="28" customWidth="1"/>
    <col min="6" max="8" width="15.7109375" style="28" customWidth="1"/>
    <col min="9" max="16384" width="11" style="6"/>
  </cols>
  <sheetData>
    <row r="1" spans="1:8">
      <c r="A1" s="151" t="s">
        <v>231</v>
      </c>
      <c r="B1" s="151"/>
      <c r="C1" s="151"/>
      <c r="D1" s="151"/>
      <c r="E1" s="151"/>
      <c r="F1" s="151"/>
      <c r="G1" s="151"/>
      <c r="H1" s="151"/>
    </row>
    <row r="2" spans="1:8">
      <c r="A2" s="151" t="s">
        <v>232</v>
      </c>
      <c r="B2" s="151"/>
      <c r="C2" s="151"/>
      <c r="D2" s="151"/>
      <c r="E2" s="151"/>
      <c r="F2" s="151"/>
      <c r="G2" s="151"/>
      <c r="H2" s="151"/>
    </row>
    <row r="3" spans="1:8" ht="7.5" customHeight="1">
      <c r="A3" s="7"/>
      <c r="B3" s="109"/>
      <c r="C3" s="17"/>
      <c r="D3" s="18"/>
      <c r="E3" s="18"/>
      <c r="F3" s="18"/>
      <c r="G3" s="18"/>
      <c r="H3" s="18"/>
    </row>
    <row r="4" spans="1:8">
      <c r="D4" s="20" t="s">
        <v>154</v>
      </c>
      <c r="E4" s="21">
        <v>2055</v>
      </c>
      <c r="F4" s="22" t="s">
        <v>0</v>
      </c>
      <c r="G4" s="21"/>
      <c r="H4" s="21"/>
    </row>
    <row r="5" spans="1:8">
      <c r="D5" s="20"/>
      <c r="E5" s="21">
        <v>2059</v>
      </c>
      <c r="F5" s="22" t="s">
        <v>1</v>
      </c>
      <c r="G5" s="21"/>
      <c r="H5" s="21"/>
    </row>
    <row r="6" spans="1:8">
      <c r="D6" s="20"/>
      <c r="E6" s="21">
        <v>2070</v>
      </c>
      <c r="F6" s="22" t="s">
        <v>2</v>
      </c>
      <c r="G6" s="21"/>
      <c r="H6" s="21"/>
    </row>
    <row r="7" spans="1:8">
      <c r="C7" s="23"/>
      <c r="D7" s="24" t="s">
        <v>155</v>
      </c>
      <c r="E7" s="25"/>
      <c r="F7" s="25"/>
      <c r="G7" s="21"/>
      <c r="H7" s="21"/>
    </row>
    <row r="8" spans="1:8">
      <c r="C8" s="23"/>
      <c r="D8" s="24" t="s">
        <v>160</v>
      </c>
      <c r="E8" s="26">
        <v>2216</v>
      </c>
      <c r="F8" s="101" t="s">
        <v>144</v>
      </c>
      <c r="G8" s="21"/>
      <c r="H8" s="21"/>
    </row>
    <row r="9" spans="1:8">
      <c r="D9" s="20" t="s">
        <v>156</v>
      </c>
      <c r="E9" s="21">
        <v>4055</v>
      </c>
      <c r="F9" s="22" t="s">
        <v>3</v>
      </c>
      <c r="G9" s="21"/>
      <c r="H9" s="21"/>
    </row>
    <row r="10" spans="1:8">
      <c r="D10" s="19"/>
      <c r="E10" s="21">
        <v>4059</v>
      </c>
      <c r="F10" s="22" t="s">
        <v>140</v>
      </c>
      <c r="G10" s="21"/>
      <c r="H10" s="21"/>
    </row>
    <row r="11" spans="1:8">
      <c r="D11" s="19"/>
      <c r="E11" s="21"/>
      <c r="F11" s="22"/>
      <c r="G11" s="21"/>
      <c r="H11" s="21"/>
    </row>
    <row r="12" spans="1:8">
      <c r="A12" s="9" t="s">
        <v>214</v>
      </c>
      <c r="B12" s="111"/>
      <c r="D12" s="22"/>
      <c r="E12" s="22"/>
      <c r="F12" s="22"/>
      <c r="G12" s="21"/>
      <c r="H12" s="21"/>
    </row>
    <row r="13" spans="1:8">
      <c r="A13" s="6"/>
      <c r="D13" s="27"/>
      <c r="E13" s="148" t="s">
        <v>4</v>
      </c>
      <c r="F13" s="148" t="s">
        <v>150</v>
      </c>
      <c r="G13" s="148" t="s">
        <v>5</v>
      </c>
    </row>
    <row r="14" spans="1:8">
      <c r="A14" s="6"/>
      <c r="D14" s="21" t="s">
        <v>6</v>
      </c>
      <c r="E14" s="21">
        <f>H285</f>
        <v>3901057</v>
      </c>
      <c r="F14" s="21">
        <f>H318</f>
        <v>46867</v>
      </c>
      <c r="G14" s="21">
        <v>3947924</v>
      </c>
    </row>
    <row r="15" spans="1:8">
      <c r="A15" s="9" t="s">
        <v>149</v>
      </c>
      <c r="B15" s="111"/>
      <c r="D15" s="22"/>
      <c r="E15" s="22"/>
    </row>
    <row r="16" spans="1:8">
      <c r="A16" s="4"/>
      <c r="B16" s="112"/>
      <c r="C16" s="29"/>
      <c r="D16" s="30"/>
      <c r="E16" s="30"/>
      <c r="F16" s="30"/>
      <c r="G16" s="30"/>
      <c r="H16" s="31" t="s">
        <v>177</v>
      </c>
    </row>
    <row r="17" spans="1:8" s="93" customFormat="1" ht="13.15" customHeight="1">
      <c r="A17" s="91"/>
      <c r="B17" s="92"/>
      <c r="C17" s="32"/>
      <c r="D17" s="153" t="s">
        <v>229</v>
      </c>
      <c r="E17" s="153"/>
      <c r="F17" s="150" t="s">
        <v>212</v>
      </c>
      <c r="G17" s="150" t="s">
        <v>215</v>
      </c>
      <c r="H17" s="150" t="s">
        <v>212</v>
      </c>
    </row>
    <row r="18" spans="1:8" s="93" customFormat="1">
      <c r="A18" s="94"/>
      <c r="B18" s="95"/>
      <c r="C18" s="32" t="s">
        <v>7</v>
      </c>
      <c r="D18" s="152" t="s">
        <v>230</v>
      </c>
      <c r="E18" s="152"/>
      <c r="F18" s="150" t="s">
        <v>213</v>
      </c>
      <c r="G18" s="150" t="s">
        <v>213</v>
      </c>
      <c r="H18" s="150" t="s">
        <v>237</v>
      </c>
    </row>
    <row r="19" spans="1:8" s="93" customFormat="1">
      <c r="A19" s="96"/>
      <c r="B19" s="97"/>
      <c r="C19" s="98"/>
      <c r="D19" s="99" t="s">
        <v>8</v>
      </c>
      <c r="E19" s="99" t="s">
        <v>9</v>
      </c>
      <c r="F19" s="99"/>
      <c r="G19" s="99"/>
      <c r="H19" s="90"/>
    </row>
    <row r="20" spans="1:8" s="1" customFormat="1" ht="7.15" customHeight="1">
      <c r="A20" s="2"/>
      <c r="B20" s="95"/>
      <c r="C20" s="32"/>
      <c r="D20" s="33"/>
      <c r="E20" s="33"/>
      <c r="F20" s="33"/>
      <c r="G20" s="33"/>
      <c r="H20" s="33"/>
    </row>
    <row r="21" spans="1:8" ht="13.9" customHeight="1">
      <c r="C21" s="34" t="s">
        <v>10</v>
      </c>
    </row>
    <row r="22" spans="1:8" ht="14.45" customHeight="1">
      <c r="A22" s="8" t="s">
        <v>11</v>
      </c>
      <c r="B22" s="113">
        <v>2055</v>
      </c>
      <c r="C22" s="35" t="s">
        <v>0</v>
      </c>
    </row>
    <row r="23" spans="1:8" ht="14.45" customHeight="1">
      <c r="A23" s="3"/>
      <c r="B23" s="114">
        <v>1E-3</v>
      </c>
      <c r="C23" s="36" t="s">
        <v>12</v>
      </c>
    </row>
    <row r="24" spans="1:8" ht="14.45" customHeight="1">
      <c r="A24" s="3"/>
      <c r="B24" s="115">
        <v>60</v>
      </c>
      <c r="C24" s="37" t="s">
        <v>170</v>
      </c>
      <c r="D24" s="38"/>
      <c r="E24" s="38"/>
      <c r="F24" s="38"/>
      <c r="G24" s="38"/>
      <c r="H24" s="38"/>
    </row>
    <row r="25" spans="1:8" ht="13.9" customHeight="1">
      <c r="A25" s="3"/>
      <c r="B25" s="116" t="s">
        <v>13</v>
      </c>
      <c r="C25" s="39" t="s">
        <v>14</v>
      </c>
      <c r="D25" s="40">
        <v>0</v>
      </c>
      <c r="E25" s="20">
        <v>47896</v>
      </c>
      <c r="F25" s="45">
        <v>51886</v>
      </c>
      <c r="G25" s="45">
        <v>51886</v>
      </c>
      <c r="H25" s="20">
        <v>59118</v>
      </c>
    </row>
    <row r="26" spans="1:8" ht="14.45" customHeight="1">
      <c r="A26" s="3"/>
      <c r="B26" s="115" t="s">
        <v>30</v>
      </c>
      <c r="C26" s="39" t="s">
        <v>31</v>
      </c>
      <c r="D26" s="40">
        <v>0</v>
      </c>
      <c r="E26" s="41">
        <v>44</v>
      </c>
      <c r="F26" s="41">
        <v>87</v>
      </c>
      <c r="G26" s="41">
        <v>87</v>
      </c>
      <c r="H26" s="44">
        <v>87</v>
      </c>
    </row>
    <row r="27" spans="1:8" ht="14.45" customHeight="1">
      <c r="A27" s="3"/>
      <c r="B27" s="116" t="s">
        <v>15</v>
      </c>
      <c r="C27" s="39" t="s">
        <v>16</v>
      </c>
      <c r="D27" s="40">
        <v>0</v>
      </c>
      <c r="E27" s="20">
        <v>1118</v>
      </c>
      <c r="F27" s="45">
        <v>1118</v>
      </c>
      <c r="G27" s="45">
        <v>1118</v>
      </c>
      <c r="H27" s="20">
        <v>1200</v>
      </c>
    </row>
    <row r="28" spans="1:8" ht="14.45" customHeight="1">
      <c r="A28" s="3"/>
      <c r="B28" s="116" t="s">
        <v>17</v>
      </c>
      <c r="C28" s="39" t="s">
        <v>18</v>
      </c>
      <c r="D28" s="40">
        <v>0</v>
      </c>
      <c r="E28" s="20">
        <v>1486</v>
      </c>
      <c r="F28" s="45">
        <v>1339</v>
      </c>
      <c r="G28" s="45">
        <v>1339</v>
      </c>
      <c r="H28" s="20">
        <v>2000</v>
      </c>
    </row>
    <row r="29" spans="1:8" s="106" customFormat="1" ht="14.45" customHeight="1">
      <c r="A29" s="105"/>
      <c r="B29" s="116" t="s">
        <v>19</v>
      </c>
      <c r="C29" s="39" t="s">
        <v>20</v>
      </c>
      <c r="D29" s="40">
        <v>0</v>
      </c>
      <c r="E29" s="45">
        <v>1500</v>
      </c>
      <c r="F29" s="45">
        <v>240</v>
      </c>
      <c r="G29" s="45">
        <v>240</v>
      </c>
      <c r="H29" s="20">
        <v>1500</v>
      </c>
    </row>
    <row r="30" spans="1:8" ht="14.45" customHeight="1">
      <c r="A30" s="3"/>
      <c r="B30" s="116" t="s">
        <v>21</v>
      </c>
      <c r="C30" s="39" t="s">
        <v>22</v>
      </c>
      <c r="D30" s="40">
        <v>0</v>
      </c>
      <c r="E30" s="20">
        <v>42023</v>
      </c>
      <c r="F30" s="45">
        <v>28000</v>
      </c>
      <c r="G30" s="45">
        <v>28000</v>
      </c>
      <c r="H30" s="20">
        <v>31000</v>
      </c>
    </row>
    <row r="31" spans="1:8" ht="14.45" customHeight="1">
      <c r="A31" s="3"/>
      <c r="B31" s="116" t="s">
        <v>24</v>
      </c>
      <c r="C31" s="39" t="s">
        <v>25</v>
      </c>
      <c r="D31" s="40">
        <v>0</v>
      </c>
      <c r="E31" s="45">
        <v>560</v>
      </c>
      <c r="F31" s="45">
        <v>560</v>
      </c>
      <c r="G31" s="45">
        <v>560</v>
      </c>
      <c r="H31" s="20">
        <v>800</v>
      </c>
    </row>
    <row r="32" spans="1:8" ht="14.45" customHeight="1">
      <c r="A32" s="3"/>
      <c r="B32" s="116" t="s">
        <v>222</v>
      </c>
      <c r="C32" s="108" t="s">
        <v>225</v>
      </c>
      <c r="D32" s="40">
        <v>0</v>
      </c>
      <c r="E32" s="40">
        <v>0</v>
      </c>
      <c r="F32" s="40">
        <v>0</v>
      </c>
      <c r="G32" s="40">
        <v>0</v>
      </c>
      <c r="H32" s="20">
        <v>732500</v>
      </c>
    </row>
    <row r="33" spans="1:8" ht="14.45" customHeight="1">
      <c r="A33" s="3"/>
      <c r="B33" s="116" t="s">
        <v>26</v>
      </c>
      <c r="C33" s="39" t="s">
        <v>27</v>
      </c>
      <c r="D33" s="40">
        <v>0</v>
      </c>
      <c r="E33" s="20">
        <v>600</v>
      </c>
      <c r="F33" s="45">
        <v>1200</v>
      </c>
      <c r="G33" s="45">
        <v>1200</v>
      </c>
      <c r="H33" s="20">
        <v>2500</v>
      </c>
    </row>
    <row r="34" spans="1:8" ht="14.45" customHeight="1">
      <c r="A34" s="3"/>
      <c r="B34" s="116" t="s">
        <v>28</v>
      </c>
      <c r="C34" s="39" t="s">
        <v>29</v>
      </c>
      <c r="D34" s="40">
        <v>0</v>
      </c>
      <c r="E34" s="20">
        <v>2455</v>
      </c>
      <c r="F34" s="45">
        <v>4532</v>
      </c>
      <c r="G34" s="45">
        <v>4532</v>
      </c>
      <c r="H34" s="20">
        <v>4532</v>
      </c>
    </row>
    <row r="35" spans="1:8" ht="14.45" customHeight="1">
      <c r="A35" s="3" t="s">
        <v>5</v>
      </c>
      <c r="B35" s="115">
        <v>60</v>
      </c>
      <c r="C35" s="37" t="s">
        <v>170</v>
      </c>
      <c r="D35" s="46">
        <f t="shared" ref="D35:G35" si="0">SUM(D25:D34)</f>
        <v>0</v>
      </c>
      <c r="E35" s="47">
        <f>SUM(E25:E34)</f>
        <v>97682</v>
      </c>
      <c r="F35" s="53">
        <f t="shared" si="0"/>
        <v>88962</v>
      </c>
      <c r="G35" s="53">
        <f t="shared" si="0"/>
        <v>88962</v>
      </c>
      <c r="H35" s="47">
        <v>835237</v>
      </c>
    </row>
    <row r="36" spans="1:8" ht="14.45" customHeight="1">
      <c r="A36" s="3" t="s">
        <v>5</v>
      </c>
      <c r="B36" s="114">
        <v>1E-3</v>
      </c>
      <c r="C36" s="50" t="s">
        <v>12</v>
      </c>
      <c r="D36" s="48">
        <f t="shared" ref="D36:G36" si="1">D35</f>
        <v>0</v>
      </c>
      <c r="E36" s="49">
        <f t="shared" si="1"/>
        <v>97682</v>
      </c>
      <c r="F36" s="56">
        <f t="shared" si="1"/>
        <v>88962</v>
      </c>
      <c r="G36" s="56">
        <f t="shared" si="1"/>
        <v>88962</v>
      </c>
      <c r="H36" s="49">
        <v>835237</v>
      </c>
    </row>
    <row r="37" spans="1:8" ht="14.45" customHeight="1">
      <c r="A37" s="3"/>
      <c r="B37" s="114"/>
      <c r="C37" s="50"/>
      <c r="D37" s="42"/>
      <c r="E37" s="44"/>
      <c r="F37" s="41"/>
      <c r="G37" s="42"/>
      <c r="H37" s="44"/>
    </row>
    <row r="38" spans="1:8" ht="14.45" customHeight="1">
      <c r="A38" s="3"/>
      <c r="B38" s="114">
        <v>3.0000000000000001E-3</v>
      </c>
      <c r="C38" s="50" t="s">
        <v>171</v>
      </c>
      <c r="D38" s="43"/>
      <c r="E38" s="43"/>
      <c r="F38" s="43"/>
      <c r="G38" s="43"/>
      <c r="H38" s="43"/>
    </row>
    <row r="39" spans="1:8" ht="14.45" customHeight="1">
      <c r="A39" s="3"/>
      <c r="B39" s="115">
        <v>61</v>
      </c>
      <c r="C39" s="37" t="s">
        <v>32</v>
      </c>
      <c r="D39" s="43"/>
      <c r="E39" s="43"/>
      <c r="F39" s="43"/>
      <c r="G39" s="43"/>
      <c r="H39" s="43"/>
    </row>
    <row r="40" spans="1:8" ht="14.45" customHeight="1">
      <c r="A40" s="3"/>
      <c r="B40" s="116" t="s">
        <v>33</v>
      </c>
      <c r="C40" s="37" t="s">
        <v>14</v>
      </c>
      <c r="D40" s="42">
        <v>0</v>
      </c>
      <c r="E40" s="44">
        <v>30311</v>
      </c>
      <c r="F40" s="41">
        <v>33564</v>
      </c>
      <c r="G40" s="41">
        <v>33564</v>
      </c>
      <c r="H40" s="44">
        <v>33564</v>
      </c>
    </row>
    <row r="41" spans="1:8" ht="14.45" customHeight="1">
      <c r="A41" s="11"/>
      <c r="B41" s="117" t="s">
        <v>34</v>
      </c>
      <c r="C41" s="55" t="s">
        <v>16</v>
      </c>
      <c r="D41" s="48">
        <v>0</v>
      </c>
      <c r="E41" s="49">
        <v>325</v>
      </c>
      <c r="F41" s="56">
        <v>325</v>
      </c>
      <c r="G41" s="56">
        <v>325</v>
      </c>
      <c r="H41" s="49">
        <v>400</v>
      </c>
    </row>
    <row r="42" spans="1:8" ht="14.45" customHeight="1">
      <c r="A42" s="3"/>
      <c r="B42" s="116" t="s">
        <v>35</v>
      </c>
      <c r="C42" s="37" t="s">
        <v>18</v>
      </c>
      <c r="D42" s="42">
        <v>0</v>
      </c>
      <c r="E42" s="44">
        <v>310</v>
      </c>
      <c r="F42" s="41">
        <v>310</v>
      </c>
      <c r="G42" s="41">
        <v>310</v>
      </c>
      <c r="H42" s="44">
        <v>360</v>
      </c>
    </row>
    <row r="43" spans="1:8" ht="14.45" customHeight="1">
      <c r="A43" s="3"/>
      <c r="B43" s="116" t="s">
        <v>36</v>
      </c>
      <c r="C43" s="39" t="s">
        <v>29</v>
      </c>
      <c r="D43" s="42">
        <v>0</v>
      </c>
      <c r="E43" s="44">
        <v>700</v>
      </c>
      <c r="F43" s="41">
        <v>700</v>
      </c>
      <c r="G43" s="41">
        <v>700</v>
      </c>
      <c r="H43" s="44">
        <v>800</v>
      </c>
    </row>
    <row r="44" spans="1:8" ht="13.9" customHeight="1">
      <c r="A44" s="3"/>
      <c r="B44" s="116" t="s">
        <v>37</v>
      </c>
      <c r="C44" s="37" t="s">
        <v>38</v>
      </c>
      <c r="D44" s="40">
        <v>0</v>
      </c>
      <c r="E44" s="44">
        <v>401</v>
      </c>
      <c r="F44" s="41">
        <v>402</v>
      </c>
      <c r="G44" s="41">
        <v>402</v>
      </c>
      <c r="H44" s="44">
        <v>600</v>
      </c>
    </row>
    <row r="45" spans="1:8" ht="13.9" customHeight="1">
      <c r="A45" s="3" t="s">
        <v>5</v>
      </c>
      <c r="B45" s="115">
        <v>61</v>
      </c>
      <c r="C45" s="37" t="s">
        <v>32</v>
      </c>
      <c r="D45" s="46">
        <f t="shared" ref="D45:G45" si="2">SUM(D40:D44)</f>
        <v>0</v>
      </c>
      <c r="E45" s="47">
        <f t="shared" si="2"/>
        <v>32047</v>
      </c>
      <c r="F45" s="53">
        <f t="shared" si="2"/>
        <v>35301</v>
      </c>
      <c r="G45" s="53">
        <f t="shared" si="2"/>
        <v>35301</v>
      </c>
      <c r="H45" s="47">
        <v>35724</v>
      </c>
    </row>
    <row r="46" spans="1:8" ht="13.9" customHeight="1">
      <c r="A46" s="3" t="s">
        <v>5</v>
      </c>
      <c r="B46" s="114">
        <v>3.0000000000000001E-3</v>
      </c>
      <c r="C46" s="50" t="s">
        <v>171</v>
      </c>
      <c r="D46" s="46">
        <f t="shared" ref="D46:G46" si="3">D45</f>
        <v>0</v>
      </c>
      <c r="E46" s="47">
        <f t="shared" si="3"/>
        <v>32047</v>
      </c>
      <c r="F46" s="53">
        <f t="shared" si="3"/>
        <v>35301</v>
      </c>
      <c r="G46" s="53">
        <f t="shared" si="3"/>
        <v>35301</v>
      </c>
      <c r="H46" s="47">
        <v>35724</v>
      </c>
    </row>
    <row r="47" spans="1:8" ht="10.15" customHeight="1">
      <c r="A47" s="3"/>
      <c r="B47" s="118"/>
      <c r="C47" s="50"/>
      <c r="D47" s="44"/>
      <c r="E47" s="44"/>
      <c r="F47" s="44"/>
      <c r="G47" s="44"/>
      <c r="H47" s="44"/>
    </row>
    <row r="48" spans="1:8" ht="13.9" customHeight="1">
      <c r="A48" s="3"/>
      <c r="B48" s="114">
        <v>0.10100000000000001</v>
      </c>
      <c r="C48" s="50" t="s">
        <v>39</v>
      </c>
      <c r="D48" s="38"/>
      <c r="E48" s="38"/>
      <c r="F48" s="38"/>
      <c r="G48" s="38"/>
      <c r="H48" s="38"/>
    </row>
    <row r="49" spans="1:8" ht="13.9" customHeight="1">
      <c r="A49" s="3"/>
      <c r="B49" s="115">
        <v>62</v>
      </c>
      <c r="C49" s="37" t="s">
        <v>40</v>
      </c>
      <c r="D49" s="38"/>
      <c r="E49" s="38"/>
      <c r="F49" s="38"/>
      <c r="G49" s="38"/>
      <c r="H49" s="38"/>
    </row>
    <row r="50" spans="1:8" ht="13.9" customHeight="1">
      <c r="A50" s="3"/>
      <c r="B50" s="116" t="s">
        <v>41</v>
      </c>
      <c r="C50" s="37" t="s">
        <v>14</v>
      </c>
      <c r="D50" s="40">
        <v>0</v>
      </c>
      <c r="E50" s="38">
        <v>97694</v>
      </c>
      <c r="F50" s="45">
        <v>100900</v>
      </c>
      <c r="G50" s="45">
        <v>100900</v>
      </c>
      <c r="H50" s="20">
        <v>118108</v>
      </c>
    </row>
    <row r="51" spans="1:8" ht="13.9" customHeight="1">
      <c r="A51" s="3"/>
      <c r="B51" s="116" t="s">
        <v>42</v>
      </c>
      <c r="C51" s="37" t="s">
        <v>16</v>
      </c>
      <c r="D51" s="40">
        <v>0</v>
      </c>
      <c r="E51" s="38">
        <v>1600</v>
      </c>
      <c r="F51" s="45">
        <v>2000</v>
      </c>
      <c r="G51" s="45">
        <v>2000</v>
      </c>
      <c r="H51" s="20">
        <v>2500</v>
      </c>
    </row>
    <row r="52" spans="1:8" ht="13.9" customHeight="1">
      <c r="A52" s="3"/>
      <c r="B52" s="116" t="s">
        <v>43</v>
      </c>
      <c r="C52" s="37" t="s">
        <v>18</v>
      </c>
      <c r="D52" s="40">
        <v>0</v>
      </c>
      <c r="E52" s="38">
        <v>1550</v>
      </c>
      <c r="F52" s="45">
        <v>1626</v>
      </c>
      <c r="G52" s="45">
        <v>1626</v>
      </c>
      <c r="H52" s="20">
        <v>2000</v>
      </c>
    </row>
    <row r="53" spans="1:8" ht="13.9" customHeight="1">
      <c r="A53" s="3"/>
      <c r="B53" s="116" t="s">
        <v>44</v>
      </c>
      <c r="C53" s="37" t="s">
        <v>45</v>
      </c>
      <c r="D53" s="40">
        <v>0</v>
      </c>
      <c r="E53" s="38">
        <v>749</v>
      </c>
      <c r="F53" s="45">
        <v>750</v>
      </c>
      <c r="G53" s="45">
        <v>750</v>
      </c>
      <c r="H53" s="20">
        <v>750</v>
      </c>
    </row>
    <row r="54" spans="1:8" ht="13.9" customHeight="1">
      <c r="A54" s="3"/>
      <c r="B54" s="116" t="s">
        <v>46</v>
      </c>
      <c r="C54" s="39" t="s">
        <v>25</v>
      </c>
      <c r="D54" s="40">
        <v>0</v>
      </c>
      <c r="E54" s="38">
        <v>900</v>
      </c>
      <c r="F54" s="45">
        <v>900</v>
      </c>
      <c r="G54" s="45">
        <v>900</v>
      </c>
      <c r="H54" s="20">
        <v>1000</v>
      </c>
    </row>
    <row r="55" spans="1:8" ht="13.9" customHeight="1">
      <c r="A55" s="3"/>
      <c r="B55" s="116" t="s">
        <v>47</v>
      </c>
      <c r="C55" s="39" t="s">
        <v>29</v>
      </c>
      <c r="D55" s="40">
        <v>0</v>
      </c>
      <c r="E55" s="119">
        <v>2885</v>
      </c>
      <c r="F55" s="45">
        <v>4700</v>
      </c>
      <c r="G55" s="45">
        <v>4700</v>
      </c>
      <c r="H55" s="20">
        <v>3200</v>
      </c>
    </row>
    <row r="56" spans="1:8" s="106" customFormat="1" ht="13.9" customHeight="1">
      <c r="A56" s="105"/>
      <c r="B56" s="116" t="s">
        <v>205</v>
      </c>
      <c r="C56" s="39" t="s">
        <v>206</v>
      </c>
      <c r="D56" s="40">
        <v>0</v>
      </c>
      <c r="E56" s="51">
        <v>0</v>
      </c>
      <c r="F56" s="45">
        <v>1500</v>
      </c>
      <c r="G56" s="45">
        <v>1500</v>
      </c>
      <c r="H56" s="20">
        <v>1</v>
      </c>
    </row>
    <row r="57" spans="1:8" ht="13.9" customHeight="1">
      <c r="A57" s="3" t="s">
        <v>5</v>
      </c>
      <c r="B57" s="115">
        <v>62</v>
      </c>
      <c r="C57" s="37" t="s">
        <v>40</v>
      </c>
      <c r="D57" s="46">
        <f t="shared" ref="D57:G57" si="4">SUM(D50:D56)</f>
        <v>0</v>
      </c>
      <c r="E57" s="53">
        <f t="shared" si="4"/>
        <v>105378</v>
      </c>
      <c r="F57" s="53">
        <f t="shared" si="4"/>
        <v>112376</v>
      </c>
      <c r="G57" s="53">
        <f t="shared" si="4"/>
        <v>112376</v>
      </c>
      <c r="H57" s="53">
        <v>127559</v>
      </c>
    </row>
    <row r="58" spans="1:8" ht="10.15" customHeight="1">
      <c r="A58" s="3"/>
      <c r="B58" s="115"/>
      <c r="C58" s="37"/>
      <c r="D58" s="41"/>
      <c r="E58" s="44"/>
      <c r="F58" s="41"/>
      <c r="G58" s="41"/>
      <c r="H58" s="44"/>
    </row>
    <row r="59" spans="1:8" ht="13.9" customHeight="1">
      <c r="A59" s="3"/>
      <c r="B59" s="115">
        <v>63</v>
      </c>
      <c r="C59" s="37" t="s">
        <v>48</v>
      </c>
      <c r="D59" s="44"/>
      <c r="E59" s="44"/>
      <c r="F59" s="38"/>
      <c r="G59" s="38"/>
      <c r="H59" s="38"/>
    </row>
    <row r="60" spans="1:8" ht="13.9" customHeight="1">
      <c r="A60" s="3"/>
      <c r="B60" s="116" t="s">
        <v>49</v>
      </c>
      <c r="C60" s="37" t="s">
        <v>14</v>
      </c>
      <c r="D60" s="40">
        <v>0</v>
      </c>
      <c r="E60" s="20">
        <v>51922</v>
      </c>
      <c r="F60" s="45">
        <v>56519</v>
      </c>
      <c r="G60" s="45">
        <v>56519</v>
      </c>
      <c r="H60" s="20">
        <v>57845</v>
      </c>
    </row>
    <row r="61" spans="1:8" ht="13.9" customHeight="1">
      <c r="A61" s="3"/>
      <c r="B61" s="116" t="s">
        <v>50</v>
      </c>
      <c r="C61" s="37" t="s">
        <v>16</v>
      </c>
      <c r="D61" s="40">
        <v>0</v>
      </c>
      <c r="E61" s="20">
        <v>1409</v>
      </c>
      <c r="F61" s="45">
        <v>1209</v>
      </c>
      <c r="G61" s="45">
        <v>1209</v>
      </c>
      <c r="H61" s="20">
        <v>2000</v>
      </c>
    </row>
    <row r="62" spans="1:8" ht="13.9" customHeight="1">
      <c r="A62" s="3"/>
      <c r="B62" s="116" t="s">
        <v>51</v>
      </c>
      <c r="C62" s="37" t="s">
        <v>18</v>
      </c>
      <c r="D62" s="40">
        <v>0</v>
      </c>
      <c r="E62" s="20">
        <v>1188</v>
      </c>
      <c r="F62" s="45">
        <v>1096</v>
      </c>
      <c r="G62" s="45">
        <v>1096</v>
      </c>
      <c r="H62" s="20">
        <v>1500</v>
      </c>
    </row>
    <row r="63" spans="1:8" ht="13.9" customHeight="1">
      <c r="A63" s="3"/>
      <c r="B63" s="116" t="s">
        <v>52</v>
      </c>
      <c r="C63" s="39" t="s">
        <v>25</v>
      </c>
      <c r="D63" s="40">
        <v>0</v>
      </c>
      <c r="E63" s="20">
        <v>100</v>
      </c>
      <c r="F63" s="45">
        <v>100</v>
      </c>
      <c r="G63" s="45">
        <v>100</v>
      </c>
      <c r="H63" s="20">
        <v>200</v>
      </c>
    </row>
    <row r="64" spans="1:8" ht="13.9" customHeight="1">
      <c r="A64" s="3"/>
      <c r="B64" s="116" t="s">
        <v>53</v>
      </c>
      <c r="C64" s="39" t="s">
        <v>29</v>
      </c>
      <c r="D64" s="40">
        <v>0</v>
      </c>
      <c r="E64" s="20">
        <v>1296</v>
      </c>
      <c r="F64" s="45">
        <v>1296</v>
      </c>
      <c r="G64" s="45">
        <v>1296</v>
      </c>
      <c r="H64" s="20">
        <v>1500</v>
      </c>
    </row>
    <row r="65" spans="1:8" ht="10.15" customHeight="1">
      <c r="A65" s="3"/>
      <c r="B65" s="115"/>
      <c r="C65" s="37"/>
      <c r="D65" s="54"/>
      <c r="E65" s="44"/>
      <c r="F65" s="54"/>
      <c r="G65" s="54"/>
      <c r="H65" s="44"/>
    </row>
    <row r="66" spans="1:8" ht="43.15" customHeight="1">
      <c r="A66" s="10"/>
      <c r="B66" s="115">
        <v>83</v>
      </c>
      <c r="C66" s="37" t="s">
        <v>233</v>
      </c>
      <c r="D66" s="54"/>
      <c r="E66" s="44"/>
      <c r="F66" s="54"/>
      <c r="G66" s="54"/>
      <c r="H66" s="44"/>
    </row>
    <row r="67" spans="1:8" ht="13.35" customHeight="1">
      <c r="A67" s="10"/>
      <c r="B67" s="116" t="s">
        <v>159</v>
      </c>
      <c r="C67" s="37" t="s">
        <v>158</v>
      </c>
      <c r="D67" s="42">
        <v>0</v>
      </c>
      <c r="E67" s="42">
        <v>0</v>
      </c>
      <c r="F67" s="42">
        <v>0</v>
      </c>
      <c r="G67" s="41">
        <v>4068</v>
      </c>
      <c r="H67" s="42">
        <v>0</v>
      </c>
    </row>
    <row r="68" spans="1:8" s="12" customFormat="1" ht="43.15" customHeight="1">
      <c r="A68" s="3" t="s">
        <v>5</v>
      </c>
      <c r="B68" s="115">
        <v>83</v>
      </c>
      <c r="C68" s="37" t="s">
        <v>233</v>
      </c>
      <c r="D68" s="48">
        <f t="shared" ref="D68:G68" si="5">D67</f>
        <v>0</v>
      </c>
      <c r="E68" s="48">
        <f t="shared" si="5"/>
        <v>0</v>
      </c>
      <c r="F68" s="48">
        <f t="shared" si="5"/>
        <v>0</v>
      </c>
      <c r="G68" s="56">
        <f t="shared" si="5"/>
        <v>4068</v>
      </c>
      <c r="H68" s="48">
        <v>0</v>
      </c>
    </row>
    <row r="69" spans="1:8" s="12" customFormat="1" ht="13.9" customHeight="1">
      <c r="A69" s="3" t="s">
        <v>5</v>
      </c>
      <c r="B69" s="115">
        <v>63</v>
      </c>
      <c r="C69" s="37" t="s">
        <v>48</v>
      </c>
      <c r="D69" s="48">
        <f t="shared" ref="D69:G69" si="6">SUM(D60:D65)+D68</f>
        <v>0</v>
      </c>
      <c r="E69" s="49">
        <f t="shared" si="6"/>
        <v>55915</v>
      </c>
      <c r="F69" s="56">
        <f t="shared" si="6"/>
        <v>60220</v>
      </c>
      <c r="G69" s="56">
        <f t="shared" si="6"/>
        <v>64288</v>
      </c>
      <c r="H69" s="49">
        <v>63045</v>
      </c>
    </row>
    <row r="70" spans="1:8" ht="13.9" customHeight="1">
      <c r="A70" s="3" t="s">
        <v>5</v>
      </c>
      <c r="B70" s="114">
        <v>0.10100000000000001</v>
      </c>
      <c r="C70" s="50" t="s">
        <v>39</v>
      </c>
      <c r="D70" s="48">
        <f t="shared" ref="D70:G70" si="7">D69+D57</f>
        <v>0</v>
      </c>
      <c r="E70" s="56">
        <f t="shared" si="7"/>
        <v>161293</v>
      </c>
      <c r="F70" s="56">
        <f t="shared" si="7"/>
        <v>172596</v>
      </c>
      <c r="G70" s="56">
        <f t="shared" si="7"/>
        <v>176664</v>
      </c>
      <c r="H70" s="56">
        <v>190604</v>
      </c>
    </row>
    <row r="71" spans="1:8" ht="10.15" customHeight="1">
      <c r="A71" s="3"/>
      <c r="B71" s="114"/>
      <c r="C71" s="50"/>
      <c r="D71" s="41"/>
      <c r="E71" s="41"/>
      <c r="F71" s="41"/>
      <c r="G71" s="41"/>
      <c r="H71" s="41"/>
    </row>
    <row r="72" spans="1:8" ht="13.9" customHeight="1">
      <c r="A72" s="3"/>
      <c r="B72" s="114">
        <v>0.104</v>
      </c>
      <c r="C72" s="50" t="s">
        <v>54</v>
      </c>
      <c r="D72" s="43"/>
      <c r="E72" s="43"/>
      <c r="F72" s="43"/>
      <c r="G72" s="43"/>
      <c r="H72" s="43"/>
    </row>
    <row r="73" spans="1:8" ht="13.9" customHeight="1">
      <c r="A73" s="3"/>
      <c r="B73" s="115">
        <v>64</v>
      </c>
      <c r="C73" s="37" t="s">
        <v>55</v>
      </c>
      <c r="D73" s="43"/>
      <c r="E73" s="43"/>
      <c r="F73" s="43"/>
      <c r="G73" s="43"/>
      <c r="H73" s="43"/>
    </row>
    <row r="74" spans="1:8" ht="13.9" customHeight="1">
      <c r="A74" s="11"/>
      <c r="B74" s="117" t="s">
        <v>56</v>
      </c>
      <c r="C74" s="55" t="s">
        <v>14</v>
      </c>
      <c r="D74" s="48">
        <v>0</v>
      </c>
      <c r="E74" s="49">
        <v>477676</v>
      </c>
      <c r="F74" s="56">
        <v>509050</v>
      </c>
      <c r="G74" s="56">
        <v>509050</v>
      </c>
      <c r="H74" s="49">
        <v>542066</v>
      </c>
    </row>
    <row r="75" spans="1:8" ht="13.9" customHeight="1">
      <c r="A75" s="3"/>
      <c r="B75" s="116" t="s">
        <v>57</v>
      </c>
      <c r="C75" s="37" t="s">
        <v>16</v>
      </c>
      <c r="D75" s="40">
        <v>0</v>
      </c>
      <c r="E75" s="44">
        <v>8515</v>
      </c>
      <c r="F75" s="41">
        <v>8500</v>
      </c>
      <c r="G75" s="41">
        <v>8500</v>
      </c>
      <c r="H75" s="44">
        <v>8500</v>
      </c>
    </row>
    <row r="76" spans="1:8" s="106" customFormat="1" ht="13.9" customHeight="1">
      <c r="A76" s="105"/>
      <c r="B76" s="116" t="s">
        <v>58</v>
      </c>
      <c r="C76" s="37" t="s">
        <v>18</v>
      </c>
      <c r="D76" s="40">
        <v>0</v>
      </c>
      <c r="E76" s="44">
        <v>1283</v>
      </c>
      <c r="F76" s="41">
        <v>1296</v>
      </c>
      <c r="G76" s="41">
        <v>1296</v>
      </c>
      <c r="H76" s="44">
        <v>1550</v>
      </c>
    </row>
    <row r="77" spans="1:8" ht="13.9" customHeight="1">
      <c r="A77" s="3"/>
      <c r="B77" s="116" t="s">
        <v>59</v>
      </c>
      <c r="C77" s="37" t="s">
        <v>29</v>
      </c>
      <c r="D77" s="40">
        <v>0</v>
      </c>
      <c r="E77" s="20">
        <v>5700</v>
      </c>
      <c r="F77" s="45">
        <v>6300</v>
      </c>
      <c r="G77" s="45">
        <v>6300</v>
      </c>
      <c r="H77" s="20">
        <v>6300</v>
      </c>
    </row>
    <row r="78" spans="1:8" ht="13.9" customHeight="1">
      <c r="A78" s="3" t="s">
        <v>5</v>
      </c>
      <c r="B78" s="115">
        <v>64</v>
      </c>
      <c r="C78" s="37" t="s">
        <v>55</v>
      </c>
      <c r="D78" s="46">
        <f t="shared" ref="D78:G78" si="8">SUM(D74:D77)</f>
        <v>0</v>
      </c>
      <c r="E78" s="47">
        <f t="shared" si="8"/>
        <v>493174</v>
      </c>
      <c r="F78" s="53">
        <f t="shared" si="8"/>
        <v>525146</v>
      </c>
      <c r="G78" s="53">
        <f t="shared" si="8"/>
        <v>525146</v>
      </c>
      <c r="H78" s="47">
        <v>558416</v>
      </c>
    </row>
    <row r="79" spans="1:8" ht="13.9" customHeight="1">
      <c r="A79" s="3"/>
      <c r="B79" s="115"/>
      <c r="C79" s="37"/>
      <c r="D79" s="42"/>
      <c r="E79" s="44"/>
      <c r="F79" s="41"/>
      <c r="G79" s="41"/>
      <c r="H79" s="44"/>
    </row>
    <row r="80" spans="1:8" ht="13.9" customHeight="1">
      <c r="A80" s="3"/>
      <c r="B80" s="115">
        <v>65</v>
      </c>
      <c r="C80" s="37" t="s">
        <v>157</v>
      </c>
      <c r="D80" s="44"/>
      <c r="E80" s="44"/>
      <c r="F80" s="44"/>
      <c r="G80" s="44"/>
      <c r="H80" s="44"/>
    </row>
    <row r="81" spans="1:8" ht="13.9" customHeight="1">
      <c r="A81" s="3"/>
      <c r="B81" s="116" t="s">
        <v>60</v>
      </c>
      <c r="C81" s="37" t="s">
        <v>14</v>
      </c>
      <c r="D81" s="40">
        <v>0</v>
      </c>
      <c r="E81" s="44">
        <v>307777</v>
      </c>
      <c r="F81" s="41">
        <v>362160</v>
      </c>
      <c r="G81" s="41">
        <v>362160</v>
      </c>
      <c r="H81" s="44">
        <v>304761</v>
      </c>
    </row>
    <row r="82" spans="1:8" ht="13.9" customHeight="1">
      <c r="A82" s="3"/>
      <c r="B82" s="116" t="s">
        <v>61</v>
      </c>
      <c r="C82" s="37" t="s">
        <v>16</v>
      </c>
      <c r="D82" s="40">
        <v>0</v>
      </c>
      <c r="E82" s="44">
        <v>3049</v>
      </c>
      <c r="F82" s="41">
        <v>3000</v>
      </c>
      <c r="G82" s="41">
        <v>3000</v>
      </c>
      <c r="H82" s="44">
        <v>5000</v>
      </c>
    </row>
    <row r="83" spans="1:8" ht="13.9" customHeight="1">
      <c r="A83" s="3"/>
      <c r="B83" s="116" t="s">
        <v>62</v>
      </c>
      <c r="C83" s="37" t="s">
        <v>18</v>
      </c>
      <c r="D83" s="40">
        <v>0</v>
      </c>
      <c r="E83" s="44">
        <v>2154</v>
      </c>
      <c r="F83" s="41">
        <v>2236</v>
      </c>
      <c r="G83" s="41">
        <v>2236</v>
      </c>
      <c r="H83" s="44">
        <v>2300</v>
      </c>
    </row>
    <row r="84" spans="1:8" s="106" customFormat="1" ht="13.9" customHeight="1">
      <c r="A84" s="105"/>
      <c r="B84" s="116" t="s">
        <v>63</v>
      </c>
      <c r="C84" s="37" t="s">
        <v>20</v>
      </c>
      <c r="D84" s="40">
        <v>0</v>
      </c>
      <c r="E84" s="44">
        <v>376</v>
      </c>
      <c r="F84" s="41">
        <v>380</v>
      </c>
      <c r="G84" s="41">
        <v>380</v>
      </c>
      <c r="H84" s="44">
        <v>2500</v>
      </c>
    </row>
    <row r="85" spans="1:8" ht="13.9" customHeight="1">
      <c r="A85" s="3"/>
      <c r="B85" s="116" t="s">
        <v>64</v>
      </c>
      <c r="C85" s="37" t="s">
        <v>22</v>
      </c>
      <c r="D85" s="40">
        <v>0</v>
      </c>
      <c r="E85" s="44">
        <v>3957</v>
      </c>
      <c r="F85" s="41">
        <v>9000</v>
      </c>
      <c r="G85" s="41">
        <v>9000</v>
      </c>
      <c r="H85" s="44">
        <v>9500</v>
      </c>
    </row>
    <row r="86" spans="1:8" ht="13.9" customHeight="1">
      <c r="A86" s="3"/>
      <c r="B86" s="116" t="s">
        <v>65</v>
      </c>
      <c r="C86" s="39" t="s">
        <v>29</v>
      </c>
      <c r="D86" s="40">
        <v>0</v>
      </c>
      <c r="E86" s="44">
        <v>3604</v>
      </c>
      <c r="F86" s="41">
        <v>2000</v>
      </c>
      <c r="G86" s="41">
        <v>2000</v>
      </c>
      <c r="H86" s="49">
        <v>2300</v>
      </c>
    </row>
    <row r="87" spans="1:8" ht="13.9" customHeight="1">
      <c r="A87" s="3" t="s">
        <v>5</v>
      </c>
      <c r="B87" s="115">
        <v>65</v>
      </c>
      <c r="C87" s="37" t="s">
        <v>157</v>
      </c>
      <c r="D87" s="46">
        <f t="shared" ref="D87:G87" si="9">SUM(D81:D86)</f>
        <v>0</v>
      </c>
      <c r="E87" s="47">
        <f t="shared" si="9"/>
        <v>320917</v>
      </c>
      <c r="F87" s="53">
        <f t="shared" si="9"/>
        <v>378776</v>
      </c>
      <c r="G87" s="53">
        <f t="shared" si="9"/>
        <v>378776</v>
      </c>
      <c r="H87" s="47">
        <v>326361</v>
      </c>
    </row>
    <row r="88" spans="1:8" ht="13.9" customHeight="1">
      <c r="A88" s="3"/>
      <c r="B88" s="115"/>
      <c r="C88" s="37"/>
      <c r="D88" s="57"/>
      <c r="E88" s="58"/>
      <c r="F88" s="57"/>
      <c r="G88" s="57"/>
      <c r="H88" s="58"/>
    </row>
    <row r="89" spans="1:8" ht="13.9" customHeight="1">
      <c r="A89" s="3"/>
      <c r="B89" s="115">
        <v>66</v>
      </c>
      <c r="C89" s="37" t="s">
        <v>182</v>
      </c>
      <c r="D89" s="54"/>
      <c r="E89" s="44"/>
      <c r="F89" s="54"/>
      <c r="G89" s="54"/>
      <c r="H89" s="44"/>
    </row>
    <row r="90" spans="1:8" ht="13.9" customHeight="1">
      <c r="A90" s="3"/>
      <c r="B90" s="116" t="s">
        <v>67</v>
      </c>
      <c r="C90" s="37" t="s">
        <v>14</v>
      </c>
      <c r="D90" s="40">
        <v>0</v>
      </c>
      <c r="E90" s="41">
        <v>222010</v>
      </c>
      <c r="F90" s="41">
        <v>247150</v>
      </c>
      <c r="G90" s="41">
        <v>247150</v>
      </c>
      <c r="H90" s="44">
        <v>234759</v>
      </c>
    </row>
    <row r="91" spans="1:8" ht="13.9" customHeight="1">
      <c r="A91" s="3"/>
      <c r="B91" s="116" t="s">
        <v>68</v>
      </c>
      <c r="C91" s="37" t="s">
        <v>16</v>
      </c>
      <c r="D91" s="42">
        <v>0</v>
      </c>
      <c r="E91" s="41">
        <v>2711</v>
      </c>
      <c r="F91" s="41">
        <v>2500</v>
      </c>
      <c r="G91" s="41">
        <v>2500</v>
      </c>
      <c r="H91" s="44">
        <v>4500</v>
      </c>
    </row>
    <row r="92" spans="1:8" ht="13.9" customHeight="1">
      <c r="A92" s="3"/>
      <c r="B92" s="116" t="s">
        <v>69</v>
      </c>
      <c r="C92" s="37" t="s">
        <v>18</v>
      </c>
      <c r="D92" s="42">
        <v>0</v>
      </c>
      <c r="E92" s="41">
        <v>2148</v>
      </c>
      <c r="F92" s="41">
        <v>2160</v>
      </c>
      <c r="G92" s="41">
        <v>2160</v>
      </c>
      <c r="H92" s="44">
        <v>2250</v>
      </c>
    </row>
    <row r="93" spans="1:8" s="106" customFormat="1" ht="13.9" customHeight="1">
      <c r="A93" s="105"/>
      <c r="B93" s="116" t="s">
        <v>164</v>
      </c>
      <c r="C93" s="37" t="s">
        <v>20</v>
      </c>
      <c r="D93" s="40">
        <v>0</v>
      </c>
      <c r="E93" s="41">
        <v>620</v>
      </c>
      <c r="F93" s="41">
        <v>625</v>
      </c>
      <c r="G93" s="41">
        <v>625</v>
      </c>
      <c r="H93" s="44">
        <v>2000</v>
      </c>
    </row>
    <row r="94" spans="1:8" ht="13.9" customHeight="1">
      <c r="A94" s="3"/>
      <c r="B94" s="116" t="s">
        <v>165</v>
      </c>
      <c r="C94" s="37" t="s">
        <v>22</v>
      </c>
      <c r="D94" s="40">
        <v>0</v>
      </c>
      <c r="E94" s="41">
        <v>4373</v>
      </c>
      <c r="F94" s="41">
        <v>9000</v>
      </c>
      <c r="G94" s="41">
        <v>9000</v>
      </c>
      <c r="H94" s="44">
        <v>9500</v>
      </c>
    </row>
    <row r="95" spans="1:8" ht="13.9" customHeight="1">
      <c r="A95" s="3"/>
      <c r="B95" s="116" t="s">
        <v>70</v>
      </c>
      <c r="C95" s="39" t="s">
        <v>29</v>
      </c>
      <c r="D95" s="40">
        <v>0</v>
      </c>
      <c r="E95" s="41">
        <v>3448</v>
      </c>
      <c r="F95" s="41">
        <v>3600</v>
      </c>
      <c r="G95" s="41">
        <v>3600</v>
      </c>
      <c r="H95" s="44">
        <v>3600</v>
      </c>
    </row>
    <row r="96" spans="1:8" ht="13.9" customHeight="1">
      <c r="A96" s="3" t="s">
        <v>5</v>
      </c>
      <c r="B96" s="115">
        <v>66</v>
      </c>
      <c r="C96" s="37" t="s">
        <v>181</v>
      </c>
      <c r="D96" s="46">
        <f t="shared" ref="D96:G96" si="10">SUM(D90:D95)</f>
        <v>0</v>
      </c>
      <c r="E96" s="53">
        <f t="shared" si="10"/>
        <v>235310</v>
      </c>
      <c r="F96" s="53">
        <f t="shared" si="10"/>
        <v>265035</v>
      </c>
      <c r="G96" s="53">
        <f t="shared" si="10"/>
        <v>265035</v>
      </c>
      <c r="H96" s="47">
        <v>256609</v>
      </c>
    </row>
    <row r="97" spans="1:8" ht="7.9" customHeight="1">
      <c r="A97" s="3"/>
      <c r="B97" s="115"/>
      <c r="C97" s="37"/>
      <c r="D97" s="44"/>
      <c r="E97" s="44"/>
      <c r="F97" s="44"/>
      <c r="G97" s="44"/>
      <c r="H97" s="44"/>
    </row>
    <row r="98" spans="1:8" ht="13.9" customHeight="1">
      <c r="A98" s="3"/>
      <c r="B98" s="115">
        <v>67</v>
      </c>
      <c r="C98" s="37" t="s">
        <v>190</v>
      </c>
      <c r="D98" s="44"/>
      <c r="E98" s="44"/>
      <c r="F98" s="44"/>
      <c r="G98" s="44"/>
      <c r="H98" s="44"/>
    </row>
    <row r="99" spans="1:8" ht="13.9" customHeight="1">
      <c r="A99" s="3"/>
      <c r="B99" s="116" t="s">
        <v>72</v>
      </c>
      <c r="C99" s="37" t="s">
        <v>14</v>
      </c>
      <c r="D99" s="42">
        <v>0</v>
      </c>
      <c r="E99" s="41">
        <v>231368</v>
      </c>
      <c r="F99" s="41">
        <v>241980</v>
      </c>
      <c r="G99" s="41">
        <v>241980</v>
      </c>
      <c r="H99" s="44">
        <v>234660</v>
      </c>
    </row>
    <row r="100" spans="1:8" ht="13.9" customHeight="1">
      <c r="A100" s="3"/>
      <c r="B100" s="116" t="s">
        <v>73</v>
      </c>
      <c r="C100" s="37" t="s">
        <v>16</v>
      </c>
      <c r="D100" s="42">
        <v>0</v>
      </c>
      <c r="E100" s="41">
        <v>2000</v>
      </c>
      <c r="F100" s="41">
        <v>2000</v>
      </c>
      <c r="G100" s="41">
        <v>2000</v>
      </c>
      <c r="H100" s="44">
        <v>4500</v>
      </c>
    </row>
    <row r="101" spans="1:8" ht="13.9" customHeight="1">
      <c r="A101" s="3"/>
      <c r="B101" s="116" t="s">
        <v>74</v>
      </c>
      <c r="C101" s="37" t="s">
        <v>18</v>
      </c>
      <c r="D101" s="42">
        <v>0</v>
      </c>
      <c r="E101" s="41">
        <v>2376</v>
      </c>
      <c r="F101" s="41">
        <v>2700</v>
      </c>
      <c r="G101" s="41">
        <v>2700</v>
      </c>
      <c r="H101" s="44">
        <v>2700</v>
      </c>
    </row>
    <row r="102" spans="1:8" s="106" customFormat="1" ht="13.9" customHeight="1">
      <c r="A102" s="105"/>
      <c r="B102" s="116" t="s">
        <v>166</v>
      </c>
      <c r="C102" s="37" t="s">
        <v>20</v>
      </c>
      <c r="D102" s="42">
        <v>0</v>
      </c>
      <c r="E102" s="41">
        <v>1578</v>
      </c>
      <c r="F102" s="41">
        <v>1255</v>
      </c>
      <c r="G102" s="41">
        <v>1255</v>
      </c>
      <c r="H102" s="44">
        <v>2000</v>
      </c>
    </row>
    <row r="103" spans="1:8" ht="13.9" customHeight="1">
      <c r="A103" s="3"/>
      <c r="B103" s="116" t="s">
        <v>167</v>
      </c>
      <c r="C103" s="37" t="s">
        <v>22</v>
      </c>
      <c r="D103" s="42">
        <v>0</v>
      </c>
      <c r="E103" s="41">
        <v>4645</v>
      </c>
      <c r="F103" s="41">
        <v>9000</v>
      </c>
      <c r="G103" s="41">
        <v>9000</v>
      </c>
      <c r="H103" s="44">
        <v>9500</v>
      </c>
    </row>
    <row r="104" spans="1:8" ht="13.9" customHeight="1">
      <c r="A104" s="3"/>
      <c r="B104" s="116" t="s">
        <v>176</v>
      </c>
      <c r="C104" s="37" t="s">
        <v>27</v>
      </c>
      <c r="D104" s="42">
        <v>0</v>
      </c>
      <c r="E104" s="41">
        <v>500</v>
      </c>
      <c r="F104" s="41">
        <v>500</v>
      </c>
      <c r="G104" s="41">
        <v>500</v>
      </c>
      <c r="H104" s="44">
        <v>500</v>
      </c>
    </row>
    <row r="105" spans="1:8" ht="13.9" customHeight="1">
      <c r="A105" s="3"/>
      <c r="B105" s="116" t="s">
        <v>76</v>
      </c>
      <c r="C105" s="39" t="s">
        <v>29</v>
      </c>
      <c r="D105" s="40">
        <v>0</v>
      </c>
      <c r="E105" s="41">
        <v>4630</v>
      </c>
      <c r="F105" s="41">
        <v>4630</v>
      </c>
      <c r="G105" s="41">
        <v>4630</v>
      </c>
      <c r="H105" s="44">
        <v>4630</v>
      </c>
    </row>
    <row r="106" spans="1:8" ht="13.9" customHeight="1">
      <c r="A106" s="3" t="s">
        <v>5</v>
      </c>
      <c r="B106" s="115">
        <v>67</v>
      </c>
      <c r="C106" s="37" t="s">
        <v>190</v>
      </c>
      <c r="D106" s="46">
        <f t="shared" ref="D106:G106" si="11">SUM(D99:D105)</f>
        <v>0</v>
      </c>
      <c r="E106" s="53">
        <f t="shared" si="11"/>
        <v>247097</v>
      </c>
      <c r="F106" s="53">
        <f t="shared" si="11"/>
        <v>262065</v>
      </c>
      <c r="G106" s="53">
        <f t="shared" si="11"/>
        <v>262065</v>
      </c>
      <c r="H106" s="53">
        <v>258490</v>
      </c>
    </row>
    <row r="107" spans="1:8" ht="13.9" customHeight="1">
      <c r="A107" s="3" t="s">
        <v>5</v>
      </c>
      <c r="B107" s="114">
        <v>0.104</v>
      </c>
      <c r="C107" s="50" t="s">
        <v>54</v>
      </c>
      <c r="D107" s="48">
        <f t="shared" ref="D107:G107" si="12">D87+D78+D96+D106</f>
        <v>0</v>
      </c>
      <c r="E107" s="49">
        <f t="shared" si="12"/>
        <v>1296498</v>
      </c>
      <c r="F107" s="56">
        <f t="shared" si="12"/>
        <v>1431022</v>
      </c>
      <c r="G107" s="56">
        <f t="shared" si="12"/>
        <v>1431022</v>
      </c>
      <c r="H107" s="49">
        <v>1399876</v>
      </c>
    </row>
    <row r="108" spans="1:8" ht="8.4499999999999993" customHeight="1">
      <c r="A108" s="3"/>
      <c r="B108" s="114"/>
      <c r="C108" s="50"/>
      <c r="D108" s="42"/>
      <c r="E108" s="44"/>
      <c r="F108" s="41"/>
      <c r="G108" s="42"/>
      <c r="H108" s="44"/>
    </row>
    <row r="109" spans="1:8" ht="13.9" customHeight="1">
      <c r="A109" s="3"/>
      <c r="B109" s="114">
        <v>0.108</v>
      </c>
      <c r="C109" s="50" t="s">
        <v>161</v>
      </c>
      <c r="D109" s="38"/>
      <c r="E109" s="38"/>
      <c r="F109" s="38"/>
      <c r="G109" s="38"/>
      <c r="H109" s="38"/>
    </row>
    <row r="110" spans="1:8" ht="13.9" customHeight="1">
      <c r="A110" s="3"/>
      <c r="B110" s="115">
        <v>66</v>
      </c>
      <c r="C110" s="37" t="s">
        <v>66</v>
      </c>
      <c r="D110" s="43"/>
      <c r="E110" s="43"/>
      <c r="F110" s="43"/>
      <c r="G110" s="43"/>
      <c r="H110" s="43"/>
    </row>
    <row r="111" spans="1:8" ht="13.9" customHeight="1">
      <c r="A111" s="11"/>
      <c r="B111" s="117" t="s">
        <v>67</v>
      </c>
      <c r="C111" s="55" t="s">
        <v>14</v>
      </c>
      <c r="D111" s="48">
        <v>0</v>
      </c>
      <c r="E111" s="49">
        <v>56171</v>
      </c>
      <c r="F111" s="56">
        <v>49715</v>
      </c>
      <c r="G111" s="56">
        <v>49892</v>
      </c>
      <c r="H111" s="49">
        <v>64856</v>
      </c>
    </row>
    <row r="112" spans="1:8" ht="13.9" customHeight="1">
      <c r="A112" s="3"/>
      <c r="B112" s="116" t="s">
        <v>68</v>
      </c>
      <c r="C112" s="37" t="s">
        <v>16</v>
      </c>
      <c r="D112" s="40">
        <v>0</v>
      </c>
      <c r="E112" s="20">
        <v>350</v>
      </c>
      <c r="F112" s="45">
        <v>292</v>
      </c>
      <c r="G112" s="45">
        <v>292</v>
      </c>
      <c r="H112" s="20">
        <v>350</v>
      </c>
    </row>
    <row r="113" spans="1:8" ht="13.9" customHeight="1">
      <c r="A113" s="3"/>
      <c r="B113" s="116" t="s">
        <v>69</v>
      </c>
      <c r="C113" s="37" t="s">
        <v>18</v>
      </c>
      <c r="D113" s="40">
        <v>0</v>
      </c>
      <c r="E113" s="20">
        <v>605</v>
      </c>
      <c r="F113" s="45">
        <v>605</v>
      </c>
      <c r="G113" s="45">
        <v>605</v>
      </c>
      <c r="H113" s="20">
        <v>700</v>
      </c>
    </row>
    <row r="114" spans="1:8" ht="13.9" customHeight="1">
      <c r="A114" s="3"/>
      <c r="B114" s="116" t="s">
        <v>70</v>
      </c>
      <c r="C114" s="39" t="s">
        <v>29</v>
      </c>
      <c r="D114" s="40">
        <v>0</v>
      </c>
      <c r="E114" s="20">
        <v>1112</v>
      </c>
      <c r="F114" s="45">
        <v>1112</v>
      </c>
      <c r="G114" s="45">
        <v>1112</v>
      </c>
      <c r="H114" s="20">
        <v>1250</v>
      </c>
    </row>
    <row r="115" spans="1:8" ht="13.9" customHeight="1">
      <c r="A115" s="3" t="s">
        <v>5</v>
      </c>
      <c r="B115" s="115">
        <v>66</v>
      </c>
      <c r="C115" s="37" t="s">
        <v>66</v>
      </c>
      <c r="D115" s="46">
        <f t="shared" ref="D115:G115" si="13">SUM(D111:D114)</f>
        <v>0</v>
      </c>
      <c r="E115" s="47">
        <f t="shared" si="13"/>
        <v>58238</v>
      </c>
      <c r="F115" s="53">
        <f t="shared" si="13"/>
        <v>51724</v>
      </c>
      <c r="G115" s="53">
        <f t="shared" si="13"/>
        <v>51901</v>
      </c>
      <c r="H115" s="47">
        <v>67156</v>
      </c>
    </row>
    <row r="116" spans="1:8" ht="13.9" customHeight="1">
      <c r="A116" s="3"/>
      <c r="B116" s="115"/>
      <c r="C116" s="37"/>
      <c r="D116" s="44"/>
      <c r="E116" s="44"/>
      <c r="F116" s="44"/>
      <c r="G116" s="44"/>
      <c r="H116" s="44"/>
    </row>
    <row r="117" spans="1:8" ht="13.9" customHeight="1">
      <c r="A117" s="3"/>
      <c r="B117" s="115">
        <v>67</v>
      </c>
      <c r="C117" s="37" t="s">
        <v>71</v>
      </c>
      <c r="D117" s="38"/>
      <c r="E117" s="38"/>
      <c r="F117" s="38"/>
      <c r="G117" s="38"/>
      <c r="H117" s="38"/>
    </row>
    <row r="118" spans="1:8" ht="13.9" customHeight="1">
      <c r="A118" s="3"/>
      <c r="B118" s="116" t="s">
        <v>72</v>
      </c>
      <c r="C118" s="37" t="s">
        <v>14</v>
      </c>
      <c r="D118" s="42">
        <v>0</v>
      </c>
      <c r="E118" s="44">
        <v>208731</v>
      </c>
      <c r="F118" s="41">
        <v>240270</v>
      </c>
      <c r="G118" s="41">
        <v>240270</v>
      </c>
      <c r="H118" s="44">
        <v>215230</v>
      </c>
    </row>
    <row r="119" spans="1:8" ht="13.9" customHeight="1">
      <c r="A119" s="3"/>
      <c r="B119" s="116" t="s">
        <v>73</v>
      </c>
      <c r="C119" s="37" t="s">
        <v>16</v>
      </c>
      <c r="D119" s="40">
        <v>0</v>
      </c>
      <c r="E119" s="20">
        <v>1261</v>
      </c>
      <c r="F119" s="45">
        <v>1112</v>
      </c>
      <c r="G119" s="45">
        <v>1112</v>
      </c>
      <c r="H119" s="20">
        <v>1800</v>
      </c>
    </row>
    <row r="120" spans="1:8" ht="13.9" customHeight="1">
      <c r="A120" s="3"/>
      <c r="B120" s="116" t="s">
        <v>74</v>
      </c>
      <c r="C120" s="37" t="s">
        <v>18</v>
      </c>
      <c r="D120" s="42">
        <v>0</v>
      </c>
      <c r="E120" s="44">
        <v>1002</v>
      </c>
      <c r="F120" s="41">
        <v>783</v>
      </c>
      <c r="G120" s="41">
        <v>783</v>
      </c>
      <c r="H120" s="44">
        <v>1200</v>
      </c>
    </row>
    <row r="121" spans="1:8" ht="13.9" customHeight="1">
      <c r="A121" s="3"/>
      <c r="B121" s="116" t="s">
        <v>75</v>
      </c>
      <c r="C121" s="37" t="s">
        <v>45</v>
      </c>
      <c r="D121" s="42">
        <v>0</v>
      </c>
      <c r="E121" s="44">
        <v>100</v>
      </c>
      <c r="F121" s="41">
        <v>100</v>
      </c>
      <c r="G121" s="41">
        <v>100</v>
      </c>
      <c r="H121" s="44">
        <v>100</v>
      </c>
    </row>
    <row r="122" spans="1:8" s="106" customFormat="1" ht="13.9" customHeight="1">
      <c r="A122" s="105"/>
      <c r="B122" s="116" t="s">
        <v>76</v>
      </c>
      <c r="C122" s="39" t="s">
        <v>29</v>
      </c>
      <c r="D122" s="42">
        <v>0</v>
      </c>
      <c r="E122" s="44">
        <v>3517</v>
      </c>
      <c r="F122" s="41">
        <v>3240</v>
      </c>
      <c r="G122" s="41">
        <v>15340</v>
      </c>
      <c r="H122" s="44">
        <v>5000</v>
      </c>
    </row>
    <row r="123" spans="1:8" ht="13.9" customHeight="1">
      <c r="A123" s="3"/>
      <c r="B123" s="116" t="s">
        <v>218</v>
      </c>
      <c r="C123" s="37" t="s">
        <v>38</v>
      </c>
      <c r="D123" s="42">
        <v>0</v>
      </c>
      <c r="E123" s="42">
        <v>0</v>
      </c>
      <c r="F123" s="42">
        <v>0</v>
      </c>
      <c r="G123" s="42">
        <v>0</v>
      </c>
      <c r="H123" s="44">
        <v>500</v>
      </c>
    </row>
    <row r="124" spans="1:8" ht="13.9" customHeight="1">
      <c r="A124" s="3" t="s">
        <v>5</v>
      </c>
      <c r="B124" s="115">
        <v>67</v>
      </c>
      <c r="C124" s="37" t="s">
        <v>71</v>
      </c>
      <c r="D124" s="46">
        <f t="shared" ref="D124:G124" si="14">SUM(D118:D123)</f>
        <v>0</v>
      </c>
      <c r="E124" s="53">
        <f t="shared" si="14"/>
        <v>214611</v>
      </c>
      <c r="F124" s="53">
        <f t="shared" si="14"/>
        <v>245505</v>
      </c>
      <c r="G124" s="53">
        <f t="shared" si="14"/>
        <v>257605</v>
      </c>
      <c r="H124" s="53">
        <v>223830</v>
      </c>
    </row>
    <row r="125" spans="1:8" ht="13.9" customHeight="1">
      <c r="A125" s="3" t="s">
        <v>5</v>
      </c>
      <c r="B125" s="114">
        <v>0.108</v>
      </c>
      <c r="C125" s="50" t="s">
        <v>161</v>
      </c>
      <c r="D125" s="48">
        <f t="shared" ref="D125:G125" si="15">D124+D115</f>
        <v>0</v>
      </c>
      <c r="E125" s="49">
        <f t="shared" si="15"/>
        <v>272849</v>
      </c>
      <c r="F125" s="56">
        <f t="shared" si="15"/>
        <v>297229</v>
      </c>
      <c r="G125" s="56">
        <f t="shared" si="15"/>
        <v>309506</v>
      </c>
      <c r="H125" s="49">
        <v>290986</v>
      </c>
    </row>
    <row r="126" spans="1:8" ht="10.15" customHeight="1">
      <c r="A126" s="3"/>
      <c r="B126" s="113"/>
      <c r="C126" s="50"/>
      <c r="D126" s="44"/>
      <c r="E126" s="44"/>
      <c r="F126" s="44"/>
      <c r="G126" s="44"/>
      <c r="H126" s="44"/>
    </row>
    <row r="127" spans="1:8" ht="13.9" customHeight="1">
      <c r="A127" s="3"/>
      <c r="B127" s="114">
        <v>0.109</v>
      </c>
      <c r="C127" s="50" t="s">
        <v>77</v>
      </c>
      <c r="D127" s="43"/>
      <c r="E127" s="43"/>
      <c r="F127" s="43"/>
      <c r="G127" s="43"/>
      <c r="H127" s="43"/>
    </row>
    <row r="128" spans="1:8" ht="13.9" customHeight="1">
      <c r="A128" s="3"/>
      <c r="B128" s="120">
        <v>0.45</v>
      </c>
      <c r="C128" s="37" t="s">
        <v>82</v>
      </c>
      <c r="D128" s="38"/>
      <c r="E128" s="38"/>
      <c r="F128" s="38"/>
      <c r="G128" s="38"/>
      <c r="H128" s="38"/>
    </row>
    <row r="129" spans="1:8" ht="13.9" customHeight="1">
      <c r="A129" s="3"/>
      <c r="B129" s="116" t="s">
        <v>83</v>
      </c>
      <c r="C129" s="37" t="s">
        <v>14</v>
      </c>
      <c r="D129" s="42">
        <v>0</v>
      </c>
      <c r="E129" s="43">
        <v>253265</v>
      </c>
      <c r="F129" s="41">
        <v>269070</v>
      </c>
      <c r="G129" s="41">
        <v>272197</v>
      </c>
      <c r="H129" s="44">
        <v>298463</v>
      </c>
    </row>
    <row r="130" spans="1:8" ht="13.9" customHeight="1">
      <c r="A130" s="3"/>
      <c r="B130" s="116" t="s">
        <v>84</v>
      </c>
      <c r="C130" s="37" t="s">
        <v>16</v>
      </c>
      <c r="D130" s="42">
        <v>0</v>
      </c>
      <c r="E130" s="43">
        <v>1772</v>
      </c>
      <c r="F130" s="41">
        <v>1600</v>
      </c>
      <c r="G130" s="41">
        <v>1600</v>
      </c>
      <c r="H130" s="44">
        <v>1800</v>
      </c>
    </row>
    <row r="131" spans="1:8" ht="13.9" customHeight="1">
      <c r="A131" s="3"/>
      <c r="B131" s="116" t="s">
        <v>85</v>
      </c>
      <c r="C131" s="37" t="s">
        <v>18</v>
      </c>
      <c r="D131" s="42">
        <v>0</v>
      </c>
      <c r="E131" s="43">
        <v>1550</v>
      </c>
      <c r="F131" s="41">
        <v>1400</v>
      </c>
      <c r="G131" s="41">
        <v>1400</v>
      </c>
      <c r="H131" s="44">
        <v>1600</v>
      </c>
    </row>
    <row r="132" spans="1:8" ht="13.9" customHeight="1">
      <c r="A132" s="3"/>
      <c r="B132" s="116" t="s">
        <v>86</v>
      </c>
      <c r="C132" s="37" t="s">
        <v>45</v>
      </c>
      <c r="D132" s="42">
        <v>0</v>
      </c>
      <c r="E132" s="43">
        <v>1423</v>
      </c>
      <c r="F132" s="41">
        <v>972</v>
      </c>
      <c r="G132" s="41">
        <v>972</v>
      </c>
      <c r="H132" s="44">
        <v>1400</v>
      </c>
    </row>
    <row r="133" spans="1:8" ht="13.9" customHeight="1">
      <c r="A133" s="3"/>
      <c r="B133" s="116" t="s">
        <v>87</v>
      </c>
      <c r="C133" s="39" t="s">
        <v>25</v>
      </c>
      <c r="D133" s="42">
        <v>0</v>
      </c>
      <c r="E133" s="43">
        <v>250</v>
      </c>
      <c r="F133" s="41">
        <v>250</v>
      </c>
      <c r="G133" s="41">
        <v>250</v>
      </c>
      <c r="H133" s="44">
        <v>250</v>
      </c>
    </row>
    <row r="134" spans="1:8" ht="13.9" customHeight="1">
      <c r="A134" s="3"/>
      <c r="B134" s="116" t="s">
        <v>88</v>
      </c>
      <c r="C134" s="37" t="s">
        <v>29</v>
      </c>
      <c r="D134" s="42">
        <v>0</v>
      </c>
      <c r="E134" s="44">
        <v>2700</v>
      </c>
      <c r="F134" s="41">
        <v>2700</v>
      </c>
      <c r="G134" s="41">
        <v>2700</v>
      </c>
      <c r="H134" s="44">
        <v>3000</v>
      </c>
    </row>
    <row r="135" spans="1:8" ht="13.9" customHeight="1">
      <c r="A135" s="3" t="s">
        <v>5</v>
      </c>
      <c r="B135" s="120">
        <v>0.45</v>
      </c>
      <c r="C135" s="37" t="s">
        <v>82</v>
      </c>
      <c r="D135" s="46">
        <f t="shared" ref="D135:G135" si="16">SUM(D129:D134)</f>
        <v>0</v>
      </c>
      <c r="E135" s="47">
        <f t="shared" si="16"/>
        <v>260960</v>
      </c>
      <c r="F135" s="53">
        <f t="shared" si="16"/>
        <v>275992</v>
      </c>
      <c r="G135" s="53">
        <f t="shared" si="16"/>
        <v>279119</v>
      </c>
      <c r="H135" s="47">
        <v>306513</v>
      </c>
    </row>
    <row r="136" spans="1:8" ht="10.15" customHeight="1">
      <c r="A136" s="3"/>
      <c r="B136" s="115"/>
      <c r="C136" s="37"/>
      <c r="D136" s="44"/>
      <c r="E136" s="44"/>
      <c r="F136" s="44"/>
      <c r="G136" s="44"/>
      <c r="H136" s="44"/>
    </row>
    <row r="137" spans="1:8" ht="13.9" customHeight="1">
      <c r="A137" s="3"/>
      <c r="B137" s="120">
        <v>0.46</v>
      </c>
      <c r="C137" s="37" t="s">
        <v>89</v>
      </c>
      <c r="D137" s="38"/>
      <c r="E137" s="38"/>
      <c r="F137" s="38"/>
      <c r="G137" s="38"/>
      <c r="H137" s="38"/>
    </row>
    <row r="138" spans="1:8" ht="13.9" customHeight="1">
      <c r="A138" s="3"/>
      <c r="B138" s="116" t="s">
        <v>90</v>
      </c>
      <c r="C138" s="37" t="s">
        <v>14</v>
      </c>
      <c r="D138" s="40">
        <v>0</v>
      </c>
      <c r="E138" s="20">
        <v>145614</v>
      </c>
      <c r="F138" s="45">
        <v>151830</v>
      </c>
      <c r="G138" s="45">
        <v>151830</v>
      </c>
      <c r="H138" s="20">
        <v>163335</v>
      </c>
    </row>
    <row r="139" spans="1:8" ht="13.9" customHeight="1">
      <c r="A139" s="3"/>
      <c r="B139" s="116" t="s">
        <v>91</v>
      </c>
      <c r="C139" s="37" t="s">
        <v>16</v>
      </c>
      <c r="D139" s="40">
        <v>0</v>
      </c>
      <c r="E139" s="20">
        <v>1171</v>
      </c>
      <c r="F139" s="45">
        <v>1020</v>
      </c>
      <c r="G139" s="45">
        <v>1020</v>
      </c>
      <c r="H139" s="20">
        <v>1200</v>
      </c>
    </row>
    <row r="140" spans="1:8" ht="13.9" customHeight="1">
      <c r="A140" s="3"/>
      <c r="B140" s="116" t="s">
        <v>92</v>
      </c>
      <c r="C140" s="37" t="s">
        <v>18</v>
      </c>
      <c r="D140" s="40">
        <v>0</v>
      </c>
      <c r="E140" s="44">
        <v>2700</v>
      </c>
      <c r="F140" s="41">
        <v>2400</v>
      </c>
      <c r="G140" s="41">
        <v>2400</v>
      </c>
      <c r="H140" s="44">
        <v>1200</v>
      </c>
    </row>
    <row r="141" spans="1:8" ht="13.9" customHeight="1">
      <c r="A141" s="3"/>
      <c r="B141" s="116" t="s">
        <v>93</v>
      </c>
      <c r="C141" s="37" t="s">
        <v>45</v>
      </c>
      <c r="D141" s="40">
        <v>0</v>
      </c>
      <c r="E141" s="20">
        <v>770</v>
      </c>
      <c r="F141" s="45">
        <v>683</v>
      </c>
      <c r="G141" s="45">
        <v>683</v>
      </c>
      <c r="H141" s="20">
        <v>770</v>
      </c>
    </row>
    <row r="142" spans="1:8" ht="13.9" customHeight="1">
      <c r="A142" s="3"/>
      <c r="B142" s="116" t="s">
        <v>94</v>
      </c>
      <c r="C142" s="39" t="s">
        <v>25</v>
      </c>
      <c r="D142" s="42">
        <v>0</v>
      </c>
      <c r="E142" s="44">
        <v>120</v>
      </c>
      <c r="F142" s="41">
        <v>120</v>
      </c>
      <c r="G142" s="41">
        <v>120</v>
      </c>
      <c r="H142" s="44">
        <v>120</v>
      </c>
    </row>
    <row r="143" spans="1:8" ht="13.9" customHeight="1">
      <c r="A143" s="3"/>
      <c r="B143" s="116" t="s">
        <v>219</v>
      </c>
      <c r="C143" s="37" t="s">
        <v>29</v>
      </c>
      <c r="D143" s="42">
        <v>0</v>
      </c>
      <c r="E143" s="42">
        <v>0</v>
      </c>
      <c r="F143" s="42">
        <v>0</v>
      </c>
      <c r="G143" s="42">
        <v>0</v>
      </c>
      <c r="H143" s="44">
        <v>1500</v>
      </c>
    </row>
    <row r="144" spans="1:8" ht="13.9" customHeight="1">
      <c r="A144" s="3" t="s">
        <v>5</v>
      </c>
      <c r="B144" s="120">
        <v>0.46</v>
      </c>
      <c r="C144" s="37" t="s">
        <v>89</v>
      </c>
      <c r="D144" s="46">
        <f>SUM(D138:D143)</f>
        <v>0</v>
      </c>
      <c r="E144" s="53">
        <f t="shared" ref="E144:G144" si="17">SUM(E138:E143)</f>
        <v>150375</v>
      </c>
      <c r="F144" s="53">
        <f t="shared" si="17"/>
        <v>156053</v>
      </c>
      <c r="G144" s="53">
        <f t="shared" si="17"/>
        <v>156053</v>
      </c>
      <c r="H144" s="53">
        <v>168125</v>
      </c>
    </row>
    <row r="145" spans="1:8" ht="10.15" customHeight="1">
      <c r="A145" s="3"/>
      <c r="B145" s="115"/>
      <c r="C145" s="37"/>
      <c r="D145" s="44"/>
      <c r="E145" s="44"/>
      <c r="F145" s="44"/>
      <c r="G145" s="44"/>
      <c r="H145" s="44"/>
    </row>
    <row r="146" spans="1:8" ht="13.9" customHeight="1">
      <c r="A146" s="3"/>
      <c r="B146" s="120">
        <v>0.47</v>
      </c>
      <c r="C146" s="37" t="s">
        <v>95</v>
      </c>
      <c r="D146" s="38"/>
      <c r="E146" s="38"/>
      <c r="F146" s="38"/>
      <c r="G146" s="38"/>
      <c r="H146" s="38"/>
    </row>
    <row r="147" spans="1:8" ht="13.9" customHeight="1">
      <c r="A147" s="3"/>
      <c r="B147" s="116" t="s">
        <v>96</v>
      </c>
      <c r="C147" s="37" t="s">
        <v>14</v>
      </c>
      <c r="D147" s="42">
        <v>0</v>
      </c>
      <c r="E147" s="44">
        <v>63538</v>
      </c>
      <c r="F147" s="41">
        <v>68685</v>
      </c>
      <c r="G147" s="41">
        <v>68685</v>
      </c>
      <c r="H147" s="44">
        <v>101278</v>
      </c>
    </row>
    <row r="148" spans="1:8" ht="13.9" customHeight="1">
      <c r="A148" s="11"/>
      <c r="B148" s="117" t="s">
        <v>97</v>
      </c>
      <c r="C148" s="55" t="s">
        <v>16</v>
      </c>
      <c r="D148" s="48">
        <v>0</v>
      </c>
      <c r="E148" s="49">
        <v>878</v>
      </c>
      <c r="F148" s="56">
        <v>778</v>
      </c>
      <c r="G148" s="56">
        <v>778</v>
      </c>
      <c r="H148" s="49">
        <v>900</v>
      </c>
    </row>
    <row r="149" spans="1:8" ht="13.9" customHeight="1">
      <c r="A149" s="3"/>
      <c r="B149" s="116" t="s">
        <v>98</v>
      </c>
      <c r="C149" s="37" t="s">
        <v>18</v>
      </c>
      <c r="D149" s="42">
        <v>0</v>
      </c>
      <c r="E149" s="44">
        <v>1850</v>
      </c>
      <c r="F149" s="41">
        <v>1700</v>
      </c>
      <c r="G149" s="41">
        <v>1700</v>
      </c>
      <c r="H149" s="44">
        <v>800</v>
      </c>
    </row>
    <row r="150" spans="1:8" ht="13.9" customHeight="1">
      <c r="A150" s="3"/>
      <c r="B150" s="116" t="s">
        <v>99</v>
      </c>
      <c r="C150" s="37" t="s">
        <v>45</v>
      </c>
      <c r="D150" s="42">
        <v>0</v>
      </c>
      <c r="E150" s="41">
        <v>43</v>
      </c>
      <c r="F150" s="41">
        <v>43</v>
      </c>
      <c r="G150" s="41">
        <v>43</v>
      </c>
      <c r="H150" s="44">
        <v>250</v>
      </c>
    </row>
    <row r="151" spans="1:8" ht="13.9" customHeight="1">
      <c r="A151" s="3"/>
      <c r="B151" s="116" t="s">
        <v>100</v>
      </c>
      <c r="C151" s="39" t="s">
        <v>25</v>
      </c>
      <c r="D151" s="40">
        <v>0</v>
      </c>
      <c r="E151" s="20">
        <v>90</v>
      </c>
      <c r="F151" s="119">
        <v>90</v>
      </c>
      <c r="G151" s="119">
        <v>90</v>
      </c>
      <c r="H151" s="20">
        <v>90</v>
      </c>
    </row>
    <row r="152" spans="1:8" ht="13.9" customHeight="1">
      <c r="A152" s="3"/>
      <c r="B152" s="116" t="s">
        <v>220</v>
      </c>
      <c r="C152" s="37" t="s">
        <v>29</v>
      </c>
      <c r="D152" s="40">
        <v>0</v>
      </c>
      <c r="E152" s="40">
        <v>0</v>
      </c>
      <c r="F152" s="40">
        <v>0</v>
      </c>
      <c r="G152" s="40">
        <v>0</v>
      </c>
      <c r="H152" s="20">
        <v>1000</v>
      </c>
    </row>
    <row r="153" spans="1:8" ht="13.9" customHeight="1">
      <c r="A153" s="3" t="s">
        <v>5</v>
      </c>
      <c r="B153" s="120">
        <v>0.47</v>
      </c>
      <c r="C153" s="37" t="s">
        <v>95</v>
      </c>
      <c r="D153" s="46">
        <f>SUM(D147:D152)</f>
        <v>0</v>
      </c>
      <c r="E153" s="53">
        <f t="shared" ref="E153:G153" si="18">SUM(E147:E152)</f>
        <v>66399</v>
      </c>
      <c r="F153" s="53">
        <f t="shared" si="18"/>
        <v>71296</v>
      </c>
      <c r="G153" s="53">
        <f t="shared" si="18"/>
        <v>71296</v>
      </c>
      <c r="H153" s="53">
        <v>104318</v>
      </c>
    </row>
    <row r="154" spans="1:8" ht="10.15" customHeight="1">
      <c r="A154" s="3"/>
      <c r="B154" s="115"/>
      <c r="C154" s="37"/>
      <c r="D154" s="44"/>
      <c r="E154" s="44"/>
      <c r="F154" s="44"/>
      <c r="G154" s="44"/>
      <c r="H154" s="44"/>
    </row>
    <row r="155" spans="1:8" ht="13.9" customHeight="1">
      <c r="A155" s="3"/>
      <c r="B155" s="120">
        <v>0.48</v>
      </c>
      <c r="C155" s="37" t="s">
        <v>101</v>
      </c>
      <c r="D155" s="38"/>
      <c r="E155" s="38"/>
      <c r="F155" s="38"/>
      <c r="G155" s="38"/>
      <c r="H155" s="38"/>
    </row>
    <row r="156" spans="1:8" ht="13.9" customHeight="1">
      <c r="A156" s="3"/>
      <c r="B156" s="116" t="s">
        <v>102</v>
      </c>
      <c r="C156" s="37" t="s">
        <v>14</v>
      </c>
      <c r="D156" s="40">
        <v>0</v>
      </c>
      <c r="E156" s="44">
        <v>163694</v>
      </c>
      <c r="F156" s="41">
        <v>182420</v>
      </c>
      <c r="G156" s="41">
        <v>182420</v>
      </c>
      <c r="H156" s="44">
        <v>193129</v>
      </c>
    </row>
    <row r="157" spans="1:8" ht="13.9" customHeight="1">
      <c r="A157" s="3"/>
      <c r="B157" s="116" t="s">
        <v>103</v>
      </c>
      <c r="C157" s="37" t="s">
        <v>16</v>
      </c>
      <c r="D157" s="40">
        <v>0</v>
      </c>
      <c r="E157" s="44">
        <v>1520</v>
      </c>
      <c r="F157" s="41">
        <v>1166</v>
      </c>
      <c r="G157" s="41">
        <v>1166</v>
      </c>
      <c r="H157" s="44">
        <v>1300</v>
      </c>
    </row>
    <row r="158" spans="1:8" ht="13.9" customHeight="1">
      <c r="A158" s="3"/>
      <c r="B158" s="116" t="s">
        <v>104</v>
      </c>
      <c r="C158" s="37" t="s">
        <v>18</v>
      </c>
      <c r="D158" s="42">
        <v>0</v>
      </c>
      <c r="E158" s="44">
        <v>4104</v>
      </c>
      <c r="F158" s="41">
        <v>3200</v>
      </c>
      <c r="G158" s="41">
        <v>3200</v>
      </c>
      <c r="H158" s="44">
        <v>1500</v>
      </c>
    </row>
    <row r="159" spans="1:8" ht="13.9" customHeight="1">
      <c r="A159" s="3"/>
      <c r="B159" s="116" t="s">
        <v>105</v>
      </c>
      <c r="C159" s="37" t="s">
        <v>45</v>
      </c>
      <c r="D159" s="42">
        <v>0</v>
      </c>
      <c r="E159" s="44">
        <v>517</v>
      </c>
      <c r="F159" s="41">
        <v>270</v>
      </c>
      <c r="G159" s="41">
        <v>270</v>
      </c>
      <c r="H159" s="44">
        <v>500</v>
      </c>
    </row>
    <row r="160" spans="1:8" ht="13.9" customHeight="1">
      <c r="A160" s="3"/>
      <c r="B160" s="116" t="s">
        <v>106</v>
      </c>
      <c r="C160" s="39" t="s">
        <v>25</v>
      </c>
      <c r="D160" s="42">
        <v>0</v>
      </c>
      <c r="E160" s="44">
        <v>120</v>
      </c>
      <c r="F160" s="75">
        <v>120</v>
      </c>
      <c r="G160" s="75">
        <v>120</v>
      </c>
      <c r="H160" s="44">
        <v>120</v>
      </c>
    </row>
    <row r="161" spans="1:8" ht="13.9" customHeight="1">
      <c r="A161" s="3"/>
      <c r="B161" s="116" t="s">
        <v>221</v>
      </c>
      <c r="C161" s="37" t="s">
        <v>29</v>
      </c>
      <c r="D161" s="42">
        <v>0</v>
      </c>
      <c r="E161" s="42">
        <v>0</v>
      </c>
      <c r="F161" s="42">
        <v>0</v>
      </c>
      <c r="G161" s="42">
        <v>0</v>
      </c>
      <c r="H161" s="44">
        <v>3000</v>
      </c>
    </row>
    <row r="162" spans="1:8" ht="13.9" customHeight="1">
      <c r="A162" s="3" t="s">
        <v>5</v>
      </c>
      <c r="B162" s="120">
        <v>0.48</v>
      </c>
      <c r="C162" s="37" t="s">
        <v>101</v>
      </c>
      <c r="D162" s="46">
        <f>SUM(D156:D161)</f>
        <v>0</v>
      </c>
      <c r="E162" s="53">
        <f t="shared" ref="E162:G162" si="19">SUM(E156:E161)</f>
        <v>169955</v>
      </c>
      <c r="F162" s="53">
        <f t="shared" si="19"/>
        <v>187176</v>
      </c>
      <c r="G162" s="53">
        <f t="shared" si="19"/>
        <v>187176</v>
      </c>
      <c r="H162" s="53">
        <v>199549</v>
      </c>
    </row>
    <row r="163" spans="1:8" ht="9" customHeight="1">
      <c r="A163" s="3"/>
      <c r="B163" s="120"/>
      <c r="C163" s="37"/>
      <c r="D163" s="42"/>
      <c r="E163" s="44"/>
      <c r="F163" s="41"/>
      <c r="G163" s="42"/>
      <c r="H163" s="44"/>
    </row>
    <row r="164" spans="1:8" ht="13.9" customHeight="1">
      <c r="A164" s="3"/>
      <c r="B164" s="115">
        <v>68</v>
      </c>
      <c r="C164" s="37" t="s">
        <v>188</v>
      </c>
      <c r="D164" s="43"/>
      <c r="E164" s="43"/>
      <c r="F164" s="43"/>
      <c r="G164" s="43"/>
      <c r="H164" s="43"/>
    </row>
    <row r="165" spans="1:8" ht="13.9" customHeight="1">
      <c r="A165" s="3"/>
      <c r="B165" s="116" t="s">
        <v>78</v>
      </c>
      <c r="C165" s="37" t="s">
        <v>14</v>
      </c>
      <c r="D165" s="40">
        <v>0</v>
      </c>
      <c r="E165" s="44">
        <v>9664</v>
      </c>
      <c r="F165" s="41">
        <v>8373</v>
      </c>
      <c r="G165" s="41">
        <v>8373</v>
      </c>
      <c r="H165" s="44">
        <v>6281</v>
      </c>
    </row>
    <row r="166" spans="1:8" ht="13.9" customHeight="1">
      <c r="A166" s="3"/>
      <c r="B166" s="116" t="s">
        <v>79</v>
      </c>
      <c r="C166" s="37" t="s">
        <v>16</v>
      </c>
      <c r="D166" s="42">
        <v>0</v>
      </c>
      <c r="E166" s="44">
        <v>146</v>
      </c>
      <c r="F166" s="41">
        <v>146</v>
      </c>
      <c r="G166" s="41">
        <v>146</v>
      </c>
      <c r="H166" s="44">
        <v>250</v>
      </c>
    </row>
    <row r="167" spans="1:8" ht="13.9" customHeight="1">
      <c r="A167" s="3"/>
      <c r="B167" s="116" t="s">
        <v>80</v>
      </c>
      <c r="C167" s="37" t="s">
        <v>18</v>
      </c>
      <c r="D167" s="42">
        <v>0</v>
      </c>
      <c r="E167" s="44">
        <v>301</v>
      </c>
      <c r="F167" s="41">
        <v>300</v>
      </c>
      <c r="G167" s="41">
        <v>300</v>
      </c>
      <c r="H167" s="44">
        <v>500</v>
      </c>
    </row>
    <row r="168" spans="1:8" ht="13.9" customHeight="1">
      <c r="A168" s="3"/>
      <c r="B168" s="116" t="s">
        <v>81</v>
      </c>
      <c r="C168" s="39" t="s">
        <v>25</v>
      </c>
      <c r="D168" s="48">
        <v>0</v>
      </c>
      <c r="E168" s="49">
        <v>234</v>
      </c>
      <c r="F168" s="56">
        <v>234</v>
      </c>
      <c r="G168" s="56">
        <v>234</v>
      </c>
      <c r="H168" s="49">
        <v>234</v>
      </c>
    </row>
    <row r="169" spans="1:8" ht="13.9" customHeight="1">
      <c r="A169" s="3" t="s">
        <v>5</v>
      </c>
      <c r="B169" s="115">
        <v>68</v>
      </c>
      <c r="C169" s="37" t="s">
        <v>188</v>
      </c>
      <c r="D169" s="48">
        <f t="shared" ref="D169:G169" si="20">SUM(D165:D168)</f>
        <v>0</v>
      </c>
      <c r="E169" s="49">
        <f t="shared" si="20"/>
        <v>10345</v>
      </c>
      <c r="F169" s="56">
        <f t="shared" si="20"/>
        <v>9053</v>
      </c>
      <c r="G169" s="56">
        <f t="shared" si="20"/>
        <v>9053</v>
      </c>
      <c r="H169" s="49">
        <v>7265</v>
      </c>
    </row>
    <row r="170" spans="1:8" ht="13.9" customHeight="1">
      <c r="A170" s="3" t="s">
        <v>5</v>
      </c>
      <c r="B170" s="114">
        <v>0.109</v>
      </c>
      <c r="C170" s="50" t="s">
        <v>77</v>
      </c>
      <c r="D170" s="48">
        <f t="shared" ref="D170:G170" si="21">D162+D153+D144+D135+D169</f>
        <v>0</v>
      </c>
      <c r="E170" s="49">
        <f t="shared" si="21"/>
        <v>658034</v>
      </c>
      <c r="F170" s="56">
        <f t="shared" si="21"/>
        <v>699570</v>
      </c>
      <c r="G170" s="56">
        <f t="shared" si="21"/>
        <v>702697</v>
      </c>
      <c r="H170" s="49">
        <v>785770</v>
      </c>
    </row>
    <row r="171" spans="1:8" ht="6.6" customHeight="1">
      <c r="A171" s="3"/>
      <c r="B171" s="113"/>
      <c r="C171" s="50"/>
      <c r="D171" s="44"/>
      <c r="E171" s="44"/>
      <c r="F171" s="44"/>
      <c r="G171" s="44"/>
      <c r="H171" s="44"/>
    </row>
    <row r="172" spans="1:8" ht="13.9" customHeight="1">
      <c r="A172" s="3"/>
      <c r="B172" s="114">
        <v>0.113</v>
      </c>
      <c r="C172" s="50" t="s">
        <v>107</v>
      </c>
      <c r="D172" s="44"/>
      <c r="E172" s="44"/>
      <c r="F172" s="44"/>
      <c r="G172" s="44"/>
      <c r="H172" s="44"/>
    </row>
    <row r="173" spans="1:8" ht="13.9" customHeight="1">
      <c r="A173" s="3"/>
      <c r="B173" s="115">
        <v>69</v>
      </c>
      <c r="C173" s="61" t="s">
        <v>108</v>
      </c>
      <c r="D173" s="44"/>
      <c r="E173" s="44"/>
      <c r="F173" s="44"/>
      <c r="G173" s="44"/>
      <c r="H173" s="44"/>
    </row>
    <row r="174" spans="1:8" s="106" customFormat="1" ht="13.9" customHeight="1">
      <c r="A174" s="105"/>
      <c r="B174" s="116" t="s">
        <v>109</v>
      </c>
      <c r="C174" s="61" t="s">
        <v>27</v>
      </c>
      <c r="D174" s="48">
        <v>0</v>
      </c>
      <c r="E174" s="49">
        <v>4000</v>
      </c>
      <c r="F174" s="56">
        <v>4000</v>
      </c>
      <c r="G174" s="56">
        <v>8000</v>
      </c>
      <c r="H174" s="49">
        <v>4000</v>
      </c>
    </row>
    <row r="175" spans="1:8" ht="13.9" customHeight="1">
      <c r="A175" s="3" t="s">
        <v>5</v>
      </c>
      <c r="B175" s="115">
        <v>69</v>
      </c>
      <c r="C175" s="61" t="s">
        <v>108</v>
      </c>
      <c r="D175" s="48">
        <f t="shared" ref="D175:G175" si="22">D174</f>
        <v>0</v>
      </c>
      <c r="E175" s="56">
        <f t="shared" si="22"/>
        <v>4000</v>
      </c>
      <c r="F175" s="56">
        <f t="shared" si="22"/>
        <v>4000</v>
      </c>
      <c r="G175" s="56">
        <f t="shared" si="22"/>
        <v>8000</v>
      </c>
      <c r="H175" s="56">
        <v>4000</v>
      </c>
    </row>
    <row r="176" spans="1:8" ht="13.9" customHeight="1">
      <c r="A176" s="3" t="s">
        <v>5</v>
      </c>
      <c r="B176" s="114">
        <v>0.113</v>
      </c>
      <c r="C176" s="50" t="s">
        <v>107</v>
      </c>
      <c r="D176" s="46">
        <f t="shared" ref="D176:G176" si="23">D175</f>
        <v>0</v>
      </c>
      <c r="E176" s="47">
        <f t="shared" si="23"/>
        <v>4000</v>
      </c>
      <c r="F176" s="53">
        <f t="shared" si="23"/>
        <v>4000</v>
      </c>
      <c r="G176" s="53">
        <f t="shared" si="23"/>
        <v>8000</v>
      </c>
      <c r="H176" s="47">
        <v>4000</v>
      </c>
    </row>
    <row r="177" spans="1:8" ht="13.9" customHeight="1">
      <c r="A177" s="3"/>
      <c r="B177" s="116"/>
      <c r="C177" s="61"/>
      <c r="D177" s="44"/>
      <c r="E177" s="44"/>
      <c r="F177" s="44"/>
      <c r="G177" s="44"/>
      <c r="H177" s="44"/>
    </row>
    <row r="178" spans="1:8" ht="13.9" customHeight="1">
      <c r="A178" s="3"/>
      <c r="B178" s="114">
        <v>0.114</v>
      </c>
      <c r="C178" s="50" t="s">
        <v>110</v>
      </c>
      <c r="D178" s="43"/>
      <c r="E178" s="43"/>
      <c r="F178" s="43"/>
      <c r="G178" s="43"/>
      <c r="H178" s="43"/>
    </row>
    <row r="179" spans="1:8" ht="13.9" customHeight="1">
      <c r="A179" s="3"/>
      <c r="B179" s="115">
        <v>70</v>
      </c>
      <c r="C179" s="37" t="s">
        <v>172</v>
      </c>
      <c r="D179" s="43"/>
      <c r="E179" s="43"/>
      <c r="F179" s="43"/>
      <c r="G179" s="43"/>
      <c r="H179" s="43"/>
    </row>
    <row r="180" spans="1:8" ht="13.9" customHeight="1">
      <c r="A180" s="3"/>
      <c r="B180" s="116" t="s">
        <v>111</v>
      </c>
      <c r="C180" s="37" t="s">
        <v>14</v>
      </c>
      <c r="D180" s="40">
        <v>0</v>
      </c>
      <c r="E180" s="44">
        <v>67301</v>
      </c>
      <c r="F180" s="41">
        <v>72640</v>
      </c>
      <c r="G180" s="41">
        <v>72640</v>
      </c>
      <c r="H180" s="44">
        <v>68310</v>
      </c>
    </row>
    <row r="181" spans="1:8" ht="13.9" customHeight="1">
      <c r="A181" s="3"/>
      <c r="B181" s="116" t="s">
        <v>112</v>
      </c>
      <c r="C181" s="37" t="s">
        <v>16</v>
      </c>
      <c r="D181" s="42">
        <v>0</v>
      </c>
      <c r="E181" s="44">
        <v>1541</v>
      </c>
      <c r="F181" s="41">
        <v>1341</v>
      </c>
      <c r="G181" s="41">
        <v>1341</v>
      </c>
      <c r="H181" s="44">
        <v>2000</v>
      </c>
    </row>
    <row r="182" spans="1:8" ht="13.9" customHeight="1">
      <c r="A182" s="3"/>
      <c r="B182" s="116" t="s">
        <v>113</v>
      </c>
      <c r="C182" s="37" t="s">
        <v>18</v>
      </c>
      <c r="D182" s="40">
        <v>0</v>
      </c>
      <c r="E182" s="20">
        <v>1292</v>
      </c>
      <c r="F182" s="45">
        <v>1142</v>
      </c>
      <c r="G182" s="45">
        <v>1142</v>
      </c>
      <c r="H182" s="20">
        <v>1700</v>
      </c>
    </row>
    <row r="183" spans="1:8" ht="13.9" customHeight="1">
      <c r="A183" s="3"/>
      <c r="B183" s="116" t="s">
        <v>114</v>
      </c>
      <c r="C183" s="37" t="s">
        <v>45</v>
      </c>
      <c r="D183" s="42">
        <v>0</v>
      </c>
      <c r="E183" s="44">
        <v>238</v>
      </c>
      <c r="F183" s="41">
        <v>238</v>
      </c>
      <c r="G183" s="41">
        <v>238</v>
      </c>
      <c r="H183" s="44">
        <v>300</v>
      </c>
    </row>
    <row r="184" spans="1:8" ht="13.9" customHeight="1">
      <c r="A184" s="3"/>
      <c r="B184" s="116" t="s">
        <v>115</v>
      </c>
      <c r="C184" s="37" t="s">
        <v>29</v>
      </c>
      <c r="D184" s="42">
        <v>0</v>
      </c>
      <c r="E184" s="44">
        <v>1300</v>
      </c>
      <c r="F184" s="41">
        <v>1150</v>
      </c>
      <c r="G184" s="41">
        <v>1150</v>
      </c>
      <c r="H184" s="44">
        <v>1600</v>
      </c>
    </row>
    <row r="185" spans="1:8" ht="13.9" customHeight="1">
      <c r="A185" s="11"/>
      <c r="B185" s="117" t="s">
        <v>116</v>
      </c>
      <c r="C185" s="55" t="s">
        <v>38</v>
      </c>
      <c r="D185" s="48">
        <v>0</v>
      </c>
      <c r="E185" s="49">
        <v>1430</v>
      </c>
      <c r="F185" s="56">
        <v>1430</v>
      </c>
      <c r="G185" s="56">
        <v>1430</v>
      </c>
      <c r="H185" s="49">
        <v>2000</v>
      </c>
    </row>
    <row r="186" spans="1:8" ht="13.9" customHeight="1">
      <c r="A186" s="3" t="s">
        <v>5</v>
      </c>
      <c r="B186" s="115">
        <v>70</v>
      </c>
      <c r="C186" s="37" t="s">
        <v>172</v>
      </c>
      <c r="D186" s="48">
        <f t="shared" ref="D186:G186" si="24">SUM(D180:D185)</f>
        <v>0</v>
      </c>
      <c r="E186" s="49">
        <f t="shared" si="24"/>
        <v>73102</v>
      </c>
      <c r="F186" s="56">
        <f t="shared" si="24"/>
        <v>77941</v>
      </c>
      <c r="G186" s="56">
        <f t="shared" si="24"/>
        <v>77941</v>
      </c>
      <c r="H186" s="49">
        <v>75910</v>
      </c>
    </row>
    <row r="187" spans="1:8" ht="13.9" customHeight="1">
      <c r="A187" s="3" t="s">
        <v>5</v>
      </c>
      <c r="B187" s="114">
        <v>0.114</v>
      </c>
      <c r="C187" s="50" t="s">
        <v>110</v>
      </c>
      <c r="D187" s="46">
        <f t="shared" ref="D187:G187" si="25">D186</f>
        <v>0</v>
      </c>
      <c r="E187" s="47">
        <f t="shared" si="25"/>
        <v>73102</v>
      </c>
      <c r="F187" s="53">
        <f t="shared" si="25"/>
        <v>77941</v>
      </c>
      <c r="G187" s="53">
        <f t="shared" si="25"/>
        <v>77941</v>
      </c>
      <c r="H187" s="47">
        <v>75910</v>
      </c>
    </row>
    <row r="188" spans="1:8" ht="9.6" customHeight="1">
      <c r="A188" s="3"/>
      <c r="B188" s="113"/>
      <c r="C188" s="50"/>
      <c r="D188" s="44"/>
      <c r="E188" s="44"/>
      <c r="F188" s="44"/>
      <c r="G188" s="44"/>
      <c r="H188" s="44"/>
    </row>
    <row r="189" spans="1:8" ht="13.9" customHeight="1">
      <c r="A189" s="3"/>
      <c r="B189" s="114">
        <v>0.115</v>
      </c>
      <c r="C189" s="50" t="s">
        <v>148</v>
      </c>
      <c r="D189" s="43"/>
      <c r="E189" s="43"/>
      <c r="F189" s="43"/>
      <c r="G189" s="43"/>
      <c r="H189" s="43"/>
    </row>
    <row r="190" spans="1:8" s="12" customFormat="1" ht="14.45" customHeight="1">
      <c r="A190" s="3"/>
      <c r="B190" s="115">
        <v>19</v>
      </c>
      <c r="C190" s="37" t="s">
        <v>191</v>
      </c>
      <c r="D190" s="42"/>
      <c r="E190" s="42"/>
      <c r="F190" s="41"/>
      <c r="G190" s="42"/>
      <c r="H190" s="41"/>
    </row>
    <row r="191" spans="1:8" s="12" customFormat="1" ht="14.45" customHeight="1">
      <c r="A191" s="3"/>
      <c r="B191" s="115" t="s">
        <v>186</v>
      </c>
      <c r="C191" s="37" t="s">
        <v>196</v>
      </c>
      <c r="D191" s="42">
        <v>0</v>
      </c>
      <c r="E191" s="42">
        <v>0</v>
      </c>
      <c r="F191" s="41">
        <v>31000</v>
      </c>
      <c r="G191" s="41">
        <v>31000</v>
      </c>
      <c r="H191" s="42">
        <v>0</v>
      </c>
    </row>
    <row r="192" spans="1:8" s="104" customFormat="1" ht="14.45" customHeight="1">
      <c r="A192" s="103"/>
      <c r="B192" s="115" t="s">
        <v>187</v>
      </c>
      <c r="C192" s="37" t="s">
        <v>197</v>
      </c>
      <c r="D192" s="42">
        <v>0</v>
      </c>
      <c r="E192" s="42">
        <v>0</v>
      </c>
      <c r="F192" s="41">
        <v>12834</v>
      </c>
      <c r="G192" s="41">
        <v>12834</v>
      </c>
      <c r="H192" s="42">
        <v>0</v>
      </c>
    </row>
    <row r="193" spans="1:8" s="12" customFormat="1" ht="14.45" customHeight="1">
      <c r="A193" s="3"/>
      <c r="B193" s="115" t="s">
        <v>189</v>
      </c>
      <c r="C193" s="37" t="s">
        <v>208</v>
      </c>
      <c r="D193" s="42">
        <v>0</v>
      </c>
      <c r="E193" s="42">
        <v>0</v>
      </c>
      <c r="F193" s="42">
        <v>0</v>
      </c>
      <c r="G193" s="41">
        <v>22761</v>
      </c>
      <c r="H193" s="42">
        <v>0</v>
      </c>
    </row>
    <row r="194" spans="1:8" s="107" customFormat="1" ht="14.45" customHeight="1">
      <c r="A194" s="105"/>
      <c r="B194" s="115" t="s">
        <v>207</v>
      </c>
      <c r="C194" s="37" t="s">
        <v>226</v>
      </c>
      <c r="D194" s="42">
        <v>0</v>
      </c>
      <c r="E194" s="42">
        <v>0</v>
      </c>
      <c r="F194" s="41">
        <v>3500</v>
      </c>
      <c r="G194" s="41">
        <v>3500</v>
      </c>
      <c r="H194" s="41">
        <v>1500</v>
      </c>
    </row>
    <row r="195" spans="1:8" s="12" customFormat="1" ht="14.45" customHeight="1">
      <c r="A195" s="3" t="s">
        <v>5</v>
      </c>
      <c r="B195" s="115">
        <v>19</v>
      </c>
      <c r="C195" s="37" t="s">
        <v>191</v>
      </c>
      <c r="D195" s="46">
        <f t="shared" ref="D195:G195" si="26">SUM(D191:D194)</f>
        <v>0</v>
      </c>
      <c r="E195" s="46">
        <f t="shared" si="26"/>
        <v>0</v>
      </c>
      <c r="F195" s="53">
        <f t="shared" si="26"/>
        <v>47334</v>
      </c>
      <c r="G195" s="53">
        <f t="shared" si="26"/>
        <v>70095</v>
      </c>
      <c r="H195" s="53">
        <v>1500</v>
      </c>
    </row>
    <row r="196" spans="1:8" s="12" customFormat="1" ht="12" customHeight="1">
      <c r="A196" s="3"/>
      <c r="B196" s="115">
        <v>84</v>
      </c>
      <c r="C196" s="37" t="s">
        <v>196</v>
      </c>
      <c r="D196" s="41"/>
      <c r="E196" s="41"/>
      <c r="F196" s="41"/>
      <c r="G196" s="41"/>
      <c r="H196" s="41"/>
    </row>
    <row r="197" spans="1:8" s="12" customFormat="1">
      <c r="A197" s="3"/>
      <c r="B197" s="115" t="s">
        <v>168</v>
      </c>
      <c r="C197" s="37" t="s">
        <v>117</v>
      </c>
      <c r="D197" s="48">
        <v>0</v>
      </c>
      <c r="E197" s="48">
        <v>0</v>
      </c>
      <c r="F197" s="56">
        <v>2760</v>
      </c>
      <c r="G197" s="56">
        <v>2760</v>
      </c>
      <c r="H197" s="48">
        <v>0</v>
      </c>
    </row>
    <row r="198" spans="1:8" s="12" customFormat="1" ht="15" customHeight="1">
      <c r="A198" s="3" t="s">
        <v>5</v>
      </c>
      <c r="B198" s="115">
        <v>84</v>
      </c>
      <c r="C198" s="37" t="s">
        <v>196</v>
      </c>
      <c r="D198" s="48">
        <f t="shared" ref="D198:G198" si="27">SUM(D197:D197)</f>
        <v>0</v>
      </c>
      <c r="E198" s="48">
        <f t="shared" si="27"/>
        <v>0</v>
      </c>
      <c r="F198" s="56">
        <f t="shared" si="27"/>
        <v>2760</v>
      </c>
      <c r="G198" s="56">
        <f t="shared" si="27"/>
        <v>2760</v>
      </c>
      <c r="H198" s="48">
        <v>0</v>
      </c>
    </row>
    <row r="199" spans="1:8" ht="13.9" customHeight="1">
      <c r="A199" s="3" t="s">
        <v>5</v>
      </c>
      <c r="B199" s="114">
        <v>0.115</v>
      </c>
      <c r="C199" s="50" t="s">
        <v>148</v>
      </c>
      <c r="D199" s="46">
        <f t="shared" ref="D199:G199" si="28">D198+D195</f>
        <v>0</v>
      </c>
      <c r="E199" s="46">
        <f t="shared" si="28"/>
        <v>0</v>
      </c>
      <c r="F199" s="53">
        <f t="shared" si="28"/>
        <v>50094</v>
      </c>
      <c r="G199" s="53">
        <f t="shared" si="28"/>
        <v>72855</v>
      </c>
      <c r="H199" s="53">
        <v>1500</v>
      </c>
    </row>
    <row r="200" spans="1:8" ht="10.9" customHeight="1">
      <c r="A200" s="3"/>
      <c r="B200" s="113"/>
      <c r="C200" s="50"/>
      <c r="D200" s="44"/>
      <c r="E200" s="44"/>
      <c r="F200" s="44"/>
      <c r="G200" s="44"/>
      <c r="H200" s="44"/>
    </row>
    <row r="201" spans="1:8" ht="13.9" customHeight="1">
      <c r="A201" s="3"/>
      <c r="B201" s="114">
        <v>0.11600000000000001</v>
      </c>
      <c r="C201" s="50" t="s">
        <v>118</v>
      </c>
      <c r="D201" s="38"/>
      <c r="E201" s="38"/>
      <c r="F201" s="38"/>
      <c r="G201" s="38"/>
      <c r="H201" s="38"/>
    </row>
    <row r="202" spans="1:8" ht="13.9" customHeight="1">
      <c r="A202" s="3"/>
      <c r="B202" s="116" t="s">
        <v>119</v>
      </c>
      <c r="C202" s="37" t="s">
        <v>14</v>
      </c>
      <c r="D202" s="40">
        <v>0</v>
      </c>
      <c r="E202" s="20">
        <v>3425</v>
      </c>
      <c r="F202" s="45">
        <v>3616</v>
      </c>
      <c r="G202" s="45">
        <v>3616</v>
      </c>
      <c r="H202" s="20">
        <v>3645</v>
      </c>
    </row>
    <row r="203" spans="1:8" ht="13.9" customHeight="1">
      <c r="A203" s="3"/>
      <c r="B203" s="116" t="s">
        <v>120</v>
      </c>
      <c r="C203" s="37" t="s">
        <v>16</v>
      </c>
      <c r="D203" s="42">
        <v>0</v>
      </c>
      <c r="E203" s="44">
        <v>50</v>
      </c>
      <c r="F203" s="41">
        <v>40</v>
      </c>
      <c r="G203" s="41">
        <v>40</v>
      </c>
      <c r="H203" s="44">
        <v>100</v>
      </c>
    </row>
    <row r="204" spans="1:8" ht="14.45" customHeight="1">
      <c r="A204" s="3"/>
      <c r="B204" s="116" t="s">
        <v>121</v>
      </c>
      <c r="C204" s="37" t="s">
        <v>18</v>
      </c>
      <c r="D204" s="40">
        <v>0</v>
      </c>
      <c r="E204" s="20">
        <v>339</v>
      </c>
      <c r="F204" s="45">
        <v>300</v>
      </c>
      <c r="G204" s="45">
        <v>300</v>
      </c>
      <c r="H204" s="20">
        <v>500</v>
      </c>
    </row>
    <row r="205" spans="1:8" ht="14.45" customHeight="1">
      <c r="A205" s="3"/>
      <c r="B205" s="116" t="s">
        <v>185</v>
      </c>
      <c r="C205" s="19" t="s">
        <v>27</v>
      </c>
      <c r="D205" s="40">
        <v>0</v>
      </c>
      <c r="E205" s="45">
        <v>50</v>
      </c>
      <c r="F205" s="45">
        <v>50</v>
      </c>
      <c r="G205" s="45">
        <v>50</v>
      </c>
      <c r="H205" s="20">
        <v>200</v>
      </c>
    </row>
    <row r="206" spans="1:8" ht="14.45" customHeight="1">
      <c r="A206" s="3"/>
      <c r="B206" s="116" t="s">
        <v>183</v>
      </c>
      <c r="C206" s="37" t="s">
        <v>29</v>
      </c>
      <c r="D206" s="40">
        <v>0</v>
      </c>
      <c r="E206" s="45">
        <v>120</v>
      </c>
      <c r="F206" s="45">
        <v>120</v>
      </c>
      <c r="G206" s="45">
        <v>120</v>
      </c>
      <c r="H206" s="20">
        <v>200</v>
      </c>
    </row>
    <row r="207" spans="1:8" ht="14.45" customHeight="1">
      <c r="A207" s="3"/>
      <c r="B207" s="116" t="s">
        <v>184</v>
      </c>
      <c r="C207" s="37" t="s">
        <v>117</v>
      </c>
      <c r="D207" s="40">
        <v>0</v>
      </c>
      <c r="E207" s="45">
        <v>298</v>
      </c>
      <c r="F207" s="45">
        <v>300</v>
      </c>
      <c r="G207" s="45">
        <v>300</v>
      </c>
      <c r="H207" s="20">
        <v>500</v>
      </c>
    </row>
    <row r="208" spans="1:8" ht="14.45" customHeight="1">
      <c r="A208" s="3" t="s">
        <v>5</v>
      </c>
      <c r="B208" s="114">
        <v>0.11600000000000001</v>
      </c>
      <c r="C208" s="50" t="s">
        <v>118</v>
      </c>
      <c r="D208" s="46">
        <f t="shared" ref="D208:G208" si="29">SUM(D202:D207)</f>
        <v>0</v>
      </c>
      <c r="E208" s="47">
        <f t="shared" si="29"/>
        <v>4282</v>
      </c>
      <c r="F208" s="53">
        <f t="shared" si="29"/>
        <v>4426</v>
      </c>
      <c r="G208" s="53">
        <f t="shared" si="29"/>
        <v>4426</v>
      </c>
      <c r="H208" s="47">
        <v>5145</v>
      </c>
    </row>
    <row r="209" spans="1:8">
      <c r="A209" s="3"/>
      <c r="B209" s="113"/>
      <c r="C209" s="50"/>
      <c r="D209" s="44"/>
      <c r="E209" s="44"/>
      <c r="F209" s="44"/>
      <c r="G209" s="44"/>
      <c r="H209" s="44"/>
    </row>
    <row r="210" spans="1:8" ht="14.45" customHeight="1">
      <c r="A210" s="3"/>
      <c r="B210" s="122">
        <v>0.8</v>
      </c>
      <c r="C210" s="50" t="s">
        <v>122</v>
      </c>
      <c r="D210" s="43"/>
      <c r="E210" s="43"/>
      <c r="F210" s="43"/>
      <c r="G210" s="43"/>
      <c r="H210" s="43"/>
    </row>
    <row r="211" spans="1:8" ht="14.45" customHeight="1">
      <c r="A211" s="3"/>
      <c r="B211" s="115">
        <v>74</v>
      </c>
      <c r="C211" s="37" t="s">
        <v>209</v>
      </c>
      <c r="D211" s="43"/>
      <c r="E211" s="43"/>
      <c r="F211" s="43"/>
      <c r="G211" s="43"/>
      <c r="H211" s="43"/>
    </row>
    <row r="212" spans="1:8" ht="14.45" customHeight="1">
      <c r="A212" s="3"/>
      <c r="B212" s="116" t="s">
        <v>123</v>
      </c>
      <c r="C212" s="37" t="s">
        <v>14</v>
      </c>
      <c r="D212" s="42">
        <v>0</v>
      </c>
      <c r="E212" s="44">
        <v>2601</v>
      </c>
      <c r="F212" s="41">
        <v>3128</v>
      </c>
      <c r="G212" s="41">
        <v>3128</v>
      </c>
      <c r="H212" s="44">
        <v>4988</v>
      </c>
    </row>
    <row r="213" spans="1:8" ht="14.45" customHeight="1">
      <c r="A213" s="3"/>
      <c r="B213" s="116" t="s">
        <v>124</v>
      </c>
      <c r="C213" s="37" t="s">
        <v>16</v>
      </c>
      <c r="D213" s="42">
        <v>0</v>
      </c>
      <c r="E213" s="54">
        <v>57</v>
      </c>
      <c r="F213" s="41">
        <v>58</v>
      </c>
      <c r="G213" s="41">
        <v>58</v>
      </c>
      <c r="H213" s="44">
        <v>64</v>
      </c>
    </row>
    <row r="214" spans="1:8" ht="14.45" customHeight="1">
      <c r="A214" s="3"/>
      <c r="B214" s="116" t="s">
        <v>125</v>
      </c>
      <c r="C214" s="37" t="s">
        <v>18</v>
      </c>
      <c r="D214" s="48">
        <v>0</v>
      </c>
      <c r="E214" s="49">
        <v>39</v>
      </c>
      <c r="F214" s="56">
        <v>39</v>
      </c>
      <c r="G214" s="56">
        <v>39</v>
      </c>
      <c r="H214" s="49">
        <v>43</v>
      </c>
    </row>
    <row r="215" spans="1:8" ht="14.45" customHeight="1">
      <c r="A215" s="3" t="s">
        <v>5</v>
      </c>
      <c r="B215" s="115">
        <v>74</v>
      </c>
      <c r="C215" s="37" t="s">
        <v>209</v>
      </c>
      <c r="D215" s="48">
        <f t="shared" ref="D215:G215" si="30">SUM(D212:D214)</f>
        <v>0</v>
      </c>
      <c r="E215" s="49">
        <f t="shared" si="30"/>
        <v>2697</v>
      </c>
      <c r="F215" s="56">
        <f t="shared" si="30"/>
        <v>3225</v>
      </c>
      <c r="G215" s="56">
        <f t="shared" si="30"/>
        <v>3225</v>
      </c>
      <c r="H215" s="49">
        <v>5095</v>
      </c>
    </row>
    <row r="216" spans="1:8" ht="10.9" customHeight="1">
      <c r="A216" s="3"/>
      <c r="B216" s="115"/>
      <c r="C216" s="37"/>
      <c r="D216" s="42"/>
      <c r="E216" s="44"/>
      <c r="F216" s="41"/>
      <c r="G216" s="42"/>
      <c r="H216" s="44"/>
    </row>
    <row r="217" spans="1:8" ht="27.75" customHeight="1">
      <c r="A217" s="3"/>
      <c r="B217" s="115">
        <v>75</v>
      </c>
      <c r="C217" s="37" t="s">
        <v>126</v>
      </c>
      <c r="D217" s="43"/>
      <c r="E217" s="43"/>
      <c r="F217" s="43"/>
      <c r="G217" s="43"/>
      <c r="H217" s="43"/>
    </row>
    <row r="218" spans="1:8" ht="14.45" customHeight="1">
      <c r="A218" s="3"/>
      <c r="B218" s="116" t="s">
        <v>127</v>
      </c>
      <c r="C218" s="37" t="s">
        <v>14</v>
      </c>
      <c r="D218" s="42">
        <v>0</v>
      </c>
      <c r="E218" s="44">
        <v>97373</v>
      </c>
      <c r="F218" s="41">
        <v>97807</v>
      </c>
      <c r="G218" s="41">
        <v>97807</v>
      </c>
      <c r="H218" s="44">
        <v>104553</v>
      </c>
    </row>
    <row r="219" spans="1:8" ht="14.45" customHeight="1">
      <c r="A219" s="3"/>
      <c r="B219" s="116" t="s">
        <v>128</v>
      </c>
      <c r="C219" s="37" t="s">
        <v>16</v>
      </c>
      <c r="D219" s="42">
        <v>0</v>
      </c>
      <c r="E219" s="44">
        <v>1211</v>
      </c>
      <c r="F219" s="41">
        <v>1231</v>
      </c>
      <c r="G219" s="41">
        <v>1231</v>
      </c>
      <c r="H219" s="44">
        <v>1231</v>
      </c>
    </row>
    <row r="220" spans="1:8" ht="14.45" customHeight="1">
      <c r="A220" s="11"/>
      <c r="B220" s="117" t="s">
        <v>129</v>
      </c>
      <c r="C220" s="55" t="s">
        <v>18</v>
      </c>
      <c r="D220" s="48">
        <v>0</v>
      </c>
      <c r="E220" s="49">
        <v>4928</v>
      </c>
      <c r="F220" s="56">
        <v>4500</v>
      </c>
      <c r="G220" s="56">
        <v>4500</v>
      </c>
      <c r="H220" s="49">
        <v>4500</v>
      </c>
    </row>
    <row r="221" spans="1:8" ht="14.45" customHeight="1">
      <c r="A221" s="3"/>
      <c r="B221" s="116" t="s">
        <v>130</v>
      </c>
      <c r="C221" s="37" t="s">
        <v>45</v>
      </c>
      <c r="D221" s="42">
        <v>0</v>
      </c>
      <c r="E221" s="44">
        <v>56</v>
      </c>
      <c r="F221" s="41">
        <v>464</v>
      </c>
      <c r="G221" s="41">
        <v>464</v>
      </c>
      <c r="H221" s="44">
        <v>464</v>
      </c>
    </row>
    <row r="222" spans="1:8" ht="14.45" customHeight="1">
      <c r="A222" s="3"/>
      <c r="B222" s="116" t="s">
        <v>131</v>
      </c>
      <c r="C222" s="37" t="s">
        <v>23</v>
      </c>
      <c r="D222" s="42">
        <v>0</v>
      </c>
      <c r="E222" s="41">
        <v>99</v>
      </c>
      <c r="F222" s="41">
        <v>100</v>
      </c>
      <c r="G222" s="41">
        <v>100</v>
      </c>
      <c r="H222" s="44">
        <v>2000</v>
      </c>
    </row>
    <row r="223" spans="1:8" ht="14.45" customHeight="1">
      <c r="A223" s="3"/>
      <c r="B223" s="116" t="s">
        <v>132</v>
      </c>
      <c r="C223" s="37" t="s">
        <v>25</v>
      </c>
      <c r="D223" s="48">
        <v>0</v>
      </c>
      <c r="E223" s="49">
        <v>120</v>
      </c>
      <c r="F223" s="56">
        <v>120</v>
      </c>
      <c r="G223" s="56">
        <v>120</v>
      </c>
      <c r="H223" s="49">
        <v>120</v>
      </c>
    </row>
    <row r="224" spans="1:8" ht="25.5">
      <c r="A224" s="3" t="s">
        <v>5</v>
      </c>
      <c r="B224" s="115">
        <v>75</v>
      </c>
      <c r="C224" s="37" t="s">
        <v>126</v>
      </c>
      <c r="D224" s="48">
        <f t="shared" ref="D224:G224" si="31">SUM(D218:D223)</f>
        <v>0</v>
      </c>
      <c r="E224" s="49">
        <f t="shared" si="31"/>
        <v>103787</v>
      </c>
      <c r="F224" s="56">
        <f t="shared" si="31"/>
        <v>104222</v>
      </c>
      <c r="G224" s="56">
        <f t="shared" si="31"/>
        <v>104222</v>
      </c>
      <c r="H224" s="49">
        <v>112868</v>
      </c>
    </row>
    <row r="225" spans="1:8">
      <c r="A225" s="3"/>
      <c r="B225" s="115"/>
      <c r="C225" s="37"/>
      <c r="D225" s="65"/>
      <c r="E225" s="58"/>
      <c r="F225" s="102"/>
      <c r="G225" s="65"/>
      <c r="H225" s="58"/>
    </row>
    <row r="226" spans="1:8" ht="15" customHeight="1">
      <c r="A226" s="3"/>
      <c r="B226" s="115">
        <v>76</v>
      </c>
      <c r="C226" s="37" t="s">
        <v>173</v>
      </c>
      <c r="D226" s="38"/>
      <c r="E226" s="38"/>
      <c r="F226" s="38"/>
      <c r="G226" s="38"/>
      <c r="H226" s="38"/>
    </row>
    <row r="227" spans="1:8" ht="14.45" customHeight="1">
      <c r="A227" s="3"/>
      <c r="B227" s="116" t="s">
        <v>174</v>
      </c>
      <c r="C227" s="61" t="s">
        <v>227</v>
      </c>
      <c r="D227" s="40">
        <v>0</v>
      </c>
      <c r="E227" s="41">
        <v>10103</v>
      </c>
      <c r="F227" s="41">
        <v>15420</v>
      </c>
      <c r="G227" s="41">
        <v>15420</v>
      </c>
      <c r="H227" s="44">
        <v>15420</v>
      </c>
    </row>
    <row r="228" spans="1:8" ht="15" customHeight="1">
      <c r="A228" s="3" t="s">
        <v>5</v>
      </c>
      <c r="B228" s="115">
        <v>76</v>
      </c>
      <c r="C228" s="37" t="s">
        <v>173</v>
      </c>
      <c r="D228" s="46">
        <f t="shared" ref="D228:G228" si="32">D227</f>
        <v>0</v>
      </c>
      <c r="E228" s="53">
        <f t="shared" si="32"/>
        <v>10103</v>
      </c>
      <c r="F228" s="53">
        <f t="shared" si="32"/>
        <v>15420</v>
      </c>
      <c r="G228" s="53">
        <f t="shared" si="32"/>
        <v>15420</v>
      </c>
      <c r="H228" s="47">
        <v>15420</v>
      </c>
    </row>
    <row r="229" spans="1:8" ht="14.45" customHeight="1">
      <c r="A229" s="3" t="s">
        <v>5</v>
      </c>
      <c r="B229" s="122">
        <v>0.8</v>
      </c>
      <c r="C229" s="50" t="s">
        <v>122</v>
      </c>
      <c r="D229" s="48">
        <f t="shared" ref="D229:G229" si="33">D224+D215+D228</f>
        <v>0</v>
      </c>
      <c r="E229" s="49">
        <f t="shared" si="33"/>
        <v>116587</v>
      </c>
      <c r="F229" s="56">
        <f t="shared" si="33"/>
        <v>122867</v>
      </c>
      <c r="G229" s="56">
        <f t="shared" si="33"/>
        <v>122867</v>
      </c>
      <c r="H229" s="49">
        <v>133383</v>
      </c>
    </row>
    <row r="230" spans="1:8" ht="14.45" customHeight="1">
      <c r="A230" s="3" t="s">
        <v>5</v>
      </c>
      <c r="B230" s="113">
        <v>2055</v>
      </c>
      <c r="C230" s="143" t="s">
        <v>0</v>
      </c>
      <c r="D230" s="46">
        <f t="shared" ref="D230:G230" si="34">D229+D208+D199+D187+D176+D170+D125+D107+D70+D46+D36</f>
        <v>0</v>
      </c>
      <c r="E230" s="47">
        <f t="shared" si="34"/>
        <v>2716374</v>
      </c>
      <c r="F230" s="53">
        <f t="shared" si="34"/>
        <v>2984008</v>
      </c>
      <c r="G230" s="56">
        <f t="shared" si="34"/>
        <v>3030241</v>
      </c>
      <c r="H230" s="47">
        <v>3758135</v>
      </c>
    </row>
    <row r="231" spans="1:8" ht="13.9" customHeight="1">
      <c r="A231" s="3"/>
      <c r="B231" s="113"/>
      <c r="C231" s="66"/>
      <c r="D231" s="44"/>
      <c r="E231" s="44"/>
      <c r="F231" s="44"/>
      <c r="G231" s="44"/>
      <c r="H231" s="44"/>
    </row>
    <row r="232" spans="1:8" ht="15" customHeight="1">
      <c r="A232" s="3" t="s">
        <v>11</v>
      </c>
      <c r="B232" s="124">
        <v>2059</v>
      </c>
      <c r="C232" s="67" t="s">
        <v>1</v>
      </c>
      <c r="D232" s="44"/>
      <c r="E232" s="44"/>
      <c r="F232" s="44"/>
      <c r="G232" s="44"/>
      <c r="H232" s="44"/>
    </row>
    <row r="233" spans="1:8" ht="15" customHeight="1">
      <c r="A233" s="4"/>
      <c r="B233" s="125">
        <v>1</v>
      </c>
      <c r="C233" s="68" t="s">
        <v>133</v>
      </c>
      <c r="D233" s="44"/>
      <c r="E233" s="44"/>
      <c r="F233" s="44"/>
      <c r="G233" s="44"/>
      <c r="H233" s="44"/>
    </row>
    <row r="234" spans="1:8" ht="15" customHeight="1">
      <c r="A234" s="3"/>
      <c r="B234" s="126">
        <v>1.0529999999999999</v>
      </c>
      <c r="C234" s="67" t="s">
        <v>134</v>
      </c>
      <c r="D234" s="44"/>
      <c r="E234" s="44"/>
      <c r="F234" s="44"/>
      <c r="G234" s="44"/>
      <c r="H234" s="44"/>
    </row>
    <row r="235" spans="1:8" ht="15" customHeight="1">
      <c r="A235" s="3"/>
      <c r="B235" s="127">
        <v>61</v>
      </c>
      <c r="C235" s="68" t="s">
        <v>145</v>
      </c>
      <c r="D235" s="44"/>
      <c r="E235" s="44"/>
      <c r="F235" s="44"/>
      <c r="G235" s="44"/>
      <c r="H235" s="44"/>
    </row>
    <row r="236" spans="1:8" ht="15" customHeight="1">
      <c r="A236" s="3"/>
      <c r="B236" s="127">
        <v>82</v>
      </c>
      <c r="C236" s="68" t="s">
        <v>228</v>
      </c>
      <c r="D236" s="44"/>
      <c r="E236" s="44"/>
      <c r="F236" s="44"/>
      <c r="G236" s="44"/>
      <c r="H236" s="44"/>
    </row>
    <row r="237" spans="1:8" ht="15" customHeight="1">
      <c r="A237" s="3"/>
      <c r="B237" s="127" t="s">
        <v>146</v>
      </c>
      <c r="C237" s="37" t="s">
        <v>23</v>
      </c>
      <c r="D237" s="42">
        <v>0</v>
      </c>
      <c r="E237" s="43">
        <v>859</v>
      </c>
      <c r="F237" s="41">
        <v>1080</v>
      </c>
      <c r="G237" s="41">
        <v>1080</v>
      </c>
      <c r="H237" s="44">
        <v>1080</v>
      </c>
    </row>
    <row r="238" spans="1:8" s="106" customFormat="1" ht="15" customHeight="1">
      <c r="A238" s="105"/>
      <c r="B238" s="127" t="s">
        <v>202</v>
      </c>
      <c r="C238" s="37" t="s">
        <v>203</v>
      </c>
      <c r="D238" s="42">
        <v>0</v>
      </c>
      <c r="E238" s="52">
        <v>0</v>
      </c>
      <c r="F238" s="41">
        <v>1500</v>
      </c>
      <c r="G238" s="41">
        <v>1500</v>
      </c>
      <c r="H238" s="44">
        <v>1</v>
      </c>
    </row>
    <row r="239" spans="1:8" s="106" customFormat="1" ht="15" customHeight="1">
      <c r="A239" s="105"/>
      <c r="B239" s="127" t="s">
        <v>223</v>
      </c>
      <c r="C239" s="37" t="s">
        <v>224</v>
      </c>
      <c r="D239" s="48">
        <v>0</v>
      </c>
      <c r="E239" s="48">
        <v>0</v>
      </c>
      <c r="F239" s="48">
        <v>0</v>
      </c>
      <c r="G239" s="48">
        <v>0</v>
      </c>
      <c r="H239" s="44">
        <v>1000</v>
      </c>
    </row>
    <row r="240" spans="1:8" s="5" customFormat="1" ht="15" customHeight="1">
      <c r="A240" s="3" t="s">
        <v>5</v>
      </c>
      <c r="B240" s="126">
        <v>1.0529999999999999</v>
      </c>
      <c r="C240" s="67" t="s">
        <v>134</v>
      </c>
      <c r="D240" s="48">
        <f>SUM(D237:D239)</f>
        <v>0</v>
      </c>
      <c r="E240" s="56">
        <f t="shared" ref="E240:G240" si="35">SUM(E237:E239)</f>
        <v>859</v>
      </c>
      <c r="F240" s="56">
        <f t="shared" si="35"/>
        <v>2580</v>
      </c>
      <c r="G240" s="56">
        <f t="shared" si="35"/>
        <v>2580</v>
      </c>
      <c r="H240" s="53">
        <v>2081</v>
      </c>
    </row>
    <row r="241" spans="1:8" s="5" customFormat="1" ht="15" customHeight="1">
      <c r="A241" s="3" t="s">
        <v>5</v>
      </c>
      <c r="B241" s="125">
        <v>1</v>
      </c>
      <c r="C241" s="68" t="s">
        <v>133</v>
      </c>
      <c r="D241" s="48">
        <f t="shared" ref="D241:G242" si="36">D240</f>
        <v>0</v>
      </c>
      <c r="E241" s="69">
        <f t="shared" si="36"/>
        <v>859</v>
      </c>
      <c r="F241" s="56">
        <f t="shared" si="36"/>
        <v>2580</v>
      </c>
      <c r="G241" s="56">
        <f t="shared" si="36"/>
        <v>2580</v>
      </c>
      <c r="H241" s="69">
        <v>2081</v>
      </c>
    </row>
    <row r="242" spans="1:8" s="5" customFormat="1" ht="15" customHeight="1">
      <c r="A242" s="3" t="s">
        <v>5</v>
      </c>
      <c r="B242" s="124">
        <v>2059</v>
      </c>
      <c r="C242" s="67" t="s">
        <v>1</v>
      </c>
      <c r="D242" s="46">
        <f t="shared" si="36"/>
        <v>0</v>
      </c>
      <c r="E242" s="47">
        <f t="shared" si="36"/>
        <v>859</v>
      </c>
      <c r="F242" s="53">
        <f t="shared" si="36"/>
        <v>2580</v>
      </c>
      <c r="G242" s="53">
        <f t="shared" si="36"/>
        <v>2580</v>
      </c>
      <c r="H242" s="47">
        <v>2081</v>
      </c>
    </row>
    <row r="243" spans="1:8" s="5" customFormat="1" ht="13.9" customHeight="1">
      <c r="A243" s="3"/>
      <c r="B243" s="113"/>
      <c r="C243" s="66"/>
      <c r="D243" s="44"/>
      <c r="E243" s="44"/>
      <c r="F243" s="44"/>
      <c r="G243" s="44"/>
      <c r="H243" s="44"/>
    </row>
    <row r="244" spans="1:8" ht="13.9" customHeight="1">
      <c r="A244" s="3" t="s">
        <v>11</v>
      </c>
      <c r="B244" s="113">
        <v>2070</v>
      </c>
      <c r="C244" s="50" t="s">
        <v>2</v>
      </c>
      <c r="D244" s="44"/>
      <c r="E244" s="44"/>
      <c r="F244" s="44"/>
      <c r="G244" s="44"/>
      <c r="H244" s="44"/>
    </row>
    <row r="245" spans="1:8" ht="27" customHeight="1">
      <c r="A245" s="15"/>
      <c r="B245" s="128">
        <v>0.106</v>
      </c>
      <c r="C245" s="50" t="s">
        <v>236</v>
      </c>
      <c r="D245" s="43"/>
      <c r="E245" s="43"/>
      <c r="F245" s="43"/>
      <c r="G245" s="43"/>
      <c r="H245" s="43"/>
    </row>
    <row r="246" spans="1:8" ht="13.9" customHeight="1">
      <c r="A246" s="15"/>
      <c r="B246" s="129">
        <v>60</v>
      </c>
      <c r="C246" s="37" t="s">
        <v>135</v>
      </c>
      <c r="D246" s="43"/>
      <c r="E246" s="43"/>
      <c r="F246" s="43"/>
      <c r="G246" s="43"/>
      <c r="H246" s="43"/>
    </row>
    <row r="247" spans="1:8" ht="13.9" customHeight="1">
      <c r="A247" s="15"/>
      <c r="B247" s="116" t="s">
        <v>13</v>
      </c>
      <c r="C247" s="37" t="s">
        <v>14</v>
      </c>
      <c r="D247" s="42">
        <v>0</v>
      </c>
      <c r="E247" s="44">
        <v>6151</v>
      </c>
      <c r="F247" s="41">
        <v>6291</v>
      </c>
      <c r="G247" s="41">
        <v>6291</v>
      </c>
      <c r="H247" s="44">
        <v>7575</v>
      </c>
    </row>
    <row r="248" spans="1:8" ht="13.9" customHeight="1">
      <c r="A248" s="15"/>
      <c r="B248" s="116" t="s">
        <v>15</v>
      </c>
      <c r="C248" s="37" t="s">
        <v>16</v>
      </c>
      <c r="D248" s="42">
        <v>0</v>
      </c>
      <c r="E248" s="41">
        <v>184</v>
      </c>
      <c r="F248" s="41">
        <v>194</v>
      </c>
      <c r="G248" s="41">
        <v>194</v>
      </c>
      <c r="H248" s="44">
        <v>200</v>
      </c>
    </row>
    <row r="249" spans="1:8" ht="13.9" customHeight="1">
      <c r="A249" s="15"/>
      <c r="B249" s="116" t="s">
        <v>17</v>
      </c>
      <c r="C249" s="37" t="s">
        <v>18</v>
      </c>
      <c r="D249" s="42">
        <v>0</v>
      </c>
      <c r="E249" s="44">
        <v>292</v>
      </c>
      <c r="F249" s="41">
        <v>292</v>
      </c>
      <c r="G249" s="41">
        <v>292</v>
      </c>
      <c r="H249" s="44">
        <v>500</v>
      </c>
    </row>
    <row r="250" spans="1:8" ht="13.9" customHeight="1">
      <c r="A250" s="15"/>
      <c r="B250" s="116" t="s">
        <v>136</v>
      </c>
      <c r="C250" s="37" t="s">
        <v>38</v>
      </c>
      <c r="D250" s="48">
        <v>0</v>
      </c>
      <c r="E250" s="56">
        <v>388</v>
      </c>
      <c r="F250" s="56">
        <v>389</v>
      </c>
      <c r="G250" s="56">
        <v>389</v>
      </c>
      <c r="H250" s="49">
        <v>400</v>
      </c>
    </row>
    <row r="251" spans="1:8" ht="13.9" customHeight="1">
      <c r="A251" s="15" t="s">
        <v>5</v>
      </c>
      <c r="B251" s="129">
        <v>60</v>
      </c>
      <c r="C251" s="37" t="s">
        <v>135</v>
      </c>
      <c r="D251" s="48">
        <f t="shared" ref="D251:G251" si="37">SUM(D247:D250)</f>
        <v>0</v>
      </c>
      <c r="E251" s="49">
        <f t="shared" si="37"/>
        <v>7015</v>
      </c>
      <c r="F251" s="56">
        <f t="shared" si="37"/>
        <v>7166</v>
      </c>
      <c r="G251" s="56">
        <f t="shared" si="37"/>
        <v>7166</v>
      </c>
      <c r="H251" s="49">
        <v>8675</v>
      </c>
    </row>
    <row r="252" spans="1:8" ht="27" customHeight="1">
      <c r="A252" s="16" t="s">
        <v>5</v>
      </c>
      <c r="B252" s="145">
        <v>0.106</v>
      </c>
      <c r="C252" s="144" t="s">
        <v>236</v>
      </c>
      <c r="D252" s="46">
        <f t="shared" ref="D252:G252" si="38">D251</f>
        <v>0</v>
      </c>
      <c r="E252" s="47">
        <f t="shared" si="38"/>
        <v>7015</v>
      </c>
      <c r="F252" s="53">
        <f t="shared" si="38"/>
        <v>7166</v>
      </c>
      <c r="G252" s="53">
        <f t="shared" si="38"/>
        <v>7166</v>
      </c>
      <c r="H252" s="47">
        <v>8675</v>
      </c>
    </row>
    <row r="253" spans="1:8" ht="2.4500000000000002" customHeight="1">
      <c r="A253" s="15"/>
      <c r="B253" s="115"/>
      <c r="C253" s="50"/>
      <c r="D253" s="44"/>
      <c r="E253" s="44"/>
      <c r="F253" s="44"/>
      <c r="G253" s="44"/>
      <c r="H253" s="44"/>
    </row>
    <row r="254" spans="1:8" ht="25.5">
      <c r="A254" s="15"/>
      <c r="B254" s="128">
        <v>0.107</v>
      </c>
      <c r="C254" s="50" t="s">
        <v>151</v>
      </c>
      <c r="D254" s="43"/>
      <c r="E254" s="43"/>
      <c r="F254" s="43"/>
      <c r="G254" s="43"/>
      <c r="H254" s="43"/>
    </row>
    <row r="255" spans="1:8" ht="15" customHeight="1">
      <c r="A255" s="15"/>
      <c r="B255" s="129">
        <v>60</v>
      </c>
      <c r="C255" s="37" t="s">
        <v>135</v>
      </c>
      <c r="D255" s="38"/>
      <c r="E255" s="38"/>
      <c r="F255" s="38"/>
      <c r="G255" s="38"/>
      <c r="H255" s="38"/>
    </row>
    <row r="256" spans="1:8" ht="15" customHeight="1">
      <c r="A256" s="15"/>
      <c r="B256" s="116" t="s">
        <v>13</v>
      </c>
      <c r="C256" s="37" t="s">
        <v>14</v>
      </c>
      <c r="D256" s="40">
        <v>0</v>
      </c>
      <c r="E256" s="20">
        <v>14554</v>
      </c>
      <c r="F256" s="45">
        <v>10540</v>
      </c>
      <c r="G256" s="45">
        <v>10540</v>
      </c>
      <c r="H256" s="20">
        <v>17240</v>
      </c>
    </row>
    <row r="257" spans="1:8" ht="15" customHeight="1">
      <c r="A257" s="15"/>
      <c r="B257" s="116" t="s">
        <v>15</v>
      </c>
      <c r="C257" s="37" t="s">
        <v>16</v>
      </c>
      <c r="D257" s="42">
        <v>0</v>
      </c>
      <c r="E257" s="44">
        <v>116</v>
      </c>
      <c r="F257" s="41">
        <v>117</v>
      </c>
      <c r="G257" s="41">
        <v>117</v>
      </c>
      <c r="H257" s="44">
        <v>200</v>
      </c>
    </row>
    <row r="258" spans="1:8" ht="15" customHeight="1">
      <c r="A258" s="15"/>
      <c r="B258" s="116" t="s">
        <v>17</v>
      </c>
      <c r="C258" s="37" t="s">
        <v>18</v>
      </c>
      <c r="D258" s="42">
        <v>0</v>
      </c>
      <c r="E258" s="44">
        <v>642</v>
      </c>
      <c r="F258" s="41">
        <v>642</v>
      </c>
      <c r="G258" s="41">
        <v>642</v>
      </c>
      <c r="H258" s="44">
        <v>800</v>
      </c>
    </row>
    <row r="259" spans="1:8" ht="15" customHeight="1">
      <c r="A259" s="15"/>
      <c r="B259" s="116" t="s">
        <v>21</v>
      </c>
      <c r="C259" s="37" t="s">
        <v>22</v>
      </c>
      <c r="D259" s="42">
        <v>0</v>
      </c>
      <c r="E259" s="41">
        <v>2160</v>
      </c>
      <c r="F259" s="41">
        <v>2160</v>
      </c>
      <c r="G259" s="41">
        <v>2160</v>
      </c>
      <c r="H259" s="44">
        <v>2500</v>
      </c>
    </row>
    <row r="260" spans="1:8" ht="15" customHeight="1">
      <c r="A260" s="15"/>
      <c r="B260" s="116" t="s">
        <v>28</v>
      </c>
      <c r="C260" s="37" t="s">
        <v>29</v>
      </c>
      <c r="D260" s="48">
        <v>0</v>
      </c>
      <c r="E260" s="49">
        <v>392</v>
      </c>
      <c r="F260" s="56">
        <v>292</v>
      </c>
      <c r="G260" s="56">
        <v>292</v>
      </c>
      <c r="H260" s="49">
        <v>600</v>
      </c>
    </row>
    <row r="261" spans="1:8" ht="15" customHeight="1">
      <c r="A261" s="15" t="s">
        <v>5</v>
      </c>
      <c r="B261" s="129">
        <v>60</v>
      </c>
      <c r="C261" s="37" t="s">
        <v>135</v>
      </c>
      <c r="D261" s="48">
        <f t="shared" ref="D261:G261" si="39">SUM(D256:D260)</f>
        <v>0</v>
      </c>
      <c r="E261" s="49">
        <f t="shared" si="39"/>
        <v>17864</v>
      </c>
      <c r="F261" s="56">
        <f t="shared" si="39"/>
        <v>13751</v>
      </c>
      <c r="G261" s="56">
        <f t="shared" si="39"/>
        <v>13751</v>
      </c>
      <c r="H261" s="49">
        <v>21340</v>
      </c>
    </row>
    <row r="262" spans="1:8" ht="26.45" customHeight="1">
      <c r="A262" s="15" t="s">
        <v>5</v>
      </c>
      <c r="B262" s="128">
        <v>0.107</v>
      </c>
      <c r="C262" s="50" t="s">
        <v>151</v>
      </c>
      <c r="D262" s="48">
        <f t="shared" ref="D262:G262" si="40">D261</f>
        <v>0</v>
      </c>
      <c r="E262" s="49">
        <f t="shared" si="40"/>
        <v>17864</v>
      </c>
      <c r="F262" s="56">
        <f t="shared" si="40"/>
        <v>13751</v>
      </c>
      <c r="G262" s="56">
        <f t="shared" si="40"/>
        <v>13751</v>
      </c>
      <c r="H262" s="49">
        <v>21340</v>
      </c>
    </row>
    <row r="263" spans="1:8">
      <c r="A263" s="3"/>
      <c r="B263" s="128"/>
      <c r="C263" s="50"/>
      <c r="D263" s="44"/>
      <c r="E263" s="44"/>
      <c r="F263" s="44"/>
      <c r="G263" s="44"/>
      <c r="H263" s="44"/>
    </row>
    <row r="264" spans="1:8" ht="15" customHeight="1">
      <c r="A264" s="3"/>
      <c r="B264" s="128">
        <v>0.108</v>
      </c>
      <c r="C264" s="50" t="s">
        <v>210</v>
      </c>
      <c r="D264" s="38"/>
      <c r="E264" s="38"/>
      <c r="F264" s="38"/>
      <c r="G264" s="38"/>
      <c r="H264" s="38"/>
    </row>
    <row r="265" spans="1:8" ht="15" customHeight="1">
      <c r="A265" s="3"/>
      <c r="B265" s="129">
        <v>60</v>
      </c>
      <c r="C265" s="37" t="s">
        <v>135</v>
      </c>
      <c r="D265" s="38"/>
      <c r="E265" s="38"/>
      <c r="F265" s="38"/>
      <c r="G265" s="38"/>
      <c r="H265" s="38"/>
    </row>
    <row r="266" spans="1:8" ht="15" customHeight="1">
      <c r="A266" s="3"/>
      <c r="B266" s="116" t="s">
        <v>13</v>
      </c>
      <c r="C266" s="37" t="s">
        <v>14</v>
      </c>
      <c r="D266" s="40">
        <v>0</v>
      </c>
      <c r="E266" s="20">
        <v>76393</v>
      </c>
      <c r="F266" s="45">
        <v>85258</v>
      </c>
      <c r="G266" s="45">
        <v>85258</v>
      </c>
      <c r="H266" s="20">
        <v>96626</v>
      </c>
    </row>
    <row r="267" spans="1:8" ht="15" customHeight="1">
      <c r="A267" s="3"/>
      <c r="B267" s="116" t="s">
        <v>15</v>
      </c>
      <c r="C267" s="37" t="s">
        <v>16</v>
      </c>
      <c r="D267" s="42">
        <v>0</v>
      </c>
      <c r="E267" s="44">
        <v>800</v>
      </c>
      <c r="F267" s="41">
        <v>800</v>
      </c>
      <c r="G267" s="41">
        <v>800</v>
      </c>
      <c r="H267" s="44">
        <v>1000</v>
      </c>
    </row>
    <row r="268" spans="1:8" ht="15" customHeight="1">
      <c r="A268" s="3"/>
      <c r="B268" s="116" t="s">
        <v>17</v>
      </c>
      <c r="C268" s="37" t="s">
        <v>18</v>
      </c>
      <c r="D268" s="42">
        <v>0</v>
      </c>
      <c r="E268" s="44">
        <v>850</v>
      </c>
      <c r="F268" s="41">
        <v>800</v>
      </c>
      <c r="G268" s="41">
        <v>800</v>
      </c>
      <c r="H268" s="44">
        <v>1800</v>
      </c>
    </row>
    <row r="269" spans="1:8" ht="15" customHeight="1">
      <c r="A269" s="3"/>
      <c r="B269" s="116" t="s">
        <v>28</v>
      </c>
      <c r="C269" s="37" t="s">
        <v>29</v>
      </c>
      <c r="D269" s="42">
        <v>0</v>
      </c>
      <c r="E269" s="41">
        <v>3650</v>
      </c>
      <c r="F269" s="41">
        <v>3600</v>
      </c>
      <c r="G269" s="41">
        <v>3600</v>
      </c>
      <c r="H269" s="44">
        <v>5200</v>
      </c>
    </row>
    <row r="270" spans="1:8" s="106" customFormat="1" ht="15" customHeight="1">
      <c r="A270" s="105"/>
      <c r="B270" s="116" t="s">
        <v>136</v>
      </c>
      <c r="C270" s="37" t="s">
        <v>38</v>
      </c>
      <c r="D270" s="41">
        <v>5500</v>
      </c>
      <c r="E270" s="44">
        <v>800</v>
      </c>
      <c r="F270" s="41">
        <v>800</v>
      </c>
      <c r="G270" s="41">
        <v>10200</v>
      </c>
      <c r="H270" s="44">
        <v>1500</v>
      </c>
    </row>
    <row r="271" spans="1:8" s="106" customFormat="1" ht="15" customHeight="1">
      <c r="A271" s="105"/>
      <c r="B271" s="116" t="s">
        <v>200</v>
      </c>
      <c r="C271" s="37" t="s">
        <v>201</v>
      </c>
      <c r="D271" s="48">
        <v>0</v>
      </c>
      <c r="E271" s="48">
        <v>0</v>
      </c>
      <c r="F271" s="56">
        <v>1133</v>
      </c>
      <c r="G271" s="56">
        <v>1133</v>
      </c>
      <c r="H271" s="49">
        <v>1000</v>
      </c>
    </row>
    <row r="272" spans="1:8" ht="15" customHeight="1">
      <c r="A272" s="3" t="s">
        <v>5</v>
      </c>
      <c r="B272" s="129">
        <v>60</v>
      </c>
      <c r="C272" s="37" t="s">
        <v>135</v>
      </c>
      <c r="D272" s="56">
        <f t="shared" ref="D272:G272" si="41">SUM(D266:D271)</f>
        <v>5500</v>
      </c>
      <c r="E272" s="56">
        <f t="shared" si="41"/>
        <v>82493</v>
      </c>
      <c r="F272" s="56">
        <f t="shared" si="41"/>
        <v>92391</v>
      </c>
      <c r="G272" s="56">
        <f t="shared" si="41"/>
        <v>101791</v>
      </c>
      <c r="H272" s="56">
        <v>107126</v>
      </c>
    </row>
    <row r="273" spans="1:8" ht="15" customHeight="1">
      <c r="A273" s="3" t="s">
        <v>5</v>
      </c>
      <c r="B273" s="128">
        <v>0.108</v>
      </c>
      <c r="C273" s="50" t="s">
        <v>210</v>
      </c>
      <c r="D273" s="56">
        <f t="shared" ref="D273:G273" si="42">D272</f>
        <v>5500</v>
      </c>
      <c r="E273" s="56">
        <f t="shared" si="42"/>
        <v>82493</v>
      </c>
      <c r="F273" s="56">
        <f t="shared" si="42"/>
        <v>92391</v>
      </c>
      <c r="G273" s="56">
        <f t="shared" si="42"/>
        <v>101791</v>
      </c>
      <c r="H273" s="56">
        <v>107126</v>
      </c>
    </row>
    <row r="274" spans="1:8" ht="15" customHeight="1">
      <c r="A274" s="3" t="s">
        <v>5</v>
      </c>
      <c r="B274" s="113">
        <v>2070</v>
      </c>
      <c r="C274" s="50" t="s">
        <v>2</v>
      </c>
      <c r="D274" s="121">
        <f t="shared" ref="D274:G274" si="43">D273+D262+D252</f>
        <v>5500</v>
      </c>
      <c r="E274" s="59">
        <f t="shared" si="43"/>
        <v>107372</v>
      </c>
      <c r="F274" s="121">
        <f t="shared" si="43"/>
        <v>113308</v>
      </c>
      <c r="G274" s="64">
        <f t="shared" si="43"/>
        <v>122708</v>
      </c>
      <c r="H274" s="59">
        <v>137141</v>
      </c>
    </row>
    <row r="275" spans="1:8">
      <c r="A275" s="3"/>
      <c r="B275" s="113"/>
      <c r="C275" s="50"/>
      <c r="D275" s="43"/>
      <c r="E275" s="43"/>
      <c r="F275" s="63"/>
      <c r="G275" s="63"/>
      <c r="H275" s="43"/>
    </row>
    <row r="276" spans="1:8" ht="15" customHeight="1">
      <c r="A276" s="12" t="s">
        <v>11</v>
      </c>
      <c r="B276" s="130">
        <v>2216</v>
      </c>
      <c r="C276" s="67" t="s">
        <v>144</v>
      </c>
      <c r="D276" s="43"/>
      <c r="E276" s="43"/>
      <c r="F276" s="63"/>
      <c r="G276" s="62"/>
      <c r="H276" s="43"/>
    </row>
    <row r="277" spans="1:8" ht="15" customHeight="1">
      <c r="A277" s="13"/>
      <c r="B277" s="131">
        <v>6</v>
      </c>
      <c r="C277" s="68" t="s">
        <v>139</v>
      </c>
      <c r="D277" s="43"/>
      <c r="F277" s="63"/>
      <c r="G277" s="62"/>
      <c r="H277" s="43"/>
    </row>
    <row r="278" spans="1:8" ht="15" customHeight="1">
      <c r="A278" s="3"/>
      <c r="B278" s="132">
        <v>6.0529999999999999</v>
      </c>
      <c r="C278" s="37" t="s">
        <v>134</v>
      </c>
      <c r="D278" s="43"/>
      <c r="E278" s="43"/>
      <c r="F278" s="63"/>
      <c r="G278" s="62"/>
      <c r="H278" s="43"/>
    </row>
    <row r="279" spans="1:8" ht="15" customHeight="1">
      <c r="A279" s="3"/>
      <c r="B279" s="127">
        <v>61</v>
      </c>
      <c r="C279" s="68" t="s">
        <v>145</v>
      </c>
      <c r="D279" s="43"/>
      <c r="E279" s="43"/>
      <c r="F279" s="63"/>
      <c r="G279" s="62"/>
      <c r="H279" s="43"/>
    </row>
    <row r="280" spans="1:8" ht="15" customHeight="1">
      <c r="A280" s="3"/>
      <c r="B280" s="127">
        <v>89</v>
      </c>
      <c r="C280" s="68" t="s">
        <v>162</v>
      </c>
      <c r="D280" s="43"/>
      <c r="E280" s="43"/>
      <c r="F280" s="63"/>
      <c r="G280" s="62"/>
      <c r="H280" s="43"/>
    </row>
    <row r="281" spans="1:8" ht="15" customHeight="1">
      <c r="A281" s="3"/>
      <c r="B281" s="127" t="s">
        <v>147</v>
      </c>
      <c r="C281" s="37" t="s">
        <v>23</v>
      </c>
      <c r="D281" s="48">
        <v>0</v>
      </c>
      <c r="E281" s="133">
        <v>3680</v>
      </c>
      <c r="F281" s="121">
        <v>3700</v>
      </c>
      <c r="G281" s="121">
        <v>6700</v>
      </c>
      <c r="H281" s="59">
        <v>3700</v>
      </c>
    </row>
    <row r="282" spans="1:8" ht="15" customHeight="1">
      <c r="A282" s="3" t="s">
        <v>5</v>
      </c>
      <c r="B282" s="132">
        <v>6.0529999999999999</v>
      </c>
      <c r="C282" s="37" t="s">
        <v>134</v>
      </c>
      <c r="D282" s="60">
        <f t="shared" ref="D282:G283" si="44">D281</f>
        <v>0</v>
      </c>
      <c r="E282" s="59">
        <f t="shared" si="44"/>
        <v>3680</v>
      </c>
      <c r="F282" s="121">
        <f t="shared" si="44"/>
        <v>3700</v>
      </c>
      <c r="G282" s="121">
        <f t="shared" si="44"/>
        <v>6700</v>
      </c>
      <c r="H282" s="64">
        <v>3700</v>
      </c>
    </row>
    <row r="283" spans="1:8" ht="15" customHeight="1">
      <c r="A283" s="3" t="s">
        <v>5</v>
      </c>
      <c r="B283" s="131">
        <v>6</v>
      </c>
      <c r="C283" s="68" t="s">
        <v>139</v>
      </c>
      <c r="D283" s="60">
        <f t="shared" si="44"/>
        <v>0</v>
      </c>
      <c r="E283" s="59">
        <f t="shared" si="44"/>
        <v>3680</v>
      </c>
      <c r="F283" s="121">
        <f t="shared" si="44"/>
        <v>3700</v>
      </c>
      <c r="G283" s="121">
        <f t="shared" si="44"/>
        <v>6700</v>
      </c>
      <c r="H283" s="59">
        <v>3700</v>
      </c>
    </row>
    <row r="284" spans="1:8" ht="15" customHeight="1">
      <c r="A284" s="11" t="s">
        <v>5</v>
      </c>
      <c r="B284" s="146">
        <v>2216</v>
      </c>
      <c r="C284" s="147" t="s">
        <v>144</v>
      </c>
      <c r="D284" s="70">
        <f t="shared" ref="D284:G284" si="45">D282</f>
        <v>0</v>
      </c>
      <c r="E284" s="71">
        <f t="shared" si="45"/>
        <v>3680</v>
      </c>
      <c r="F284" s="72">
        <f t="shared" si="45"/>
        <v>3700</v>
      </c>
      <c r="G284" s="72">
        <f t="shared" si="45"/>
        <v>6700</v>
      </c>
      <c r="H284" s="71">
        <v>3700</v>
      </c>
    </row>
    <row r="285" spans="1:8" s="100" customFormat="1" ht="15" customHeight="1">
      <c r="A285" s="11" t="s">
        <v>5</v>
      </c>
      <c r="B285" s="123"/>
      <c r="C285" s="144" t="s">
        <v>10</v>
      </c>
      <c r="D285" s="71">
        <f t="shared" ref="D285:G285" si="46">D274+D230+D242+D284</f>
        <v>5500</v>
      </c>
      <c r="E285" s="71">
        <f t="shared" si="46"/>
        <v>2828285</v>
      </c>
      <c r="F285" s="71">
        <f t="shared" si="46"/>
        <v>3103596</v>
      </c>
      <c r="G285" s="71">
        <f t="shared" si="46"/>
        <v>3162229</v>
      </c>
      <c r="H285" s="71">
        <v>3901057</v>
      </c>
    </row>
    <row r="286" spans="1:8" ht="0.6" customHeight="1">
      <c r="A286" s="3"/>
      <c r="B286" s="113"/>
      <c r="C286" s="50"/>
      <c r="D286" s="43"/>
      <c r="E286" s="43"/>
      <c r="F286" s="43"/>
      <c r="G286" s="43"/>
      <c r="H286" s="43"/>
    </row>
    <row r="287" spans="1:8" ht="16.149999999999999" customHeight="1">
      <c r="A287" s="3"/>
      <c r="B287" s="113"/>
      <c r="C287" s="50" t="s">
        <v>137</v>
      </c>
      <c r="D287" s="43"/>
      <c r="E287" s="43"/>
      <c r="F287" s="43"/>
      <c r="G287" s="43"/>
      <c r="H287" s="43"/>
    </row>
    <row r="288" spans="1:8" ht="16.149999999999999" customHeight="1">
      <c r="A288" s="3" t="s">
        <v>11</v>
      </c>
      <c r="B288" s="124">
        <v>4055</v>
      </c>
      <c r="C288" s="67" t="s">
        <v>3</v>
      </c>
      <c r="D288" s="73"/>
      <c r="E288" s="73"/>
      <c r="F288" s="73"/>
      <c r="G288" s="73"/>
      <c r="H288" s="73"/>
    </row>
    <row r="289" spans="1:8" ht="16.149999999999999" customHeight="1">
      <c r="A289" s="3"/>
      <c r="B289" s="128">
        <v>0.20699999999999999</v>
      </c>
      <c r="C289" s="67" t="s">
        <v>175</v>
      </c>
      <c r="D289" s="73"/>
      <c r="E289" s="73"/>
      <c r="F289" s="73"/>
      <c r="G289" s="73"/>
      <c r="H289" s="73"/>
    </row>
    <row r="290" spans="1:8" ht="16.149999999999999" customHeight="1">
      <c r="A290" s="10"/>
      <c r="B290" s="112">
        <v>74</v>
      </c>
      <c r="C290" s="68" t="s">
        <v>194</v>
      </c>
      <c r="D290" s="75"/>
      <c r="E290" s="52"/>
      <c r="F290" s="74"/>
      <c r="G290" s="75"/>
      <c r="H290" s="52"/>
    </row>
    <row r="291" spans="1:8" ht="16.149999999999999" customHeight="1">
      <c r="A291" s="10"/>
      <c r="B291" s="112" t="s">
        <v>195</v>
      </c>
      <c r="C291" s="68" t="s">
        <v>169</v>
      </c>
      <c r="D291" s="75">
        <v>29753</v>
      </c>
      <c r="E291" s="52">
        <v>0</v>
      </c>
      <c r="F291" s="75">
        <v>61473</v>
      </c>
      <c r="G291" s="75">
        <v>61473</v>
      </c>
      <c r="H291" s="52">
        <v>0</v>
      </c>
    </row>
    <row r="292" spans="1:8" ht="16.149999999999999" customHeight="1">
      <c r="A292" s="10"/>
      <c r="B292" s="112"/>
      <c r="C292" s="68"/>
      <c r="D292" s="75"/>
      <c r="E292" s="52"/>
      <c r="F292" s="75"/>
      <c r="G292" s="75"/>
      <c r="H292" s="52"/>
    </row>
    <row r="293" spans="1:8" ht="16.149999999999999" customHeight="1">
      <c r="A293" s="10"/>
      <c r="B293" s="112">
        <v>75</v>
      </c>
      <c r="C293" s="68" t="s">
        <v>216</v>
      </c>
      <c r="D293" s="52"/>
      <c r="E293" s="52"/>
      <c r="F293" s="75"/>
      <c r="G293" s="75"/>
      <c r="H293" s="75"/>
    </row>
    <row r="294" spans="1:8" ht="16.149999999999999" customHeight="1">
      <c r="A294" s="10"/>
      <c r="B294" s="112" t="s">
        <v>217</v>
      </c>
      <c r="C294" s="68" t="s">
        <v>169</v>
      </c>
      <c r="D294" s="52">
        <v>0</v>
      </c>
      <c r="E294" s="52">
        <v>0</v>
      </c>
      <c r="F294" s="52">
        <v>0</v>
      </c>
      <c r="G294" s="75">
        <v>2000</v>
      </c>
      <c r="H294" s="75">
        <v>5000</v>
      </c>
    </row>
    <row r="295" spans="1:8" ht="16.149999999999999" customHeight="1">
      <c r="A295" s="3" t="s">
        <v>5</v>
      </c>
      <c r="B295" s="128">
        <v>0.20699999999999999</v>
      </c>
      <c r="C295" s="67" t="s">
        <v>175</v>
      </c>
      <c r="D295" s="72">
        <f t="shared" ref="D295:G295" si="47">D291+D294</f>
        <v>29753</v>
      </c>
      <c r="E295" s="135">
        <f t="shared" si="47"/>
        <v>0</v>
      </c>
      <c r="F295" s="72">
        <f t="shared" si="47"/>
        <v>61473</v>
      </c>
      <c r="G295" s="72">
        <f t="shared" si="47"/>
        <v>63473</v>
      </c>
      <c r="H295" s="72">
        <v>5000</v>
      </c>
    </row>
    <row r="296" spans="1:8" ht="16.149999999999999" customHeight="1">
      <c r="A296" s="3"/>
      <c r="B296" s="128"/>
      <c r="C296" s="67"/>
      <c r="D296" s="74"/>
      <c r="E296" s="74"/>
      <c r="F296" s="74"/>
      <c r="G296" s="74"/>
      <c r="H296" s="74"/>
    </row>
    <row r="297" spans="1:8" ht="16.149999999999999" customHeight="1">
      <c r="A297" s="4"/>
      <c r="B297" s="128">
        <v>0.21099999999999999</v>
      </c>
      <c r="C297" s="67" t="s">
        <v>139</v>
      </c>
      <c r="D297" s="74"/>
      <c r="E297" s="74"/>
      <c r="F297" s="74"/>
      <c r="G297" s="74"/>
      <c r="H297" s="74"/>
    </row>
    <row r="298" spans="1:8" ht="16.149999999999999" customHeight="1">
      <c r="A298" s="4"/>
      <c r="B298" s="124">
        <v>60</v>
      </c>
      <c r="C298" s="67" t="s">
        <v>138</v>
      </c>
      <c r="D298" s="74"/>
      <c r="E298" s="74"/>
      <c r="F298" s="74"/>
      <c r="G298" s="74"/>
      <c r="H298" s="74"/>
    </row>
    <row r="299" spans="1:8" ht="16.149999999999999" customHeight="1">
      <c r="A299" s="4"/>
      <c r="B299" s="112">
        <v>61</v>
      </c>
      <c r="C299" s="68" t="s">
        <v>148</v>
      </c>
      <c r="D299" s="77"/>
      <c r="E299" s="77"/>
      <c r="F299" s="77"/>
      <c r="G299" s="77"/>
      <c r="H299" s="77"/>
    </row>
    <row r="300" spans="1:8" ht="16.149999999999999" customHeight="1">
      <c r="A300" s="4"/>
      <c r="B300" s="112" t="s">
        <v>178</v>
      </c>
      <c r="C300" s="68" t="s">
        <v>179</v>
      </c>
      <c r="D300" s="41">
        <v>29499</v>
      </c>
      <c r="E300" s="42">
        <v>0</v>
      </c>
      <c r="F300" s="41">
        <v>20000</v>
      </c>
      <c r="G300" s="41">
        <v>20000</v>
      </c>
      <c r="H300" s="41">
        <v>20000</v>
      </c>
    </row>
    <row r="301" spans="1:8" s="5" customFormat="1" ht="16.149999999999999" customHeight="1">
      <c r="A301" s="4"/>
      <c r="B301" s="112" t="s">
        <v>152</v>
      </c>
      <c r="C301" s="68" t="s">
        <v>153</v>
      </c>
      <c r="D301" s="52">
        <v>0</v>
      </c>
      <c r="E301" s="42">
        <v>0</v>
      </c>
      <c r="F301" s="42">
        <v>0</v>
      </c>
      <c r="G301" s="41">
        <v>5000</v>
      </c>
      <c r="H301" s="41">
        <v>5000</v>
      </c>
    </row>
    <row r="302" spans="1:8" s="5" customFormat="1" ht="16.149999999999999" customHeight="1">
      <c r="A302" s="4"/>
      <c r="B302" s="112" t="s">
        <v>192</v>
      </c>
      <c r="C302" s="76" t="s">
        <v>193</v>
      </c>
      <c r="D302" s="45">
        <v>10000</v>
      </c>
      <c r="E302" s="40">
        <v>0</v>
      </c>
      <c r="F302" s="42">
        <v>0</v>
      </c>
      <c r="G302" s="42">
        <v>0</v>
      </c>
      <c r="H302" s="41">
        <v>1867</v>
      </c>
    </row>
    <row r="303" spans="1:8" s="5" customFormat="1" ht="16.149999999999999" customHeight="1">
      <c r="A303" s="4"/>
      <c r="B303" s="136" t="s">
        <v>204</v>
      </c>
      <c r="C303" s="76" t="s">
        <v>211</v>
      </c>
      <c r="D303" s="40">
        <v>0</v>
      </c>
      <c r="E303" s="40">
        <v>0</v>
      </c>
      <c r="F303" s="56">
        <v>10000</v>
      </c>
      <c r="G303" s="56">
        <v>10000</v>
      </c>
      <c r="H303" s="41">
        <v>10000</v>
      </c>
    </row>
    <row r="304" spans="1:8" s="5" customFormat="1" ht="16.149999999999999" customHeight="1">
      <c r="A304" s="4" t="s">
        <v>5</v>
      </c>
      <c r="B304" s="112">
        <v>61</v>
      </c>
      <c r="C304" s="68" t="s">
        <v>148</v>
      </c>
      <c r="D304" s="53">
        <f t="shared" ref="D304:G304" si="48">SUM(D300:D303)</f>
        <v>39499</v>
      </c>
      <c r="E304" s="46">
        <f t="shared" si="48"/>
        <v>0</v>
      </c>
      <c r="F304" s="53">
        <f t="shared" si="48"/>
        <v>30000</v>
      </c>
      <c r="G304" s="53">
        <f t="shared" si="48"/>
        <v>35000</v>
      </c>
      <c r="H304" s="53">
        <v>36867</v>
      </c>
    </row>
    <row r="305" spans="1:8" s="5" customFormat="1" ht="16.149999999999999" customHeight="1">
      <c r="A305" s="4" t="s">
        <v>5</v>
      </c>
      <c r="B305" s="112">
        <v>60</v>
      </c>
      <c r="C305" s="68" t="s">
        <v>138</v>
      </c>
      <c r="D305" s="56">
        <f t="shared" ref="D305:G305" si="49">D304</f>
        <v>39499</v>
      </c>
      <c r="E305" s="48">
        <f t="shared" si="49"/>
        <v>0</v>
      </c>
      <c r="F305" s="56">
        <f t="shared" si="49"/>
        <v>30000</v>
      </c>
      <c r="G305" s="56">
        <f t="shared" si="49"/>
        <v>35000</v>
      </c>
      <c r="H305" s="56">
        <v>36867</v>
      </c>
    </row>
    <row r="306" spans="1:8" s="5" customFormat="1" ht="16.149999999999999" customHeight="1">
      <c r="A306" s="4" t="s">
        <v>5</v>
      </c>
      <c r="B306" s="128">
        <v>0.21099999999999999</v>
      </c>
      <c r="C306" s="67" t="s">
        <v>139</v>
      </c>
      <c r="D306" s="56">
        <f t="shared" ref="D306:G306" si="50">D305</f>
        <v>39499</v>
      </c>
      <c r="E306" s="48">
        <f t="shared" si="50"/>
        <v>0</v>
      </c>
      <c r="F306" s="56">
        <f t="shared" si="50"/>
        <v>30000</v>
      </c>
      <c r="G306" s="56">
        <f t="shared" si="50"/>
        <v>35000</v>
      </c>
      <c r="H306" s="56">
        <v>36867</v>
      </c>
    </row>
    <row r="307" spans="1:8" s="5" customFormat="1" ht="16.149999999999999" customHeight="1">
      <c r="A307" s="4" t="s">
        <v>5</v>
      </c>
      <c r="B307" s="124">
        <v>4055</v>
      </c>
      <c r="C307" s="67" t="s">
        <v>3</v>
      </c>
      <c r="D307" s="56">
        <f t="shared" ref="D307:G307" si="51">D306+D295</f>
        <v>69252</v>
      </c>
      <c r="E307" s="48">
        <f t="shared" si="51"/>
        <v>0</v>
      </c>
      <c r="F307" s="56">
        <f t="shared" si="51"/>
        <v>91473</v>
      </c>
      <c r="G307" s="56">
        <f t="shared" si="51"/>
        <v>98473</v>
      </c>
      <c r="H307" s="56">
        <v>41867</v>
      </c>
    </row>
    <row r="308" spans="1:8" s="5" customFormat="1" ht="16.149999999999999" customHeight="1">
      <c r="A308" s="4"/>
      <c r="B308" s="124"/>
      <c r="C308" s="67"/>
      <c r="D308" s="41"/>
      <c r="E308" s="42"/>
      <c r="F308" s="41"/>
      <c r="G308" s="41"/>
      <c r="H308" s="42"/>
    </row>
    <row r="309" spans="1:8" s="5" customFormat="1" ht="16.149999999999999" customHeight="1">
      <c r="A309" s="12" t="s">
        <v>11</v>
      </c>
      <c r="B309" s="130">
        <v>4059</v>
      </c>
      <c r="C309" s="67" t="s">
        <v>140</v>
      </c>
      <c r="D309" s="77"/>
      <c r="E309" s="77"/>
      <c r="F309" s="77"/>
      <c r="G309" s="77"/>
      <c r="H309" s="78"/>
    </row>
    <row r="310" spans="1:8" s="5" customFormat="1" ht="16.149999999999999" customHeight="1">
      <c r="A310" s="4"/>
      <c r="B310" s="137">
        <v>60</v>
      </c>
      <c r="C310" s="68" t="s">
        <v>141</v>
      </c>
      <c r="D310" s="77"/>
      <c r="E310" s="77"/>
      <c r="F310" s="77"/>
      <c r="G310" s="77"/>
      <c r="H310" s="78"/>
    </row>
    <row r="311" spans="1:8" s="5" customFormat="1" ht="16.149999999999999" customHeight="1">
      <c r="A311" s="4"/>
      <c r="B311" s="138">
        <v>60.051000000000002</v>
      </c>
      <c r="C311" s="67" t="s">
        <v>138</v>
      </c>
      <c r="D311" s="77"/>
      <c r="E311" s="77"/>
      <c r="F311" s="77"/>
      <c r="G311" s="77"/>
      <c r="H311" s="78"/>
    </row>
    <row r="312" spans="1:8" s="5" customFormat="1" ht="16.149999999999999" customHeight="1">
      <c r="A312" s="4"/>
      <c r="B312" s="112">
        <v>44</v>
      </c>
      <c r="C312" s="68" t="s">
        <v>142</v>
      </c>
      <c r="D312" s="77"/>
      <c r="E312" s="77"/>
      <c r="F312" s="77"/>
      <c r="G312" s="77"/>
      <c r="H312" s="78"/>
    </row>
    <row r="313" spans="1:8" s="5" customFormat="1" ht="16.149999999999999" customHeight="1">
      <c r="A313" s="4"/>
      <c r="B313" s="112" t="s">
        <v>143</v>
      </c>
      <c r="C313" s="68" t="s">
        <v>163</v>
      </c>
      <c r="D313" s="45">
        <v>23288</v>
      </c>
      <c r="E313" s="40">
        <v>0</v>
      </c>
      <c r="F313" s="41">
        <v>1800</v>
      </c>
      <c r="G313" s="41">
        <v>11800</v>
      </c>
      <c r="H313" s="41">
        <v>5000</v>
      </c>
    </row>
    <row r="314" spans="1:8" s="5" customFormat="1" ht="16.149999999999999" customHeight="1">
      <c r="A314" s="4"/>
      <c r="B314" s="112" t="s">
        <v>198</v>
      </c>
      <c r="C314" s="68" t="s">
        <v>199</v>
      </c>
      <c r="D314" s="40">
        <v>0</v>
      </c>
      <c r="E314" s="40">
        <v>0</v>
      </c>
      <c r="F314" s="41">
        <v>1904</v>
      </c>
      <c r="G314" s="41">
        <v>1904</v>
      </c>
      <c r="H314" s="42">
        <v>0</v>
      </c>
    </row>
    <row r="315" spans="1:8" s="5" customFormat="1" ht="16.149999999999999" customHeight="1">
      <c r="A315" s="4" t="s">
        <v>5</v>
      </c>
      <c r="B315" s="138">
        <v>60.051000000000002</v>
      </c>
      <c r="C315" s="67" t="s">
        <v>138</v>
      </c>
      <c r="D315" s="53">
        <f t="shared" ref="D315:G315" si="52">D313+D314</f>
        <v>23288</v>
      </c>
      <c r="E315" s="46">
        <f t="shared" si="52"/>
        <v>0</v>
      </c>
      <c r="F315" s="53">
        <f t="shared" si="52"/>
        <v>3704</v>
      </c>
      <c r="G315" s="53">
        <f t="shared" si="52"/>
        <v>13704</v>
      </c>
      <c r="H315" s="53">
        <v>5000</v>
      </c>
    </row>
    <row r="316" spans="1:8" s="5" customFormat="1" ht="16.149999999999999" customHeight="1">
      <c r="A316" s="4" t="s">
        <v>5</v>
      </c>
      <c r="B316" s="137">
        <v>60</v>
      </c>
      <c r="C316" s="68" t="s">
        <v>141</v>
      </c>
      <c r="D316" s="45">
        <f t="shared" ref="D316:G317" si="53">D315</f>
        <v>23288</v>
      </c>
      <c r="E316" s="40">
        <f t="shared" si="53"/>
        <v>0</v>
      </c>
      <c r="F316" s="45">
        <f t="shared" si="53"/>
        <v>3704</v>
      </c>
      <c r="G316" s="45">
        <f t="shared" si="53"/>
        <v>13704</v>
      </c>
      <c r="H316" s="45">
        <v>5000</v>
      </c>
    </row>
    <row r="317" spans="1:8" s="5" customFormat="1" ht="16.149999999999999" customHeight="1">
      <c r="A317" s="149" t="s">
        <v>5</v>
      </c>
      <c r="B317" s="146">
        <v>4059</v>
      </c>
      <c r="C317" s="147" t="s">
        <v>140</v>
      </c>
      <c r="D317" s="53">
        <f t="shared" si="53"/>
        <v>23288</v>
      </c>
      <c r="E317" s="46">
        <f t="shared" si="53"/>
        <v>0</v>
      </c>
      <c r="F317" s="53">
        <f t="shared" si="53"/>
        <v>3704</v>
      </c>
      <c r="G317" s="53">
        <f t="shared" si="53"/>
        <v>13704</v>
      </c>
      <c r="H317" s="53">
        <v>5000</v>
      </c>
    </row>
    <row r="318" spans="1:8" s="5" customFormat="1" ht="16.149999999999999" customHeight="1">
      <c r="A318" s="14" t="s">
        <v>5</v>
      </c>
      <c r="B318" s="139"/>
      <c r="C318" s="79" t="s">
        <v>137</v>
      </c>
      <c r="D318" s="72">
        <f t="shared" ref="D318:G318" si="54">D307+D317</f>
        <v>92540</v>
      </c>
      <c r="E318" s="70">
        <f t="shared" si="54"/>
        <v>0</v>
      </c>
      <c r="F318" s="72">
        <f t="shared" si="54"/>
        <v>95177</v>
      </c>
      <c r="G318" s="72">
        <f t="shared" si="54"/>
        <v>112177</v>
      </c>
      <c r="H318" s="72">
        <v>46867</v>
      </c>
    </row>
    <row r="319" spans="1:8" s="5" customFormat="1" ht="16.149999999999999" customHeight="1">
      <c r="A319" s="14" t="s">
        <v>5</v>
      </c>
      <c r="B319" s="134"/>
      <c r="C319" s="79" t="s">
        <v>6</v>
      </c>
      <c r="D319" s="59">
        <f t="shared" ref="D319:G319" si="55">D318+D285</f>
        <v>98040</v>
      </c>
      <c r="E319" s="59">
        <f t="shared" si="55"/>
        <v>2828285</v>
      </c>
      <c r="F319" s="59">
        <f t="shared" si="55"/>
        <v>3198773</v>
      </c>
      <c r="G319" s="59">
        <f t="shared" si="55"/>
        <v>3274406</v>
      </c>
      <c r="H319" s="59">
        <v>3947924</v>
      </c>
    </row>
    <row r="320" spans="1:8" s="5" customFormat="1">
      <c r="A320" s="3"/>
      <c r="B320" s="113"/>
      <c r="C320" s="80"/>
      <c r="D320" s="43"/>
      <c r="E320" s="43"/>
      <c r="F320" s="25"/>
      <c r="G320" s="43"/>
      <c r="H320" s="77"/>
    </row>
    <row r="321" spans="1:8" s="5" customFormat="1">
      <c r="A321" s="3"/>
      <c r="B321" s="113"/>
      <c r="C321" s="89"/>
      <c r="D321" s="43"/>
      <c r="E321" s="43"/>
      <c r="F321" s="25"/>
      <c r="G321" s="43"/>
      <c r="H321" s="77"/>
    </row>
    <row r="322" spans="1:8" s="5" customFormat="1">
      <c r="A322" s="3" t="s">
        <v>180</v>
      </c>
      <c r="B322" s="115">
        <v>2055</v>
      </c>
      <c r="C322" s="66" t="s">
        <v>234</v>
      </c>
      <c r="D322" s="42">
        <v>0</v>
      </c>
      <c r="E322" s="81">
        <v>565</v>
      </c>
      <c r="F322" s="42">
        <v>0</v>
      </c>
      <c r="G322" s="42">
        <v>0</v>
      </c>
      <c r="H322" s="42">
        <v>0</v>
      </c>
    </row>
    <row r="323" spans="1:8" s="5" customFormat="1" ht="25.5">
      <c r="A323" s="3" t="s">
        <v>180</v>
      </c>
      <c r="B323" s="115">
        <v>2070</v>
      </c>
      <c r="C323" s="66" t="s">
        <v>235</v>
      </c>
      <c r="D323" s="52">
        <v>0</v>
      </c>
      <c r="E323" s="81">
        <v>30</v>
      </c>
      <c r="F323" s="52">
        <v>0</v>
      </c>
      <c r="G323" s="42">
        <v>0</v>
      </c>
      <c r="H323" s="42">
        <v>0</v>
      </c>
    </row>
    <row r="324" spans="1:8">
      <c r="A324" s="12"/>
      <c r="B324" s="140"/>
      <c r="C324" s="83"/>
      <c r="D324" s="84"/>
      <c r="E324" s="85"/>
      <c r="F324" s="81"/>
      <c r="G324" s="82"/>
      <c r="H324" s="81"/>
    </row>
    <row r="325" spans="1:8">
      <c r="A325" s="3"/>
      <c r="B325" s="115"/>
      <c r="C325" s="83"/>
      <c r="D325" s="85"/>
      <c r="E325" s="85"/>
      <c r="F325" s="43"/>
      <c r="G325" s="85"/>
      <c r="H325" s="85"/>
    </row>
    <row r="326" spans="1:8">
      <c r="D326" s="86"/>
      <c r="E326" s="86"/>
      <c r="F326" s="86"/>
      <c r="G326" s="86"/>
      <c r="H326" s="27"/>
    </row>
    <row r="327" spans="1:8">
      <c r="D327" s="87"/>
      <c r="E327" s="87"/>
      <c r="F327" s="87"/>
      <c r="G327" s="87"/>
    </row>
    <row r="328" spans="1:8">
      <c r="C328" s="88"/>
      <c r="D328" s="141"/>
      <c r="E328" s="141"/>
      <c r="F328" s="142"/>
      <c r="G328" s="141"/>
    </row>
    <row r="329" spans="1:8">
      <c r="E329" s="38"/>
      <c r="F329" s="38"/>
      <c r="G329" s="38"/>
    </row>
    <row r="330" spans="1:8">
      <c r="E330" s="38"/>
      <c r="F330" s="38"/>
      <c r="G330" s="38"/>
    </row>
    <row r="331" spans="1:8">
      <c r="C331" s="88"/>
    </row>
    <row r="332" spans="1:8">
      <c r="C332" s="88"/>
    </row>
    <row r="333" spans="1:8">
      <c r="C333" s="88"/>
    </row>
    <row r="334" spans="1:8">
      <c r="C334" s="88"/>
    </row>
    <row r="335" spans="1:8">
      <c r="C335" s="88"/>
    </row>
    <row r="336" spans="1:8">
      <c r="C336" s="88"/>
    </row>
    <row r="338" spans="3:3">
      <c r="C338" s="88"/>
    </row>
  </sheetData>
  <mergeCells count="4">
    <mergeCell ref="A1:H1"/>
    <mergeCell ref="A2:H2"/>
    <mergeCell ref="D18:E18"/>
    <mergeCell ref="D17:E17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85" orientation="landscape" blackAndWhite="1" useFirstPageNumber="1" r:id="rId1"/>
  <headerFooter alignWithMargins="0">
    <oddHeader xml:space="preserve">&amp;C   </oddHeader>
    <oddFooter>&amp;C&amp;"Times New Roman,Bold"&amp;P</oddFooter>
  </headerFooter>
  <rowBreaks count="9" manualBreakCount="9">
    <brk id="40" max="7" man="1"/>
    <brk id="71" max="7" man="1"/>
    <brk id="106" max="7" man="1"/>
    <brk id="142" max="7" man="1"/>
    <brk id="178" max="7" man="1"/>
    <brk id="213" max="7" man="1"/>
    <brk id="244" max="7" man="1"/>
    <brk id="275" max="7" man="1"/>
    <brk id="30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dem30</vt:lpstr>
      <vt:lpstr>'dem30'!fire</vt:lpstr>
      <vt:lpstr>'dem30'!oas</vt:lpstr>
      <vt:lpstr>'dem30'!Police</vt:lpstr>
      <vt:lpstr>'dem30'!policecap</vt:lpstr>
      <vt:lpstr>Policerevenue</vt:lpstr>
      <vt:lpstr>'dem30'!Print_Area</vt:lpstr>
      <vt:lpstr>'dem30'!Print_Titles</vt:lpstr>
      <vt:lpstr>'dem30'!pw</vt:lpstr>
      <vt:lpstr>'dem30'!revise</vt:lpstr>
      <vt:lpstr>'dem30'!summary</vt:lpstr>
      <vt:lpstr>'dem30'!voted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2018-02-28T08:57:22Z</cp:lastPrinted>
  <dcterms:created xsi:type="dcterms:W3CDTF">2004-06-02T16:23:33Z</dcterms:created>
  <dcterms:modified xsi:type="dcterms:W3CDTF">2018-04-07T07:56:30Z</dcterms:modified>
</cp:coreProperties>
</file>