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5600" windowHeight="11760"/>
  </bookViews>
  <sheets>
    <sheet name="dem31" sheetId="4" r:id="rId1"/>
  </sheets>
  <definedNames>
    <definedName name="__123Graph_D" hidden="1">#REF!</definedName>
    <definedName name="_xlnm._FilterDatabase" localSheetId="0" hidden="1">'dem31'!$A$18:$H$600</definedName>
    <definedName name="_Regression_Int" localSheetId="0" hidden="1">1</definedName>
    <definedName name="housing" localSheetId="0">'dem31'!$D$122:$H$122</definedName>
    <definedName name="np" localSheetId="0">'dem31'!#REF!</definedName>
    <definedName name="powCaprec" localSheetId="0">'dem31'!#REF!</definedName>
    <definedName name="Power" localSheetId="0">'dem31'!$D$267:$H$267</definedName>
    <definedName name="powercap" localSheetId="0">'dem31'!$D$589:$H$589</definedName>
    <definedName name="powerrec" localSheetId="0">'dem31'!#REF!</definedName>
    <definedName name="powerrec1" localSheetId="0">'dem31'!#REF!</definedName>
    <definedName name="powerrevenue">'dem31'!$E$13:$F$13</definedName>
    <definedName name="powloan" localSheetId="0">'dem31'!#REF!</definedName>
    <definedName name="_xlnm.Print_Area" localSheetId="0">'dem31'!$A$1:$H$599</definedName>
    <definedName name="_xlnm.Print_Titles" localSheetId="0">'dem31'!$15:$18</definedName>
    <definedName name="pw" localSheetId="0">'dem31'!$D$70:$H$70</definedName>
    <definedName name="pwcap" localSheetId="0">'dem31'!#REF!</definedName>
    <definedName name="rb" localSheetId="0">'dem31'!#REF!</definedName>
    <definedName name="rec" localSheetId="0">'dem31'!#REF!</definedName>
    <definedName name="revise" localSheetId="0">'dem31'!$D$614:$G$614</definedName>
    <definedName name="summary" localSheetId="0">'dem31'!$D$607:$G$607</definedName>
    <definedName name="Voted" localSheetId="0">'dem31'!$E$13:$F$13</definedName>
    <definedName name="Z_239EE218_578E_4317_BEED_14D5D7089E27_.wvu.Cols" localSheetId="0" hidden="1">'dem31'!#REF!</definedName>
    <definedName name="Z_239EE218_578E_4317_BEED_14D5D7089E27_.wvu.FilterData" localSheetId="0" hidden="1">'dem31'!$A$1:$H$604</definedName>
    <definedName name="Z_239EE218_578E_4317_BEED_14D5D7089E27_.wvu.PrintArea" localSheetId="0" hidden="1">'dem31'!$A$1:$H$602</definedName>
    <definedName name="Z_239EE218_578E_4317_BEED_14D5D7089E27_.wvu.PrintTitles" localSheetId="0" hidden="1">'dem31'!$15:$18</definedName>
    <definedName name="Z_302A3EA3_AE96_11D5_A646_0050BA3D7AFD_.wvu.Cols" localSheetId="0" hidden="1">'dem31'!#REF!</definedName>
    <definedName name="Z_302A3EA3_AE96_11D5_A646_0050BA3D7AFD_.wvu.FilterData" localSheetId="0" hidden="1">'dem31'!$A$1:$H$604</definedName>
    <definedName name="Z_302A3EA3_AE96_11D5_A646_0050BA3D7AFD_.wvu.PrintArea" localSheetId="0" hidden="1">'dem31'!$A$1:$H$602</definedName>
    <definedName name="Z_302A3EA3_AE96_11D5_A646_0050BA3D7AFD_.wvu.PrintTitles" localSheetId="0" hidden="1">'dem31'!$15:$18</definedName>
    <definedName name="Z_36DBA021_0ECB_11D4_8064_004005726899_.wvu.Cols" localSheetId="0" hidden="1">'dem31'!#REF!</definedName>
    <definedName name="Z_36DBA021_0ECB_11D4_8064_004005726899_.wvu.FilterData" localSheetId="0" hidden="1">'dem31'!$C$19:$C$602</definedName>
    <definedName name="Z_36DBA021_0ECB_11D4_8064_004005726899_.wvu.PrintArea" localSheetId="0" hidden="1">'dem31'!$A$1:$H$602</definedName>
    <definedName name="Z_36DBA021_0ECB_11D4_8064_004005726899_.wvu.PrintTitles" localSheetId="0" hidden="1">'dem31'!$15:$18</definedName>
    <definedName name="Z_93EBE921_AE91_11D5_8685_004005726899_.wvu.Cols" localSheetId="0" hidden="1">'dem31'!#REF!</definedName>
    <definedName name="Z_93EBE921_AE91_11D5_8685_004005726899_.wvu.FilterData" localSheetId="0" hidden="1">'dem31'!$C$19:$C$602</definedName>
    <definedName name="Z_93EBE921_AE91_11D5_8685_004005726899_.wvu.PrintArea" localSheetId="0" hidden="1">'dem31'!$A$1:$H$602</definedName>
    <definedName name="Z_93EBE921_AE91_11D5_8685_004005726899_.wvu.PrintTitles" localSheetId="0" hidden="1">'dem31'!$15:$18</definedName>
    <definedName name="Z_94DA79C1_0FDE_11D5_9579_000021DAEEA2_.wvu.Cols" localSheetId="0" hidden="1">'dem31'!#REF!</definedName>
    <definedName name="Z_94DA79C1_0FDE_11D5_9579_000021DAEEA2_.wvu.FilterData" localSheetId="0" hidden="1">'dem31'!$C$19:$C$602</definedName>
    <definedName name="Z_94DA79C1_0FDE_11D5_9579_000021DAEEA2_.wvu.PrintArea" localSheetId="0" hidden="1">'dem31'!$A$1:$H$602</definedName>
    <definedName name="Z_94DA79C1_0FDE_11D5_9579_000021DAEEA2_.wvu.PrintTitles" localSheetId="0" hidden="1">'dem31'!$15:$18</definedName>
    <definedName name="Z_B4CB0970_161F_11D5_8064_004005726899_.wvu.FilterData" localSheetId="0" hidden="1">'dem31'!$C$19:$C$602</definedName>
    <definedName name="Z_B4CB0972_161F_11D5_8064_004005726899_.wvu.FilterData" localSheetId="0" hidden="1">'dem31'!$C$19:$C$602</definedName>
    <definedName name="Z_B4CB098E_161F_11D5_8064_004005726899_.wvu.FilterData" localSheetId="0" hidden="1">'dem31'!$C$19:$C$602</definedName>
    <definedName name="Z_B4CB099B_161F_11D5_8064_004005726899_.wvu.FilterData" localSheetId="0" hidden="1">'dem31'!$C$19:$C$602</definedName>
    <definedName name="Z_C868F8C3_16D7_11D5_A68D_81D6213F5331_.wvu.Cols" localSheetId="0" hidden="1">'dem31'!#REF!</definedName>
    <definedName name="Z_C868F8C3_16D7_11D5_A68D_81D6213F5331_.wvu.FilterData" localSheetId="0" hidden="1">'dem31'!$C$19:$C$602</definedName>
    <definedName name="Z_C868F8C3_16D7_11D5_A68D_81D6213F5331_.wvu.PrintArea" localSheetId="0" hidden="1">'dem31'!$A$1:$H$602</definedName>
    <definedName name="Z_C868F8C3_16D7_11D5_A68D_81D6213F5331_.wvu.PrintTitles" localSheetId="0" hidden="1">'dem31'!$15:$18</definedName>
    <definedName name="Z_E5DF37BD_125C_11D5_8DC4_D0F5D88B3549_.wvu.Cols" localSheetId="0" hidden="1">'dem31'!#REF!</definedName>
    <definedName name="Z_E5DF37BD_125C_11D5_8DC4_D0F5D88B3549_.wvu.FilterData" localSheetId="0" hidden="1">'dem31'!$C$19:$C$602</definedName>
    <definedName name="Z_E5DF37BD_125C_11D5_8DC4_D0F5D88B3549_.wvu.PrintArea" localSheetId="0" hidden="1">'dem31'!$A$1:$H$602</definedName>
    <definedName name="Z_E5DF37BD_125C_11D5_8DC4_D0F5D88B3549_.wvu.PrintTitles" localSheetId="0" hidden="1">'dem31'!$15:$18</definedName>
    <definedName name="Z_F8ADACC1_164E_11D6_B603_000021DAEEA2_.wvu.Cols" localSheetId="0" hidden="1">'dem31'!#REF!</definedName>
    <definedName name="Z_F8ADACC1_164E_11D6_B603_000021DAEEA2_.wvu.FilterData" localSheetId="0" hidden="1">'dem31'!$C$19:$C$602</definedName>
    <definedName name="Z_F8ADACC1_164E_11D6_B603_000021DAEEA2_.wvu.PrintArea" localSheetId="0" hidden="1">'dem31'!$A$1:$H$602</definedName>
    <definedName name="Z_F8ADACC1_164E_11D6_B603_000021DAEEA2_.wvu.PrintTitles" localSheetId="0" hidden="1">'dem31'!$15:$18</definedName>
  </definedNames>
  <calcPr calcId="125725"/>
</workbook>
</file>

<file path=xl/calcChain.xml><?xml version="1.0" encoding="utf-8"?>
<calcChain xmlns="http://schemas.openxmlformats.org/spreadsheetml/2006/main">
  <c r="D473" i="4"/>
  <c r="E419"/>
  <c r="F419"/>
  <c r="G419"/>
  <c r="D419"/>
  <c r="E415"/>
  <c r="F415"/>
  <c r="G415"/>
  <c r="D415"/>
  <c r="E411"/>
  <c r="F411"/>
  <c r="G411"/>
  <c r="D411"/>
  <c r="E407"/>
  <c r="F407"/>
  <c r="G407"/>
  <c r="D407"/>
  <c r="E403"/>
  <c r="F403"/>
  <c r="G403"/>
  <c r="D403"/>
  <c r="E399"/>
  <c r="F399"/>
  <c r="G399"/>
  <c r="D399"/>
  <c r="E395"/>
  <c r="F395"/>
  <c r="G395"/>
  <c r="D395"/>
  <c r="E391"/>
  <c r="F391"/>
  <c r="G391"/>
  <c r="D391"/>
  <c r="E479"/>
  <c r="F479"/>
  <c r="G479"/>
  <c r="D479"/>
  <c r="D444" l="1"/>
  <c r="E444"/>
  <c r="F444"/>
  <c r="G444"/>
  <c r="G587"/>
  <c r="F587"/>
  <c r="E587"/>
  <c r="D587"/>
  <c r="D588" s="1"/>
  <c r="E265" l="1"/>
  <c r="F265"/>
  <c r="G265"/>
  <c r="D265"/>
  <c r="G382" l="1"/>
  <c r="E535" l="1"/>
  <c r="F535"/>
  <c r="G535"/>
  <c r="D535"/>
  <c r="E539"/>
  <c r="F539"/>
  <c r="G539"/>
  <c r="D539"/>
  <c r="E531"/>
  <c r="F531"/>
  <c r="G531"/>
  <c r="D531"/>
  <c r="E527"/>
  <c r="F527"/>
  <c r="G527"/>
  <c r="D527"/>
  <c r="E478"/>
  <c r="F478"/>
  <c r="G478"/>
  <c r="D478"/>
  <c r="E499"/>
  <c r="F499"/>
  <c r="G499"/>
  <c r="D499"/>
  <c r="E503"/>
  <c r="F503"/>
  <c r="G503"/>
  <c r="D503"/>
  <c r="E507"/>
  <c r="F507"/>
  <c r="G507"/>
  <c r="D507"/>
  <c r="E511"/>
  <c r="F511"/>
  <c r="G511"/>
  <c r="D511"/>
  <c r="E515"/>
  <c r="F515"/>
  <c r="G515"/>
  <c r="D515"/>
  <c r="D519"/>
  <c r="D575"/>
  <c r="D579"/>
  <c r="G588"/>
  <c r="F588"/>
  <c r="E588"/>
  <c r="D382"/>
  <c r="E377"/>
  <c r="F377"/>
  <c r="G377"/>
  <c r="D377"/>
  <c r="D373"/>
  <c r="E373"/>
  <c r="F373"/>
  <c r="G373"/>
  <c r="E369"/>
  <c r="F369"/>
  <c r="G369"/>
  <c r="D369"/>
  <c r="E365"/>
  <c r="F365"/>
  <c r="G365"/>
  <c r="D365"/>
  <c r="E361"/>
  <c r="F361"/>
  <c r="G361"/>
  <c r="D361"/>
  <c r="E357"/>
  <c r="F357"/>
  <c r="G357"/>
  <c r="D357"/>
  <c r="E353"/>
  <c r="F353"/>
  <c r="G353"/>
  <c r="D353"/>
  <c r="E349"/>
  <c r="F349"/>
  <c r="G349"/>
  <c r="D349"/>
  <c r="E345"/>
  <c r="F345"/>
  <c r="G345"/>
  <c r="D345"/>
  <c r="E341"/>
  <c r="F341"/>
  <c r="G341"/>
  <c r="D341"/>
  <c r="D580" l="1"/>
  <c r="D581" s="1"/>
  <c r="G378"/>
  <c r="D378"/>
  <c r="E378"/>
  <c r="F378"/>
  <c r="D220" l="1"/>
  <c r="D227" s="1"/>
  <c r="E220"/>
  <c r="E335"/>
  <c r="F335"/>
  <c r="G335"/>
  <c r="D335"/>
  <c r="E331"/>
  <c r="F331"/>
  <c r="G331"/>
  <c r="D331"/>
  <c r="E327"/>
  <c r="F327"/>
  <c r="G327"/>
  <c r="D327"/>
  <c r="E323"/>
  <c r="F323"/>
  <c r="G323"/>
  <c r="D323"/>
  <c r="E319"/>
  <c r="F319"/>
  <c r="G319"/>
  <c r="D319"/>
  <c r="E315"/>
  <c r="F315"/>
  <c r="G315"/>
  <c r="D315"/>
  <c r="E311"/>
  <c r="F311"/>
  <c r="G311"/>
  <c r="D311"/>
  <c r="E307"/>
  <c r="F307"/>
  <c r="G307"/>
  <c r="D307"/>
  <c r="E303"/>
  <c r="F303"/>
  <c r="G303"/>
  <c r="D303"/>
  <c r="E299"/>
  <c r="F299"/>
  <c r="G299"/>
  <c r="D299"/>
  <c r="E295"/>
  <c r="F295"/>
  <c r="G295"/>
  <c r="D295"/>
  <c r="E291"/>
  <c r="F291"/>
  <c r="G291"/>
  <c r="D291"/>
  <c r="E287"/>
  <c r="F287"/>
  <c r="G287"/>
  <c r="D287"/>
  <c r="G523"/>
  <c r="F523"/>
  <c r="E523"/>
  <c r="D523"/>
  <c r="G519"/>
  <c r="F519"/>
  <c r="E519"/>
  <c r="G495"/>
  <c r="G491"/>
  <c r="F495"/>
  <c r="E495"/>
  <c r="D495"/>
  <c r="F491"/>
  <c r="E491"/>
  <c r="D491"/>
  <c r="D487"/>
  <c r="G487"/>
  <c r="F487"/>
  <c r="E487"/>
  <c r="E483"/>
  <c r="F483"/>
  <c r="G483"/>
  <c r="D483"/>
  <c r="E382"/>
  <c r="F382"/>
  <c r="G579"/>
  <c r="F579"/>
  <c r="E579"/>
  <c r="G575"/>
  <c r="F575"/>
  <c r="E575"/>
  <c r="G473"/>
  <c r="F473"/>
  <c r="E473"/>
  <c r="G274"/>
  <c r="G275" s="1"/>
  <c r="G276" s="1"/>
  <c r="G277" s="1"/>
  <c r="F274"/>
  <c r="F275" s="1"/>
  <c r="F276" s="1"/>
  <c r="F277" s="1"/>
  <c r="E274"/>
  <c r="E275" s="1"/>
  <c r="E276" s="1"/>
  <c r="E277" s="1"/>
  <c r="D274"/>
  <c r="D275" s="1"/>
  <c r="D276" s="1"/>
  <c r="D277" s="1"/>
  <c r="G259"/>
  <c r="F259"/>
  <c r="E259"/>
  <c r="D259"/>
  <c r="G255"/>
  <c r="F255"/>
  <c r="E255"/>
  <c r="D255"/>
  <c r="G249"/>
  <c r="F249"/>
  <c r="E249"/>
  <c r="D249"/>
  <c r="G245"/>
  <c r="F245"/>
  <c r="E245"/>
  <c r="D245"/>
  <c r="G239"/>
  <c r="F239"/>
  <c r="E239"/>
  <c r="D239"/>
  <c r="G233"/>
  <c r="F233"/>
  <c r="E233"/>
  <c r="D233"/>
  <c r="G227"/>
  <c r="F227"/>
  <c r="E227"/>
  <c r="G213"/>
  <c r="F213"/>
  <c r="E213"/>
  <c r="D213"/>
  <c r="G208"/>
  <c r="F208"/>
  <c r="E208"/>
  <c r="D208"/>
  <c r="G203"/>
  <c r="F203"/>
  <c r="E203"/>
  <c r="D203"/>
  <c r="G199"/>
  <c r="F199"/>
  <c r="E199"/>
  <c r="D199"/>
  <c r="G182"/>
  <c r="F182"/>
  <c r="E182"/>
  <c r="D182"/>
  <c r="G178"/>
  <c r="F178"/>
  <c r="E178"/>
  <c r="D178"/>
  <c r="G171"/>
  <c r="F171"/>
  <c r="E171"/>
  <c r="D171"/>
  <c r="G134"/>
  <c r="F134"/>
  <c r="E134"/>
  <c r="D134"/>
  <c r="G129"/>
  <c r="F129"/>
  <c r="E129"/>
  <c r="D129"/>
  <c r="G119"/>
  <c r="F119"/>
  <c r="E119"/>
  <c r="D119"/>
  <c r="G93"/>
  <c r="F93"/>
  <c r="E93"/>
  <c r="D93"/>
  <c r="G67"/>
  <c r="F67"/>
  <c r="E67"/>
  <c r="D67"/>
  <c r="G41"/>
  <c r="F41"/>
  <c r="E41"/>
  <c r="D41"/>
  <c r="G567" l="1"/>
  <c r="F567"/>
  <c r="E567"/>
  <c r="D567"/>
  <c r="D568" s="1"/>
  <c r="F172"/>
  <c r="F214"/>
  <c r="F215" s="1"/>
  <c r="F216" s="1"/>
  <c r="G183"/>
  <c r="G184" s="1"/>
  <c r="E183"/>
  <c r="E184" s="1"/>
  <c r="E172"/>
  <c r="G120"/>
  <c r="G121" s="1"/>
  <c r="G122" s="1"/>
  <c r="E260"/>
  <c r="E266" s="1"/>
  <c r="F120"/>
  <c r="F121" s="1"/>
  <c r="F122" s="1"/>
  <c r="G214"/>
  <c r="G215" s="1"/>
  <c r="G216" s="1"/>
  <c r="F568"/>
  <c r="E568"/>
  <c r="G568"/>
  <c r="E68"/>
  <c r="E69" s="1"/>
  <c r="E70" s="1"/>
  <c r="E120"/>
  <c r="E121" s="1"/>
  <c r="E122" s="1"/>
  <c r="D120"/>
  <c r="D121" s="1"/>
  <c r="D122" s="1"/>
  <c r="F580"/>
  <c r="F581" s="1"/>
  <c r="G580"/>
  <c r="G581" s="1"/>
  <c r="F336"/>
  <c r="F383" s="1"/>
  <c r="F384" s="1"/>
  <c r="D183"/>
  <c r="D184" s="1"/>
  <c r="E580"/>
  <c r="E581" s="1"/>
  <c r="D336"/>
  <c r="G336"/>
  <c r="E336"/>
  <c r="E383" s="1"/>
  <c r="E384" s="1"/>
  <c r="D172"/>
  <c r="G172"/>
  <c r="E214"/>
  <c r="E215" s="1"/>
  <c r="E216" s="1"/>
  <c r="D260"/>
  <c r="D266" s="1"/>
  <c r="G260"/>
  <c r="G266" s="1"/>
  <c r="F260"/>
  <c r="F266" s="1"/>
  <c r="D68"/>
  <c r="D69" s="1"/>
  <c r="D70" s="1"/>
  <c r="F68"/>
  <c r="F69" s="1"/>
  <c r="F70" s="1"/>
  <c r="F183"/>
  <c r="F184" s="1"/>
  <c r="D214"/>
  <c r="D215" s="1"/>
  <c r="D216" s="1"/>
  <c r="G68"/>
  <c r="D383" l="1"/>
  <c r="D384" s="1"/>
  <c r="D589" s="1"/>
  <c r="D590" s="1"/>
  <c r="E267"/>
  <c r="E278" s="1"/>
  <c r="F267"/>
  <c r="F278" s="1"/>
  <c r="E589"/>
  <c r="E590" s="1"/>
  <c r="F589"/>
  <c r="F590" s="1"/>
  <c r="G383"/>
  <c r="G384" s="1"/>
  <c r="G589" s="1"/>
  <c r="G590" s="1"/>
  <c r="G267"/>
  <c r="D267"/>
  <c r="D278" s="1"/>
  <c r="G69"/>
  <c r="F591" l="1"/>
  <c r="E591"/>
  <c r="D591"/>
  <c r="G70"/>
  <c r="E13" l="1"/>
  <c r="F13"/>
  <c r="G278"/>
  <c r="G591" s="1"/>
</calcChain>
</file>

<file path=xl/sharedStrings.xml><?xml version="1.0" encoding="utf-8"?>
<sst xmlns="http://schemas.openxmlformats.org/spreadsheetml/2006/main" count="755" uniqueCount="361">
  <si>
    <t>Public Works</t>
  </si>
  <si>
    <t>Housing</t>
  </si>
  <si>
    <t>Housing &amp; Urban Development</t>
  </si>
  <si>
    <t>Power</t>
  </si>
  <si>
    <t>C-Capital Account of Economic Services (e) Capital Account of Energy</t>
  </si>
  <si>
    <t>Capital Outlay on Power Projects</t>
  </si>
  <si>
    <t>Voted</t>
  </si>
  <si>
    <t>Major /Sub-Major/Minor/Sub/Detailed Heads</t>
  </si>
  <si>
    <t>Plan</t>
  </si>
  <si>
    <t>Non-Plan</t>
  </si>
  <si>
    <t>Total</t>
  </si>
  <si>
    <t>REVENUE SECTION</t>
  </si>
  <si>
    <t>M.H.</t>
  </si>
  <si>
    <t>General</t>
  </si>
  <si>
    <t>Maintenance and Repairs</t>
  </si>
  <si>
    <t>East District</t>
  </si>
  <si>
    <t>West District</t>
  </si>
  <si>
    <t>North District</t>
  </si>
  <si>
    <t>South District</t>
  </si>
  <si>
    <t>Hydel Generation</t>
  </si>
  <si>
    <t>Machinery &amp; Equipment</t>
  </si>
  <si>
    <t>00.45.71</t>
  </si>
  <si>
    <t>Purchase of Power</t>
  </si>
  <si>
    <t>00.45.72</t>
  </si>
  <si>
    <t>Payment of NTPC, NHPC etc.</t>
  </si>
  <si>
    <t>Other Expenditure</t>
  </si>
  <si>
    <t>Rongnichu Hydro Electric Scheme (Jali Power House)</t>
  </si>
  <si>
    <t>60.00.71</t>
  </si>
  <si>
    <t>Maintenance and Repairs Expenses</t>
  </si>
  <si>
    <t>Rothak Micro Hydel Scheme</t>
  </si>
  <si>
    <t>61.00.71</t>
  </si>
  <si>
    <t>Rimbi Micro Hydel Scheme</t>
  </si>
  <si>
    <t>62.00.71</t>
  </si>
  <si>
    <t>Lower Lagyap Hydel Project</t>
  </si>
  <si>
    <t>63.00.71</t>
  </si>
  <si>
    <t>Rongnichu Hydel Scheme Stage II</t>
  </si>
  <si>
    <t>64.00.71</t>
  </si>
  <si>
    <t>Chaten Hydel Scheme</t>
  </si>
  <si>
    <t>65.00.71</t>
  </si>
  <si>
    <t>Rimbi Hydel Scheme State II</t>
  </si>
  <si>
    <t>66.00.71</t>
  </si>
  <si>
    <t>Lachung Hydel Scheme</t>
  </si>
  <si>
    <t>67.00.71</t>
  </si>
  <si>
    <t>Upper Rongnichu Hydel Project</t>
  </si>
  <si>
    <t>68.00.71</t>
  </si>
  <si>
    <t>Meyong Hydel Project</t>
  </si>
  <si>
    <t>69.00.71</t>
  </si>
  <si>
    <t>Kalez Khola Hydel Project</t>
  </si>
  <si>
    <t>70.00.71</t>
  </si>
  <si>
    <t>Diesel/Gas Power Generation</t>
  </si>
  <si>
    <t>Diesel Power Station, Gangtok</t>
  </si>
  <si>
    <t>Transmission &amp; Distribution</t>
  </si>
  <si>
    <t>Head Office Establishment</t>
  </si>
  <si>
    <t>Other Charges</t>
  </si>
  <si>
    <t>63.45.71</t>
  </si>
  <si>
    <t>63.45.73</t>
  </si>
  <si>
    <t>Maintenance of Other Distribution lines</t>
  </si>
  <si>
    <t>63.45.74</t>
  </si>
  <si>
    <t>63.45.77</t>
  </si>
  <si>
    <t>63.45.79</t>
  </si>
  <si>
    <t>Maintenance of Distribution line under Pakyong  Sub-Division</t>
  </si>
  <si>
    <t>63.45.80</t>
  </si>
  <si>
    <t>Maintenance of T &amp; D under REC</t>
  </si>
  <si>
    <t>63.45.81</t>
  </si>
  <si>
    <t>Maintenance of 66KV Sub-Station</t>
  </si>
  <si>
    <t>63.46.76</t>
  </si>
  <si>
    <t>Maintenance of Electrical Installations under West Division</t>
  </si>
  <si>
    <t>63.47.72</t>
  </si>
  <si>
    <t>63.47.81</t>
  </si>
  <si>
    <t>63.48.75</t>
  </si>
  <si>
    <t>Maintenance of Electrical Installations under South Division</t>
  </si>
  <si>
    <t>63.48.78</t>
  </si>
  <si>
    <t>Direction &amp; Administration</t>
  </si>
  <si>
    <t>00.44.01</t>
  </si>
  <si>
    <t>Salaries</t>
  </si>
  <si>
    <t>00.44.11</t>
  </si>
  <si>
    <t>Travel Expenses</t>
  </si>
  <si>
    <t>00.44.13</t>
  </si>
  <si>
    <t>Office Expenses</t>
  </si>
  <si>
    <t>00.44.14</t>
  </si>
  <si>
    <t>Rent, Rates &amp; Taxes</t>
  </si>
  <si>
    <t>00.44.50</t>
  </si>
  <si>
    <t>00.44.51</t>
  </si>
  <si>
    <t>Motor Vehicle</t>
  </si>
  <si>
    <t>00.46.01</t>
  </si>
  <si>
    <t>00.46.11</t>
  </si>
  <si>
    <t>00.46.13</t>
  </si>
  <si>
    <t>00.47.01</t>
  </si>
  <si>
    <t>00.47.11</t>
  </si>
  <si>
    <t>00.47.13</t>
  </si>
  <si>
    <t>00.48.01</t>
  </si>
  <si>
    <t>00.48.11</t>
  </si>
  <si>
    <t>00.48.13</t>
  </si>
  <si>
    <t>CAPITAL SECTION</t>
  </si>
  <si>
    <t>Rural Electrification</t>
  </si>
  <si>
    <t>63.00.53</t>
  </si>
  <si>
    <t>71.00.71</t>
  </si>
  <si>
    <t>72.00.53</t>
  </si>
  <si>
    <t>76.00.53</t>
  </si>
  <si>
    <t>82.00.53</t>
  </si>
  <si>
    <t>84.00.53</t>
  </si>
  <si>
    <t>Major Works</t>
  </si>
  <si>
    <t>Rajiv Gandhi Grameen Vidyutikaran Yojana (RGGVY)</t>
  </si>
  <si>
    <t>63.45.53</t>
  </si>
  <si>
    <t>WorkCharged Establishment</t>
  </si>
  <si>
    <t>Wages</t>
  </si>
  <si>
    <t>60.83.02</t>
  </si>
  <si>
    <t>60.84.02</t>
  </si>
  <si>
    <t>60.85.02</t>
  </si>
  <si>
    <t>60.86.02</t>
  </si>
  <si>
    <t>60.87.02</t>
  </si>
  <si>
    <t>60.88.02</t>
  </si>
  <si>
    <t>Other Maintenance Expenditure</t>
  </si>
  <si>
    <t>Supplies and Materials</t>
  </si>
  <si>
    <t>61.83.21</t>
  </si>
  <si>
    <t>61.84.21</t>
  </si>
  <si>
    <t>61.85.21</t>
  </si>
  <si>
    <t>61.86.21</t>
  </si>
  <si>
    <t>61.87.21</t>
  </si>
  <si>
    <t>61.88.21</t>
  </si>
  <si>
    <t>61.89.21</t>
  </si>
  <si>
    <t>61.90.21</t>
  </si>
  <si>
    <t>Civil Maintenance of Quarters under East District</t>
  </si>
  <si>
    <t>Civil Maintenance of Quarters under West District</t>
  </si>
  <si>
    <t>Civil Maintenance of Quarters under North District</t>
  </si>
  <si>
    <t>Civil Maintenance of Quarters under South District</t>
  </si>
  <si>
    <t>60.77.02</t>
  </si>
  <si>
    <t>60.78.02</t>
  </si>
  <si>
    <t>60.79.02</t>
  </si>
  <si>
    <t>60.80.02</t>
  </si>
  <si>
    <t>60.81.02</t>
  </si>
  <si>
    <t>60.82.02</t>
  </si>
  <si>
    <t>61.77.21</t>
  </si>
  <si>
    <t>61.78.21</t>
  </si>
  <si>
    <t>61.79.21</t>
  </si>
  <si>
    <t>61.80.21</t>
  </si>
  <si>
    <t>61.81.21</t>
  </si>
  <si>
    <t>61.82.21</t>
  </si>
  <si>
    <t>Misc Distribution Schemes (West)</t>
  </si>
  <si>
    <t>II. Details of the estimates and the heads under which this grant will be accounted for:</t>
  </si>
  <si>
    <t>Revenue</t>
  </si>
  <si>
    <t>Capital</t>
  </si>
  <si>
    <t>05.053</t>
  </si>
  <si>
    <t>Construction of D/C 132 KV Transmission Lines from LLHP to Nathula with LILO at Bulbuley (NLCPR)</t>
  </si>
  <si>
    <t>Electrical Repairs of Office Buildings under East District</t>
  </si>
  <si>
    <t>Maintenance and Repairs of Office Buildings under East District</t>
  </si>
  <si>
    <t>Maintenance and Repairs of Office Buildings under West District</t>
  </si>
  <si>
    <t>Electrical Repairs of Office Buildings under West District</t>
  </si>
  <si>
    <t>Electrical Repairs of Office Buildings under North District</t>
  </si>
  <si>
    <t>Maintenance and Repairs of Office Buildings under North District</t>
  </si>
  <si>
    <t>Electrical Repairs of Office Buildings under South District</t>
  </si>
  <si>
    <t>Maintenance and Repairs of Office Buildings under South District</t>
  </si>
  <si>
    <t>Electrical Maintenance &amp; Repairs of Govt. Quarters under East District</t>
  </si>
  <si>
    <t>Electrical Maintenance &amp; Repairs of Govt. Quarters under West District</t>
  </si>
  <si>
    <t>Electrical Maintenance &amp; Repairs of Govt. Quarters under North District</t>
  </si>
  <si>
    <t>Electrical Maintenance &amp; Repairs of Govt. Quarters under South District</t>
  </si>
  <si>
    <t>Maintenance  of Transmission line &amp; Sub-Station</t>
  </si>
  <si>
    <t>97.00.53</t>
  </si>
  <si>
    <t>98.00.53</t>
  </si>
  <si>
    <t>99.00.53</t>
  </si>
  <si>
    <t>Complete Electrification of Lord Buddha Statue, Conversion of Overhead LT line and refurbishment of Existing Electrical Network at Rabong Bazar in South Sikkim (NLCPR)</t>
  </si>
  <si>
    <t>67.00.53</t>
  </si>
  <si>
    <t>53.00.53</t>
  </si>
  <si>
    <t>Construction of 66/11 KV 2 X5 MVA Sub-Station at Perbing, East Sikkim including drawing of 11 KV Transmission Lines for Power Evacuation and Other Allied Electrical Works in and Around Gangtok in East Sikkim (NLCPR)</t>
  </si>
  <si>
    <t>Rabomchu Hydel Scheme</t>
  </si>
  <si>
    <t>Misc Distribution Schemes (South)</t>
  </si>
  <si>
    <t>C-Economic Services (e) Energy</t>
  </si>
  <si>
    <t>A-General Services (d) Administrative  Services</t>
  </si>
  <si>
    <t>B-Social Services (c) Water Supply, Sanitation,</t>
  </si>
  <si>
    <t>Work Charged Establishment</t>
  </si>
  <si>
    <t>Const. of 66 KV line from Lachung to Maltin incl. const of 66/11 KV 5 MVA switch yard at Lachung HEP and additional bay at Maltin, North Sikkim (NLCPR)</t>
  </si>
  <si>
    <t>46.69.53</t>
  </si>
  <si>
    <t>46.72.53</t>
  </si>
  <si>
    <t>46.77.53</t>
  </si>
  <si>
    <t>46.78.53</t>
  </si>
  <si>
    <t>Augmentation of 66 /11 KV, 2.5 MVA Phodong SS to 5 MVA and replacement of all electrical equipments, North Sikkim (NLCPR)</t>
  </si>
  <si>
    <t>Drawing of 66 KV transmission line incl. const. of 2X7.5 MVA, 66/11 KV sub station at Marchok in East Sikkim (NLCPR)</t>
  </si>
  <si>
    <t>47.70.53</t>
  </si>
  <si>
    <t>47.74.53</t>
  </si>
  <si>
    <t>Schemes under State Plan</t>
  </si>
  <si>
    <t>46.70.53</t>
  </si>
  <si>
    <t>46.71.53</t>
  </si>
  <si>
    <t>Lower Dalapchen Micro Hydel Project, Dalapchen 25 KW East</t>
  </si>
  <si>
    <t>B-8 Micro Hydel Project (40 KW) North</t>
  </si>
  <si>
    <t>79.71.53</t>
  </si>
  <si>
    <t>79.72.53</t>
  </si>
  <si>
    <t>79.73.53</t>
  </si>
  <si>
    <t>79.74.53</t>
  </si>
  <si>
    <t>79.75.53</t>
  </si>
  <si>
    <t>79.76.53</t>
  </si>
  <si>
    <t>79.77.53</t>
  </si>
  <si>
    <t>79.78.53</t>
  </si>
  <si>
    <t>79.79.53</t>
  </si>
  <si>
    <t>79.80.53</t>
  </si>
  <si>
    <t>Bala Micro Hydel Project Assam Linzey 2X50 KW East</t>
  </si>
  <si>
    <t>Sawa Micro Hydel Project Dalapchen, 2X50 KW East</t>
  </si>
  <si>
    <t>Lingtam Micro Hydel project, Lingtam 2X50 KW East</t>
  </si>
  <si>
    <t>Lamatem Micro Hydel Project, Lamaten 2X50 KW East</t>
  </si>
  <si>
    <t>Kumrek Micro Hydel Project, Kumrek 2X50 KW East</t>
  </si>
  <si>
    <t>Bakcha Micro Hydel Project (100KW) 
North</t>
  </si>
  <si>
    <t>Buthang Micro Hydel Project Assam Linzey 2X50 KW East</t>
  </si>
  <si>
    <t>(In Thousands of Rupees)</t>
  </si>
  <si>
    <t>00.49.31</t>
  </si>
  <si>
    <t>46.73.53</t>
  </si>
  <si>
    <t>47.78.53</t>
  </si>
  <si>
    <t>47.79.53</t>
  </si>
  <si>
    <t>General Pool Accommodation</t>
  </si>
  <si>
    <t>Schemes under Non-Lapsable Pool of Central Resources (NLCPR)</t>
  </si>
  <si>
    <t>Const. of 66/11 KV 2X2.5 MV SS with LILO arrangement at Old Namchi Bazar including upgradation of existing 2X2.5 MVA SS to 2X7.5 MVA SS at Namchi, South Sikkim (NLCPR)</t>
  </si>
  <si>
    <t>Installation of 1 X15 MVA Transmission and Extension Bay at 66/11 KV Sub-Station at Mamring, East Sikkim (NLCPR)</t>
  </si>
  <si>
    <t>State Share for NLCPR</t>
  </si>
  <si>
    <t>46.79.53</t>
  </si>
  <si>
    <t>State Share of NEC</t>
  </si>
  <si>
    <t>47.80.53</t>
  </si>
  <si>
    <t>48.72.53</t>
  </si>
  <si>
    <t xml:space="preserve">Land Compensation </t>
  </si>
  <si>
    <t>87.00.53</t>
  </si>
  <si>
    <t>State Share for SPA</t>
  </si>
  <si>
    <t>Grant-in-Aid</t>
  </si>
  <si>
    <t>Diesel Power Station, Mangan/Raj Bhavan</t>
  </si>
  <si>
    <t>State Electricity Regulatory Commission</t>
  </si>
  <si>
    <t>Schemes under North Eastern Council (NEC)</t>
  </si>
  <si>
    <t>Rec</t>
  </si>
  <si>
    <t>Construction of 66 KV single circuit transmission line from 132/66 KV switchyard at Ravangla to Central University with 66/11, 2X5 MVA sub-station at Yangyang, South Sikkim (NEC)</t>
  </si>
  <si>
    <t>47.68.53</t>
  </si>
  <si>
    <t>64.00.53</t>
  </si>
  <si>
    <t>Major Work (State Share)</t>
  </si>
  <si>
    <t xml:space="preserve">Major Work </t>
  </si>
  <si>
    <t>Office of the Chairman, Teesta Urja Ltd</t>
  </si>
  <si>
    <t>00.50.01</t>
  </si>
  <si>
    <t>00.50.11</t>
  </si>
  <si>
    <t>00.50.13</t>
  </si>
  <si>
    <t>Integration of New SS &amp; Generating station under North District with existing Central Load Dispatch Centre (CLDC) with facility for energy auditing, East Sikkim (NEC)</t>
  </si>
  <si>
    <t>46.80.53</t>
  </si>
  <si>
    <t>46.81.53</t>
  </si>
  <si>
    <t>Construction of 11 KV Heavy Duty Transmission Line from Mangan to Upper Dzongu and Lower Dzongu and Installation of 11/11 KV Control Room at Phidang, Lower Dzongu and Lingza, Upper Dzongu, North Sikkim (NLCPR)</t>
  </si>
  <si>
    <t>46.82.53</t>
  </si>
  <si>
    <t>Remodelling of Power Distribution System at Rangpo Town, East Sikkim (NLCPR)</t>
  </si>
  <si>
    <t>46.83.53</t>
  </si>
  <si>
    <t>Remodelling of Electrical Installation including System Improvement Works at Rhenock Bazar and adjoining areas in East Sikkim (NLCPR)</t>
  </si>
  <si>
    <t>46.84.53</t>
  </si>
  <si>
    <t>Procurement, erection, testing and commissioning of 20 MVA, 132/66 KV power transformer for 132/66 KV Sub-Station at Kyongsa, Gyalshing, West Sikkim i/c electrification of the Chenrezig Shingkham Riwa Potala at Sangha Choeling, Pelling in West Sikkim (NEC)</t>
  </si>
  <si>
    <t>47.81.53</t>
  </si>
  <si>
    <t>Conversion of existing 440 LT dist.  Overhead lines incl. service connection  into underground cable system at Gyalshing Bazar and its surrounding  areas, West Sikkim (NLCPR)</t>
  </si>
  <si>
    <t>Establishment of 11/11KV switching substation, upgrading of 11KV transmission system, augmentation and rejuvenation of distribution substation, extension, phase balancing and enhancing the load carrying capacity of LT distribution network and improvement of service connection system under Pakyong Division in East Sikkim (NLCPR)</t>
  </si>
  <si>
    <t>80.71.53</t>
  </si>
  <si>
    <t>80.72.53</t>
  </si>
  <si>
    <t>80.73.53</t>
  </si>
  <si>
    <t>80.74.53</t>
  </si>
  <si>
    <t>80.75.53</t>
  </si>
  <si>
    <t>80.76.53</t>
  </si>
  <si>
    <t>80.77.53</t>
  </si>
  <si>
    <t>80.78.53</t>
  </si>
  <si>
    <t>80.79.53</t>
  </si>
  <si>
    <t>80.80.53</t>
  </si>
  <si>
    <t xml:space="preserve">NEC funding for Schemes under Ministry of New and Renewable Energy </t>
  </si>
  <si>
    <t>46.85.53</t>
  </si>
  <si>
    <t>46.86.53</t>
  </si>
  <si>
    <t>47.82.53</t>
  </si>
  <si>
    <t>Construction of 11/11 KV switching SS including rearrangement and drawing of 11 KV Transmission line at Kongri and modernisation of Tashiding Bazar in West Sikkim ( NEC)</t>
  </si>
  <si>
    <t>96.00.53</t>
  </si>
  <si>
    <t xml:space="preserve">Integrated Power Development Scheme (IPDS) </t>
  </si>
  <si>
    <t>Deendayal Upadhaya Gram Jyoti Yojana (DDUGJY)</t>
  </si>
  <si>
    <t>Design, supply, erection, testing, commissioning of 66 KV single circuit transmission line from 3.3/66 KV Sub-Station of Rongli-I at Sisney including extension of line bay at 66/11 KV Sub-Station at Sungdung, Chujachen, Rongli in East Sikkim (NEC)</t>
  </si>
  <si>
    <t>Revamping, Strengthening and improvement of electrical infrastructure of Gangtok, surrounding areas and Saramsa garden East Sikkim for Sikkim Organic Festival, January 2016</t>
  </si>
  <si>
    <t>65.00.53</t>
  </si>
  <si>
    <t>Major works</t>
  </si>
  <si>
    <t>63.45.82</t>
  </si>
  <si>
    <t>Upgradation and repair of transformers</t>
  </si>
  <si>
    <t>63.45.83</t>
  </si>
  <si>
    <t>Sikkim Power Investment Corporation Limited</t>
  </si>
  <si>
    <t>00.51.31</t>
  </si>
  <si>
    <t>Lingdem Micro Hydel Project Lingdem village 100 KW North</t>
  </si>
  <si>
    <t>79.81.53</t>
  </si>
  <si>
    <t>Linza Micro Hydel Project Linza village 100 KV North</t>
  </si>
  <si>
    <t>79.82.53</t>
  </si>
  <si>
    <t>B-9 Micro Hydel Project B-9 Phodong 45 KW North</t>
  </si>
  <si>
    <t>79.83.53</t>
  </si>
  <si>
    <t>47.83.53</t>
  </si>
  <si>
    <t>54.00.53</t>
  </si>
  <si>
    <t>Drawing of 11 KV heavy duty transmission line from 66/11 KV control sub-station, Topakhani to Song Bazaar, East Sikkim</t>
  </si>
  <si>
    <t>55.00.53</t>
  </si>
  <si>
    <t>56.00.53</t>
  </si>
  <si>
    <t>Protective works, jhora training, etc along the water conductor line to LLHP</t>
  </si>
  <si>
    <t>57.00.53</t>
  </si>
  <si>
    <t>68.00.53</t>
  </si>
  <si>
    <t>Major Work</t>
  </si>
  <si>
    <t>Non-Conventional Sources of Energy</t>
  </si>
  <si>
    <t>Others</t>
  </si>
  <si>
    <t>New &amp; Renewable Sources of Energy</t>
  </si>
  <si>
    <t>Grants -in-Aid to SREDA</t>
  </si>
  <si>
    <t>62.00.31</t>
  </si>
  <si>
    <t>Restrenthening &amp; maintenance of Distribution lines</t>
  </si>
  <si>
    <t>Drawing of 11 KV Transmission line, installation of 63 KVA Distribution sub-station and extension of OH LT Distribution line for electrification of leftover houses at Bermiok Dalap Village in South Sikkim</t>
  </si>
  <si>
    <t>Transfer to State Energy Conservation Fund</t>
  </si>
  <si>
    <t>00.00.71</t>
  </si>
  <si>
    <t>Note</t>
  </si>
  <si>
    <t>Deduct amount met from State Energy Conservation Fund</t>
  </si>
  <si>
    <t>Schemes under Ministry of New and Renewable Energy (Central Share)</t>
  </si>
  <si>
    <t>Administration of Energy Conservation Act 2001</t>
  </si>
  <si>
    <t>Modernisation &amp; Beautification of Distribution system with conversion of over head transmission line with underground cable system at Jorethang Town, South Sikkim (NLCPR)</t>
  </si>
  <si>
    <t>System Improvement and Modernisation including augmentation of distribution system of Uttarey Bazar, Dentam Bazar in West Sikkim</t>
  </si>
  <si>
    <t>Immediate restoration works within Shagaphuchu along various location of Power HEP, Lachung Stage-II, North Sikkim</t>
  </si>
  <si>
    <t>Maintenance of Distribution line, Gangtok</t>
  </si>
  <si>
    <t>Maintenance  of Distribution line under Singtam Sub-Division</t>
  </si>
  <si>
    <t>Maintenance of Distribution line, North Sikkim</t>
  </si>
  <si>
    <t>Phensong Micro Hydel Project 60 KW North</t>
  </si>
  <si>
    <t>Bakcha Micro Hydel Project (100KW) North</t>
  </si>
  <si>
    <t>Design, supply, erection, testing &amp; commissioning of 11/66 KV switchyard at Rabomchu HEP with 2X5 MVA, 11/66 KV transformer and construction of 66 KV transmission line from Rabomchu to Maltin with additional bay at Maltin, North Sikkim (NLCPR)</t>
  </si>
  <si>
    <t>Misc. Distribution Schemes (East) (State Plan)</t>
  </si>
  <si>
    <t>Accelerated Power Development and Reform Programme (APDRP-State Plan)</t>
  </si>
  <si>
    <t>Drawing of New 66 KV Double Circuit Transmission Line from LLHP to Tadong 66/11 KV Sub-Station, East Sikkim (NLCPR)</t>
  </si>
  <si>
    <t>Modernisation and beautification of Rabongla and Sosing Bazars along with addition of 66/11, 1x5 MVA SS at Ravongla under South Sikkim (NLCPR)</t>
  </si>
  <si>
    <t>I. Estimate of the amount required in the year ending 31st March, 2019 to defray the charges in respect of Energy and Power</t>
  </si>
  <si>
    <t>Budget Estimate</t>
  </si>
  <si>
    <t>Revised Estimate</t>
  </si>
  <si>
    <t xml:space="preserve"> 2017-18</t>
  </si>
  <si>
    <t>State Share for Chaten Hydel Project</t>
  </si>
  <si>
    <t>81.00.53</t>
  </si>
  <si>
    <t>Upgradation of Distribution System at Pelling West Sikkim</t>
  </si>
  <si>
    <t>49.00.53</t>
  </si>
  <si>
    <t>Installation of 10 KVA Substations along Silingchuk village</t>
  </si>
  <si>
    <t>50.00.53</t>
  </si>
  <si>
    <t>Installation and commissioning of LAN &amp; communication system at SLAS</t>
  </si>
  <si>
    <t>51.00.53</t>
  </si>
  <si>
    <t>Installation of VCB Panel at Raj Bhawan Control Room &amp; VIP Colony</t>
  </si>
  <si>
    <t>52.00.53</t>
  </si>
  <si>
    <t xml:space="preserve">  </t>
  </si>
  <si>
    <t>Upgradation and Augmentation of Transformers</t>
  </si>
  <si>
    <t>59.00.53</t>
  </si>
  <si>
    <t>Street Light at Yangang Bazar</t>
  </si>
  <si>
    <t>60.00.53</t>
  </si>
  <si>
    <t>Investment in Public Sector and Other Undertakings</t>
  </si>
  <si>
    <t>00.00.54</t>
  </si>
  <si>
    <t>Investment in Sikkim Power Investment Corporation Limited ( SPICL)</t>
  </si>
  <si>
    <t>00.00.72</t>
  </si>
  <si>
    <t>Expenditure from State Energy Conservation Fund</t>
  </si>
  <si>
    <t>00.00.55</t>
  </si>
  <si>
    <t>Investment in Sikkim Power Development Coorporation Ltd. (SPDCL) for Chaten Hydel Project</t>
  </si>
  <si>
    <t>00.44.42</t>
  </si>
  <si>
    <t>Upgradation and Modernisation of Power Distribution Network at Namchi its surrounding areas with high voltage distribution system (HVDS) (NLCPR)</t>
  </si>
  <si>
    <t>46.87.53</t>
  </si>
  <si>
    <t xml:space="preserve"> </t>
  </si>
  <si>
    <t xml:space="preserve">Lump sum provision for revision of Pay &amp; Allowances </t>
  </si>
  <si>
    <t>Bakcha Micro Hydel Project (100KW)North</t>
  </si>
  <si>
    <t>Modernisation of electrical network in and around Melli Bazar, South Sikkim (NLCPR)</t>
  </si>
  <si>
    <t>Diversion of 66 KV transmission line from Tadong SS to ICAR compound in double circuit 66 KV tower for indepen-dent circuit for Phodong, North Sikkim 
(NEC)</t>
  </si>
  <si>
    <t>Construction of11 KV 3 phase heavy duty transmission line from Rabong to Borong via Deorali and const. ofcontrol room at Ralong and construction of 11 KV 3 phase heavy duty transmission line from Rabong to amlung via Zarong 
(NEC)</t>
  </si>
  <si>
    <t xml:space="preserve">            Actuals</t>
  </si>
  <si>
    <t xml:space="preserve">             2016-17</t>
  </si>
  <si>
    <t>Misc. Distribution Schemes (North  (State Plan)</t>
  </si>
  <si>
    <t xml:space="preserve">                                                       DEMAND NO. 31</t>
  </si>
  <si>
    <t xml:space="preserve">                                                       ENERGY AND POWER</t>
  </si>
  <si>
    <t>Power, 80.911-Deduct Recoveries of Over Payments</t>
  </si>
  <si>
    <t>Power, 05.911-Deduct Recoveries of Over Payments</t>
  </si>
  <si>
    <t>Buthang Micro Hydel Project Assam Linzey 2X50 KW 
East</t>
  </si>
  <si>
    <t>The estimate does not include the recoveries shown below which are adjusted in accounta as reduction of expenditure by debit to 8235-200-Othr Fund-04 State Energy Conservation Fund.</t>
  </si>
  <si>
    <t>Maintenance of Distribution line under Ravongla 
 Sub-Division</t>
  </si>
  <si>
    <t>Upgradation and strengthening of AT&amp;T lines and substations at Helipad area, Bakthang and adjoining places in East Sikkim (NEC)</t>
  </si>
  <si>
    <t>Strengthening and remodelling of Power Distribution system of Singtam Town and adjoining areas in East Sikkim 
(NLCPR)</t>
  </si>
  <si>
    <t xml:space="preserve"> 2018-19</t>
  </si>
</sst>
</file>

<file path=xl/styles.xml><?xml version="1.0" encoding="utf-8"?>
<styleSheet xmlns="http://schemas.openxmlformats.org/spreadsheetml/2006/main">
  <numFmts count="8">
    <numFmt numFmtId="164" formatCode="_ * #,##0.00_ ;_ * \-#,##0.00_ ;_ * &quot;-&quot;??_ ;_ @_ "/>
    <numFmt numFmtId="165" formatCode="0#"/>
    <numFmt numFmtId="166" formatCode="0##"/>
    <numFmt numFmtId="167" formatCode="##"/>
    <numFmt numFmtId="168" formatCode="00000#"/>
    <numFmt numFmtId="169" formatCode="00.000"/>
    <numFmt numFmtId="170" formatCode="0#.000"/>
    <numFmt numFmtId="171" formatCode="00.00"/>
  </numFmts>
  <fonts count="9">
    <font>
      <sz val="10"/>
      <name val="Arial"/>
    </font>
    <font>
      <sz val="10"/>
      <name val="Arial"/>
      <family val="2"/>
    </font>
    <font>
      <sz val="10"/>
      <name val="Courier"/>
      <family val="3"/>
    </font>
    <font>
      <sz val="10"/>
      <name val="Times New Roman"/>
      <family val="1"/>
    </font>
    <font>
      <sz val="10"/>
      <color theme="1"/>
      <name val="Times New Roman"/>
      <family val="1"/>
    </font>
    <font>
      <sz val="10"/>
      <color rgb="FFFF00FF"/>
      <name val="Times New Roman"/>
      <family val="1"/>
    </font>
    <font>
      <b/>
      <sz val="10"/>
      <name val="Times New Roman"/>
      <family val="1"/>
    </font>
    <font>
      <i/>
      <sz val="10"/>
      <name val="Times New Roman"/>
      <family val="1"/>
    </font>
    <font>
      <sz val="9"/>
      <name val="Times New Roman"/>
      <family val="1"/>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9"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0">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Alignment="0"/>
  </cellStyleXfs>
  <cellXfs count="189">
    <xf numFmtId="0" fontId="0" fillId="0" borderId="0" xfId="0"/>
    <xf numFmtId="0" fontId="4" fillId="0" borderId="0" xfId="5" applyFont="1" applyFill="1" applyAlignment="1"/>
    <xf numFmtId="0" fontId="4" fillId="0" borderId="0" xfId="5" applyFont="1" applyFill="1"/>
    <xf numFmtId="0" fontId="4" fillId="0" borderId="0" xfId="5" applyFont="1" applyFill="1" applyBorder="1"/>
    <xf numFmtId="0" fontId="4" fillId="0" borderId="0" xfId="5" applyFont="1" applyFill="1" applyAlignment="1">
      <alignment vertical="center"/>
    </xf>
    <xf numFmtId="0" fontId="4" fillId="2" borderId="0" xfId="5" applyFont="1" applyFill="1"/>
    <xf numFmtId="0" fontId="3" fillId="0" borderId="3" xfId="8" applyFont="1" applyFill="1" applyBorder="1" applyAlignment="1" applyProtection="1">
      <alignment horizontal="left" vertical="top" wrapText="1"/>
    </xf>
    <xf numFmtId="0" fontId="3" fillId="0" borderId="3" xfId="8" applyFont="1" applyFill="1" applyBorder="1" applyAlignment="1" applyProtection="1">
      <alignment horizontal="right" vertical="top" wrapText="1"/>
    </xf>
    <xf numFmtId="0" fontId="3" fillId="0" borderId="0" xfId="7" applyFont="1" applyFill="1" applyBorder="1" applyAlignment="1" applyProtection="1">
      <alignment horizontal="left"/>
    </xf>
    <xf numFmtId="0" fontId="3" fillId="0" borderId="0" xfId="8" applyFont="1" applyFill="1" applyProtection="1"/>
    <xf numFmtId="0" fontId="3" fillId="0" borderId="0" xfId="8" applyFont="1" applyFill="1" applyBorder="1" applyAlignment="1" applyProtection="1">
      <alignment horizontal="left" vertical="top" wrapText="1"/>
    </xf>
    <xf numFmtId="0" fontId="3" fillId="0" borderId="0" xfId="8" applyFont="1" applyFill="1" applyBorder="1" applyAlignment="1" applyProtection="1">
      <alignment horizontal="right" vertical="top" wrapText="1"/>
    </xf>
    <xf numFmtId="0" fontId="3" fillId="0" borderId="1" xfId="8" applyFont="1" applyFill="1" applyBorder="1" applyAlignment="1" applyProtection="1">
      <alignment horizontal="left" vertical="top" wrapText="1"/>
    </xf>
    <xf numFmtId="0" fontId="3" fillId="0" borderId="1" xfId="8" applyFont="1" applyFill="1" applyBorder="1" applyAlignment="1" applyProtection="1">
      <alignment horizontal="right" vertical="top" wrapText="1"/>
    </xf>
    <xf numFmtId="0" fontId="3" fillId="0" borderId="1" xfId="7" applyFont="1" applyFill="1" applyBorder="1" applyAlignment="1" applyProtection="1">
      <alignment horizontal="left"/>
    </xf>
    <xf numFmtId="0" fontId="3" fillId="0" borderId="1" xfId="7" applyNumberFormat="1" applyFont="1" applyFill="1" applyBorder="1" applyAlignment="1" applyProtection="1">
      <alignment horizontal="right"/>
    </xf>
    <xf numFmtId="0" fontId="3" fillId="0" borderId="1" xfId="7" applyNumberFormat="1" applyFont="1" applyFill="1" applyBorder="1" applyAlignment="1" applyProtection="1">
      <alignment vertical="center" wrapText="1"/>
    </xf>
    <xf numFmtId="0" fontId="4" fillId="3" borderId="0" xfId="5" applyFont="1" applyFill="1"/>
    <xf numFmtId="0" fontId="4" fillId="4" borderId="0" xfId="5" applyFont="1" applyFill="1"/>
    <xf numFmtId="0" fontId="5" fillId="0" borderId="0" xfId="5" applyFont="1" applyFill="1"/>
    <xf numFmtId="0" fontId="3" fillId="0" borderId="0" xfId="5" applyFont="1" applyFill="1" applyBorder="1" applyAlignment="1" applyProtection="1">
      <alignment horizontal="left" vertical="top" wrapText="1"/>
    </xf>
    <xf numFmtId="168" fontId="3" fillId="0" borderId="0" xfId="5" applyNumberFormat="1" applyFont="1" applyFill="1" applyBorder="1" applyAlignment="1">
      <alignment horizontal="right" vertical="top" wrapText="1"/>
    </xf>
    <xf numFmtId="0" fontId="3" fillId="0" borderId="0" xfId="5" applyFont="1" applyFill="1" applyBorder="1" applyAlignment="1">
      <alignment horizontal="right" vertical="top" wrapText="1"/>
    </xf>
    <xf numFmtId="0" fontId="6" fillId="0" borderId="0" xfId="5" applyFont="1" applyFill="1" applyBorder="1" applyAlignment="1" applyProtection="1">
      <alignment horizontal="center" wrapText="1"/>
    </xf>
    <xf numFmtId="0" fontId="6" fillId="0" borderId="0" xfId="5" applyNumberFormat="1" applyFont="1" applyFill="1" applyBorder="1" applyAlignment="1" applyProtection="1">
      <alignment horizontal="left"/>
    </xf>
    <xf numFmtId="0" fontId="3" fillId="0" borderId="0" xfId="5" applyNumberFormat="1" applyFont="1" applyFill="1" applyBorder="1" applyAlignment="1" applyProtection="1">
      <alignment horizontal="right"/>
    </xf>
    <xf numFmtId="0" fontId="6" fillId="0" borderId="0" xfId="9" applyNumberFormat="1" applyFont="1" applyFill="1" applyBorder="1" applyAlignment="1">
      <alignment horizontal="center"/>
    </xf>
    <xf numFmtId="0" fontId="3" fillId="0" borderId="0" xfId="9" applyFont="1" applyFill="1" applyBorder="1" applyAlignment="1" applyProtection="1">
      <alignment horizontal="left"/>
    </xf>
    <xf numFmtId="0" fontId="3" fillId="0" borderId="0" xfId="5" applyFont="1" applyFill="1" applyBorder="1" applyAlignment="1">
      <alignment wrapText="1"/>
    </xf>
    <xf numFmtId="0" fontId="3" fillId="0" borderId="0" xfId="5" applyNumberFormat="1" applyFont="1" applyFill="1" applyBorder="1"/>
    <xf numFmtId="0" fontId="3" fillId="0" borderId="0" xfId="5" applyFont="1" applyFill="1" applyBorder="1"/>
    <xf numFmtId="0" fontId="3" fillId="0" borderId="0" xfId="5" applyFont="1" applyFill="1" applyAlignment="1">
      <alignment horizontal="left" vertical="top" wrapText="1"/>
    </xf>
    <xf numFmtId="0" fontId="3" fillId="0" borderId="0" xfId="5" applyFont="1" applyFill="1" applyAlignment="1">
      <alignment horizontal="right" vertical="top" wrapText="1"/>
    </xf>
    <xf numFmtId="0" fontId="3" fillId="0" borderId="0" xfId="5" applyFont="1" applyFill="1" applyAlignment="1">
      <alignment wrapText="1"/>
    </xf>
    <xf numFmtId="0" fontId="3" fillId="0" borderId="0" xfId="5" applyNumberFormat="1" applyFont="1" applyFill="1" applyAlignment="1">
      <alignment horizontal="right"/>
    </xf>
    <xf numFmtId="0" fontId="6" fillId="0" borderId="0" xfId="5" applyNumberFormat="1" applyFont="1" applyFill="1" applyAlignment="1">
      <alignment horizontal="center"/>
    </xf>
    <xf numFmtId="0" fontId="3" fillId="0" borderId="0" xfId="5" applyFont="1" applyFill="1" applyAlignment="1" applyProtection="1">
      <alignment horizontal="left"/>
    </xf>
    <xf numFmtId="0" fontId="6" fillId="0" borderId="0" xfId="5" applyNumberFormat="1" applyFont="1" applyFill="1" applyAlignment="1" applyProtection="1">
      <alignment horizontal="center"/>
    </xf>
    <xf numFmtId="0" fontId="3" fillId="0" borderId="0" xfId="5" applyNumberFormat="1" applyFont="1" applyFill="1" applyAlignment="1" applyProtection="1">
      <alignment horizontal="left"/>
    </xf>
    <xf numFmtId="0" fontId="3" fillId="0" borderId="0" xfId="5" applyNumberFormat="1" applyFont="1" applyFill="1" applyAlignment="1" applyProtection="1">
      <alignment horizontal="right"/>
    </xf>
    <xf numFmtId="0" fontId="3" fillId="0" borderId="0" xfId="5" applyNumberFormat="1" applyFont="1" applyFill="1" applyAlignment="1">
      <alignment horizontal="center"/>
    </xf>
    <xf numFmtId="0" fontId="6" fillId="0" borderId="0" xfId="5" applyNumberFormat="1" applyFont="1" applyFill="1"/>
    <xf numFmtId="0" fontId="6" fillId="0" borderId="0" xfId="3" applyNumberFormat="1" applyFont="1" applyFill="1" applyBorder="1" applyAlignment="1" applyProtection="1">
      <alignment horizontal="center"/>
    </xf>
    <xf numFmtId="0" fontId="3" fillId="0" borderId="0" xfId="5" applyNumberFormat="1" applyFont="1" applyFill="1"/>
    <xf numFmtId="0" fontId="3" fillId="0" borderId="0" xfId="5" applyFont="1" applyFill="1" applyAlignment="1" applyProtection="1">
      <alignment horizontal="left" wrapText="1"/>
    </xf>
    <xf numFmtId="0" fontId="3" fillId="0" borderId="1" xfId="7" applyFont="1" applyFill="1" applyBorder="1" applyAlignment="1">
      <alignment wrapText="1"/>
    </xf>
    <xf numFmtId="0" fontId="3" fillId="0" borderId="1" xfId="7" applyNumberFormat="1" applyFont="1" applyFill="1" applyBorder="1"/>
    <xf numFmtId="0" fontId="7" fillId="0" borderId="1" xfId="7" applyNumberFormat="1" applyFont="1" applyFill="1" applyBorder="1" applyAlignment="1" applyProtection="1">
      <alignment horizontal="right"/>
    </xf>
    <xf numFmtId="0" fontId="6" fillId="0" borderId="0" xfId="5" applyFont="1" applyFill="1" applyAlignment="1" applyProtection="1">
      <alignment horizontal="left" vertical="top" wrapText="1"/>
    </xf>
    <xf numFmtId="0" fontId="6" fillId="0" borderId="0" xfId="9" applyFont="1" applyFill="1" applyAlignment="1">
      <alignment horizontal="right" vertical="top" wrapText="1"/>
    </xf>
    <xf numFmtId="0" fontId="6" fillId="0" borderId="0" xfId="9" applyFont="1" applyFill="1" applyAlignment="1" applyProtection="1">
      <alignment horizontal="left" vertical="top" wrapText="1"/>
    </xf>
    <xf numFmtId="0" fontId="3" fillId="0" borderId="0" xfId="5" applyNumberFormat="1" applyFont="1" applyFill="1" applyBorder="1" applyAlignment="1" applyProtection="1">
      <alignment horizontal="right" wrapText="1"/>
    </xf>
    <xf numFmtId="0" fontId="3" fillId="0" borderId="0" xfId="1" applyNumberFormat="1" applyFont="1" applyFill="1" applyBorder="1" applyAlignment="1" applyProtection="1">
      <alignment horizontal="right" wrapText="1"/>
    </xf>
    <xf numFmtId="164" fontId="3" fillId="0" borderId="0" xfId="1" applyFont="1" applyFill="1" applyBorder="1" applyAlignment="1" applyProtection="1">
      <alignment horizontal="right" wrapText="1"/>
    </xf>
    <xf numFmtId="0" fontId="3" fillId="0" borderId="0" xfId="9" applyFont="1" applyFill="1" applyBorder="1" applyAlignment="1">
      <alignment horizontal="left" vertical="top" wrapText="1"/>
    </xf>
    <xf numFmtId="0" fontId="3" fillId="0" borderId="0" xfId="9" applyFont="1" applyFill="1" applyBorder="1" applyAlignment="1">
      <alignment horizontal="right" vertical="top" wrapText="1"/>
    </xf>
    <xf numFmtId="0" fontId="3" fillId="0" borderId="0" xfId="9" applyFont="1" applyFill="1" applyBorder="1" applyAlignment="1" applyProtection="1">
      <alignment horizontal="left" vertical="top" wrapText="1"/>
    </xf>
    <xf numFmtId="0" fontId="3" fillId="0" borderId="0" xfId="5" applyNumberFormat="1" applyFont="1" applyFill="1" applyAlignment="1">
      <alignment horizontal="right" wrapText="1"/>
    </xf>
    <xf numFmtId="0" fontId="3" fillId="0" borderId="0" xfId="1" applyNumberFormat="1" applyFont="1" applyFill="1" applyAlignment="1">
      <alignment horizontal="right" wrapText="1"/>
    </xf>
    <xf numFmtId="164" fontId="3" fillId="0" borderId="0" xfId="1" applyFont="1" applyFill="1" applyAlignment="1">
      <alignment horizontal="right" wrapText="1"/>
    </xf>
    <xf numFmtId="0" fontId="3" fillId="0" borderId="0" xfId="5" applyNumberFormat="1" applyFont="1" applyFill="1" applyBorder="1" applyAlignment="1">
      <alignment horizontal="right" wrapText="1"/>
    </xf>
    <xf numFmtId="49" fontId="6" fillId="0" borderId="0" xfId="9" applyNumberFormat="1" applyFont="1" applyFill="1" applyBorder="1" applyAlignment="1">
      <alignment horizontal="right" vertical="top" wrapText="1"/>
    </xf>
    <xf numFmtId="0" fontId="6" fillId="0" borderId="0" xfId="9" applyFont="1" applyFill="1" applyBorder="1" applyAlignment="1" applyProtection="1">
      <alignment horizontal="left" vertical="top" wrapText="1"/>
    </xf>
    <xf numFmtId="0" fontId="3" fillId="0" borderId="0" xfId="5" applyFont="1" applyFill="1" applyBorder="1" applyAlignment="1">
      <alignment horizontal="right" wrapText="1"/>
    </xf>
    <xf numFmtId="165" fontId="3" fillId="0" borderId="0" xfId="5" applyNumberFormat="1" applyFont="1" applyFill="1" applyBorder="1" applyAlignment="1">
      <alignment horizontal="right" vertical="top" wrapText="1"/>
    </xf>
    <xf numFmtId="166" fontId="6" fillId="0" borderId="0" xfId="9" applyNumberFormat="1" applyFont="1" applyFill="1" applyBorder="1" applyAlignment="1">
      <alignment horizontal="right" vertical="top" wrapText="1"/>
    </xf>
    <xf numFmtId="1" fontId="3" fillId="0" borderId="0" xfId="9" applyNumberFormat="1" applyFont="1" applyFill="1" applyBorder="1" applyAlignment="1">
      <alignment horizontal="right" vertical="top" wrapText="1"/>
    </xf>
    <xf numFmtId="164" fontId="3" fillId="0" borderId="0" xfId="1" applyFont="1" applyFill="1" applyBorder="1" applyAlignment="1">
      <alignment horizontal="right" wrapText="1"/>
    </xf>
    <xf numFmtId="0" fontId="3" fillId="0" borderId="0" xfId="1" applyNumberFormat="1" applyFont="1" applyFill="1" applyBorder="1" applyAlignment="1">
      <alignment horizontal="right" wrapText="1"/>
    </xf>
    <xf numFmtId="0" fontId="3" fillId="0" borderId="1" xfId="5" applyFont="1" applyFill="1" applyBorder="1" applyAlignment="1">
      <alignment horizontal="left" vertical="top" wrapText="1"/>
    </xf>
    <xf numFmtId="165" fontId="3" fillId="0" borderId="1" xfId="5" applyNumberFormat="1" applyFont="1" applyFill="1" applyBorder="1" applyAlignment="1">
      <alignment horizontal="right" vertical="top" wrapText="1"/>
    </xf>
    <xf numFmtId="0" fontId="3" fillId="0" borderId="1" xfId="9" applyFont="1" applyFill="1" applyBorder="1" applyAlignment="1" applyProtection="1">
      <alignment horizontal="left" vertical="top" wrapText="1"/>
    </xf>
    <xf numFmtId="0" fontId="3" fillId="0" borderId="1" xfId="5" applyNumberFormat="1" applyFont="1" applyFill="1" applyBorder="1" applyAlignment="1">
      <alignment horizontal="right" wrapText="1"/>
    </xf>
    <xf numFmtId="164" fontId="3" fillId="0" borderId="1" xfId="1" applyFont="1" applyFill="1" applyBorder="1" applyAlignment="1">
      <alignment horizontal="right" wrapText="1"/>
    </xf>
    <xf numFmtId="164" fontId="3" fillId="0" borderId="2" xfId="1" applyFont="1" applyFill="1" applyBorder="1" applyAlignment="1">
      <alignment horizontal="right" wrapText="1"/>
    </xf>
    <xf numFmtId="0" fontId="3" fillId="0" borderId="2" xfId="5" applyNumberFormat="1" applyFont="1" applyFill="1" applyBorder="1" applyAlignment="1">
      <alignment horizontal="right" wrapText="1"/>
    </xf>
    <xf numFmtId="0" fontId="3" fillId="0" borderId="2" xfId="1" applyNumberFormat="1" applyFont="1" applyFill="1" applyBorder="1" applyAlignment="1">
      <alignment horizontal="right" wrapText="1"/>
    </xf>
    <xf numFmtId="164" fontId="3" fillId="0" borderId="2" xfId="1" applyFont="1" applyFill="1" applyBorder="1" applyAlignment="1" applyProtection="1">
      <alignment horizontal="right" wrapText="1"/>
    </xf>
    <xf numFmtId="0" fontId="3" fillId="0" borderId="2" xfId="9" applyNumberFormat="1" applyFont="1" applyFill="1" applyBorder="1" applyAlignment="1" applyProtection="1">
      <alignment horizontal="right" wrapText="1"/>
    </xf>
    <xf numFmtId="0" fontId="3" fillId="0" borderId="2" xfId="1" applyNumberFormat="1" applyFont="1" applyFill="1" applyBorder="1" applyAlignment="1" applyProtection="1">
      <alignment horizontal="right" wrapText="1"/>
    </xf>
    <xf numFmtId="0" fontId="6" fillId="0" borderId="1" xfId="5" applyFont="1" applyFill="1" applyBorder="1" applyAlignment="1">
      <alignment horizontal="right" vertical="top" wrapText="1"/>
    </xf>
    <xf numFmtId="0" fontId="6" fillId="0" borderId="1" xfId="5" applyFont="1" applyFill="1" applyBorder="1" applyAlignment="1">
      <alignment vertical="top" wrapText="1"/>
    </xf>
    <xf numFmtId="0" fontId="6" fillId="0" borderId="0" xfId="5" applyFont="1" applyFill="1" applyBorder="1" applyAlignment="1" applyProtection="1">
      <alignment horizontal="center" vertical="top" wrapText="1"/>
    </xf>
    <xf numFmtId="0" fontId="6" fillId="0" borderId="0" xfId="9" applyFont="1" applyFill="1" applyBorder="1" applyAlignment="1">
      <alignment horizontal="right" vertical="top" wrapText="1"/>
    </xf>
    <xf numFmtId="165" fontId="3" fillId="0" borderId="0" xfId="9" applyNumberFormat="1" applyFont="1" applyFill="1" applyBorder="1" applyAlignment="1">
      <alignment horizontal="right" vertical="top" wrapText="1"/>
    </xf>
    <xf numFmtId="0" fontId="3" fillId="0" borderId="2" xfId="5" applyNumberFormat="1" applyFont="1" applyFill="1" applyBorder="1" applyAlignment="1" applyProtection="1">
      <alignment horizontal="right" wrapText="1"/>
    </xf>
    <xf numFmtId="164" fontId="3" fillId="0" borderId="1" xfId="1" applyFont="1" applyFill="1" applyBorder="1" applyAlignment="1" applyProtection="1">
      <alignment horizontal="right" wrapText="1"/>
    </xf>
    <xf numFmtId="0" fontId="3" fillId="0" borderId="1" xfId="5" applyNumberFormat="1" applyFont="1" applyFill="1" applyBorder="1" applyAlignment="1" applyProtection="1">
      <alignment horizontal="right" wrapText="1"/>
    </xf>
    <xf numFmtId="0" fontId="3" fillId="0" borderId="1" xfId="1" applyNumberFormat="1" applyFont="1" applyFill="1" applyBorder="1" applyAlignment="1" applyProtection="1">
      <alignment horizontal="right" wrapText="1"/>
    </xf>
    <xf numFmtId="0" fontId="6" fillId="0" borderId="0" xfId="5" applyFont="1" applyFill="1" applyBorder="1" applyAlignment="1">
      <alignment horizontal="right" vertical="top" wrapText="1"/>
    </xf>
    <xf numFmtId="0" fontId="6" fillId="0" borderId="0" xfId="5" applyFont="1" applyFill="1" applyBorder="1" applyAlignment="1" applyProtection="1">
      <alignment horizontal="left" vertical="top" wrapText="1"/>
    </xf>
    <xf numFmtId="170" fontId="6" fillId="0" borderId="0" xfId="5" applyNumberFormat="1" applyFont="1" applyFill="1" applyBorder="1" applyAlignment="1">
      <alignment horizontal="right" vertical="top" wrapText="1"/>
    </xf>
    <xf numFmtId="0" fontId="3" fillId="0" borderId="0" xfId="5" applyNumberFormat="1" applyFont="1" applyFill="1" applyAlignment="1" applyProtection="1">
      <alignment horizontal="right" wrapText="1"/>
    </xf>
    <xf numFmtId="164" fontId="3" fillId="0" borderId="0" xfId="1" applyFont="1" applyFill="1" applyAlignment="1" applyProtection="1">
      <alignment horizontal="right" wrapText="1"/>
    </xf>
    <xf numFmtId="0" fontId="3" fillId="0" borderId="0" xfId="5" applyFont="1" applyFill="1" applyBorder="1" applyAlignment="1">
      <alignment vertical="top" wrapText="1"/>
    </xf>
    <xf numFmtId="167" fontId="3" fillId="0" borderId="0" xfId="5" applyNumberFormat="1" applyFont="1" applyFill="1" applyBorder="1" applyAlignment="1">
      <alignment horizontal="right" vertical="top" wrapText="1"/>
    </xf>
    <xf numFmtId="0" fontId="3" fillId="0" borderId="1" xfId="5" applyFont="1" applyFill="1" applyBorder="1" applyAlignment="1">
      <alignment horizontal="right" vertical="top" wrapText="1"/>
    </xf>
    <xf numFmtId="0" fontId="3" fillId="0" borderId="1" xfId="5" applyFont="1" applyFill="1" applyBorder="1" applyAlignment="1" applyProtection="1">
      <alignment horizontal="left" vertical="top" wrapText="1"/>
    </xf>
    <xf numFmtId="0" fontId="3" fillId="0" borderId="0" xfId="1" applyNumberFormat="1" applyFont="1" applyFill="1" applyAlignment="1" applyProtection="1">
      <alignment horizontal="right" wrapText="1"/>
    </xf>
    <xf numFmtId="0" fontId="3" fillId="0" borderId="0" xfId="5" applyNumberFormat="1" applyFont="1" applyFill="1" applyBorder="1" applyAlignment="1">
      <alignment horizontal="right" vertical="top" wrapText="1"/>
    </xf>
    <xf numFmtId="168" fontId="3" fillId="0" borderId="1" xfId="5" applyNumberFormat="1" applyFont="1" applyFill="1" applyBorder="1" applyAlignment="1">
      <alignment horizontal="right" vertical="top" wrapText="1"/>
    </xf>
    <xf numFmtId="0" fontId="3" fillId="0" borderId="1" xfId="5" applyFont="1" applyFill="1" applyBorder="1" applyAlignment="1">
      <alignment vertical="top" wrapText="1"/>
    </xf>
    <xf numFmtId="171" fontId="3" fillId="0" borderId="0" xfId="5" applyNumberFormat="1" applyFont="1" applyFill="1" applyBorder="1" applyAlignment="1">
      <alignment horizontal="right" vertical="top" wrapText="1"/>
    </xf>
    <xf numFmtId="168" fontId="8" fillId="0" borderId="1" xfId="5" applyNumberFormat="1" applyFont="1" applyFill="1" applyBorder="1" applyAlignment="1">
      <alignment horizontal="right" vertical="top" wrapText="1"/>
    </xf>
    <xf numFmtId="0" fontId="3" fillId="0" borderId="3" xfId="5" applyNumberFormat="1" applyFont="1" applyFill="1" applyBorder="1" applyAlignment="1" applyProtection="1">
      <alignment horizontal="right" wrapText="1"/>
    </xf>
    <xf numFmtId="0" fontId="3" fillId="0" borderId="3" xfId="1" applyNumberFormat="1" applyFont="1" applyFill="1" applyBorder="1" applyAlignment="1" applyProtection="1">
      <alignment horizontal="right" wrapText="1"/>
    </xf>
    <xf numFmtId="0" fontId="3" fillId="0" borderId="0" xfId="5" applyNumberFormat="1" applyFont="1" applyFill="1" applyBorder="1" applyAlignment="1">
      <alignment horizontal="right"/>
    </xf>
    <xf numFmtId="169" fontId="6" fillId="0" borderId="0" xfId="5" applyNumberFormat="1" applyFont="1" applyFill="1" applyBorder="1" applyAlignment="1">
      <alignment horizontal="right" vertical="top" wrapText="1"/>
    </xf>
    <xf numFmtId="168" fontId="3" fillId="0" borderId="0" xfId="5" applyNumberFormat="1" applyFont="1" applyFill="1" applyBorder="1" applyAlignment="1">
      <alignment horizontal="left" vertical="top" wrapText="1"/>
    </xf>
    <xf numFmtId="0" fontId="3" fillId="0" borderId="1" xfId="1" applyNumberFormat="1" applyFont="1" applyFill="1" applyBorder="1" applyAlignment="1">
      <alignment horizontal="right" wrapText="1"/>
    </xf>
    <xf numFmtId="0" fontId="3" fillId="0" borderId="2" xfId="5" applyFont="1" applyFill="1" applyBorder="1" applyAlignment="1">
      <alignment horizontal="left" vertical="top" wrapText="1"/>
    </xf>
    <xf numFmtId="0" fontId="3" fillId="0" borderId="2" xfId="5" applyFont="1" applyFill="1" applyBorder="1" applyAlignment="1">
      <alignment horizontal="right" vertical="top" wrapText="1"/>
    </xf>
    <xf numFmtId="0" fontId="6" fillId="0" borderId="2" xfId="5" applyFont="1" applyFill="1" applyBorder="1" applyAlignment="1" applyProtection="1">
      <alignment horizontal="left" vertical="top" wrapText="1"/>
    </xf>
    <xf numFmtId="169" fontId="6" fillId="0" borderId="1" xfId="5" applyNumberFormat="1" applyFont="1" applyFill="1" applyBorder="1" applyAlignment="1">
      <alignment horizontal="right" vertical="top" wrapText="1"/>
    </xf>
    <xf numFmtId="0" fontId="6" fillId="0" borderId="1" xfId="5" applyFont="1" applyFill="1" applyBorder="1" applyAlignment="1" applyProtection="1">
      <alignment horizontal="left" vertical="top" wrapText="1"/>
    </xf>
    <xf numFmtId="0" fontId="3" fillId="0" borderId="0" xfId="5" applyNumberFormat="1" applyFont="1" applyFill="1" applyBorder="1" applyAlignment="1">
      <alignment wrapText="1"/>
    </xf>
    <xf numFmtId="0" fontId="3" fillId="0" borderId="0" xfId="5" applyFont="1" applyFill="1" applyBorder="1" applyAlignment="1"/>
    <xf numFmtId="0" fontId="3" fillId="0" borderId="0" xfId="5" applyNumberFormat="1" applyFont="1" applyFill="1" applyBorder="1" applyAlignment="1"/>
    <xf numFmtId="0" fontId="3" fillId="0" borderId="0" xfId="6" applyFont="1" applyFill="1" applyBorder="1" applyAlignment="1">
      <alignment horizontal="right" vertical="top" wrapText="1"/>
    </xf>
    <xf numFmtId="0" fontId="3" fillId="0" borderId="0" xfId="6" applyFont="1" applyFill="1" applyBorder="1" applyAlignment="1" applyProtection="1">
      <alignment horizontal="left" vertical="top" wrapText="1"/>
    </xf>
    <xf numFmtId="0" fontId="3" fillId="0" borderId="0" xfId="0" applyFont="1" applyFill="1" applyBorder="1" applyAlignment="1">
      <alignment horizontal="left" vertical="top" wrapText="1"/>
    </xf>
    <xf numFmtId="169" fontId="3" fillId="0" borderId="0" xfId="5" applyNumberFormat="1" applyFont="1" applyFill="1" applyBorder="1" applyAlignment="1">
      <alignment horizontal="right" vertical="top" wrapText="1"/>
    </xf>
    <xf numFmtId="0" fontId="3" fillId="0" borderId="0" xfId="5" applyFont="1" applyFill="1" applyBorder="1" applyAlignment="1" applyProtection="1">
      <alignment horizontal="right" wrapText="1"/>
    </xf>
    <xf numFmtId="49" fontId="3" fillId="0" borderId="0" xfId="5" applyNumberFormat="1" applyFont="1" applyFill="1" applyBorder="1" applyAlignment="1">
      <alignment horizontal="right" vertical="top" wrapText="1"/>
    </xf>
    <xf numFmtId="165" fontId="3" fillId="0" borderId="0" xfId="6" applyNumberFormat="1" applyFont="1" applyFill="1" applyBorder="1" applyAlignment="1">
      <alignment horizontal="right" vertical="top" wrapText="1"/>
    </xf>
    <xf numFmtId="0" fontId="3" fillId="0" borderId="0" xfId="5" applyFont="1" applyFill="1" applyBorder="1" applyAlignment="1">
      <alignment horizontal="left" vertical="center" wrapText="1"/>
    </xf>
    <xf numFmtId="165" fontId="3" fillId="0" borderId="0" xfId="6" applyNumberFormat="1" applyFont="1" applyFill="1" applyBorder="1" applyAlignment="1">
      <alignment horizontal="right" vertical="center" wrapText="1"/>
    </xf>
    <xf numFmtId="0" fontId="3" fillId="0" borderId="0" xfId="6" applyFont="1" applyFill="1" applyBorder="1" applyAlignment="1" applyProtection="1">
      <alignment horizontal="left" vertical="center" wrapText="1"/>
    </xf>
    <xf numFmtId="0" fontId="3" fillId="0" borderId="0" xfId="1" applyNumberFormat="1" applyFont="1" applyFill="1" applyBorder="1" applyAlignment="1">
      <alignment horizontal="right" vertical="center" wrapText="1"/>
    </xf>
    <xf numFmtId="0" fontId="3" fillId="0" borderId="0" xfId="1" applyNumberFormat="1" applyFont="1" applyFill="1" applyBorder="1" applyAlignment="1" applyProtection="1">
      <alignment horizontal="right" vertical="center" wrapText="1"/>
    </xf>
    <xf numFmtId="0" fontId="3" fillId="0" borderId="1" xfId="5" applyFont="1" applyFill="1" applyBorder="1" applyAlignment="1">
      <alignment horizontal="left" vertical="center" wrapText="1"/>
    </xf>
    <xf numFmtId="0" fontId="3" fillId="0" borderId="1" xfId="1" applyNumberFormat="1" applyFont="1" applyFill="1" applyBorder="1" applyAlignment="1" applyProtection="1">
      <alignment horizontal="right" vertical="center" wrapText="1"/>
    </xf>
    <xf numFmtId="165" fontId="3" fillId="0" borderId="0" xfId="5" applyNumberFormat="1" applyFont="1" applyFill="1" applyAlignment="1">
      <alignment horizontal="right" vertical="top" wrapText="1"/>
    </xf>
    <xf numFmtId="165" fontId="3" fillId="0" borderId="0" xfId="5" applyNumberFormat="1" applyFont="1" applyFill="1" applyBorder="1" applyAlignment="1">
      <alignment horizontal="right" vertical="center" wrapText="1"/>
    </xf>
    <xf numFmtId="0" fontId="3" fillId="0" borderId="0" xfId="5" applyFont="1" applyFill="1" applyBorder="1" applyAlignment="1" applyProtection="1">
      <alignment horizontal="left" vertical="center" wrapText="1"/>
    </xf>
    <xf numFmtId="0" fontId="3" fillId="0" borderId="0" xfId="5" applyNumberFormat="1" applyFont="1" applyFill="1" applyBorder="1" applyAlignment="1" applyProtection="1">
      <alignment horizontal="right" vertical="center" wrapText="1"/>
    </xf>
    <xf numFmtId="0" fontId="3" fillId="0" borderId="0" xfId="6" quotePrefix="1" applyFont="1" applyFill="1" applyBorder="1" applyAlignment="1">
      <alignment horizontal="right" vertical="top" wrapText="1"/>
    </xf>
    <xf numFmtId="0" fontId="3" fillId="0" borderId="1" xfId="2" applyNumberFormat="1" applyFont="1" applyFill="1" applyBorder="1" applyAlignment="1" applyProtection="1">
      <alignment horizontal="right" wrapText="1"/>
    </xf>
    <xf numFmtId="0" fontId="3" fillId="0" borderId="0" xfId="2" applyNumberFormat="1" applyFont="1" applyFill="1" applyBorder="1" applyAlignment="1" applyProtection="1">
      <alignment horizontal="right" wrapText="1"/>
    </xf>
    <xf numFmtId="0" fontId="3" fillId="0" borderId="1" xfId="6" applyFont="1" applyFill="1" applyBorder="1" applyAlignment="1">
      <alignment horizontal="right" vertical="top" wrapText="1"/>
    </xf>
    <xf numFmtId="0" fontId="3" fillId="0" borderId="1" xfId="6" applyFont="1" applyFill="1" applyBorder="1" applyAlignment="1" applyProtection="1">
      <alignment horizontal="left" vertical="top" wrapText="1"/>
    </xf>
    <xf numFmtId="0" fontId="3" fillId="0" borderId="0" xfId="5" applyFont="1" applyFill="1" applyBorder="1" applyAlignment="1">
      <alignment horizontal="left" vertical="top"/>
    </xf>
    <xf numFmtId="0" fontId="3" fillId="0" borderId="0" xfId="5" applyFont="1" applyFill="1" applyBorder="1" applyAlignment="1">
      <alignment horizontal="right" vertical="top"/>
    </xf>
    <xf numFmtId="166" fontId="3" fillId="0" borderId="0" xfId="5" applyNumberFormat="1" applyFont="1" applyFill="1" applyBorder="1" applyAlignment="1">
      <alignment horizontal="right" vertical="top" wrapText="1"/>
    </xf>
    <xf numFmtId="0" fontId="3" fillId="0" borderId="0" xfId="0" applyFont="1" applyFill="1" applyBorder="1" applyAlignment="1">
      <alignment horizontal="left"/>
    </xf>
    <xf numFmtId="0" fontId="3" fillId="0" borderId="0" xfId="0" applyFont="1" applyFill="1" applyBorder="1" applyAlignment="1">
      <alignment horizontal="right" vertical="top" wrapText="1"/>
    </xf>
    <xf numFmtId="0" fontId="3" fillId="0" borderId="0" xfId="0" applyFont="1" applyFill="1" applyBorder="1" applyAlignment="1">
      <alignment horizontal="right" wrapText="1"/>
    </xf>
    <xf numFmtId="0" fontId="3" fillId="0" borderId="0" xfId="0" applyFont="1" applyFill="1" applyBorder="1" applyAlignment="1">
      <alignment horizontal="left" wrapText="1"/>
    </xf>
    <xf numFmtId="0" fontId="3" fillId="0" borderId="0" xfId="0" applyFont="1" applyFill="1" applyBorder="1" applyAlignment="1">
      <alignment horizontal="right"/>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wrapText="1"/>
    </xf>
    <xf numFmtId="0" fontId="3" fillId="0" borderId="0" xfId="6" applyFont="1" applyFill="1"/>
    <xf numFmtId="170" fontId="6" fillId="0" borderId="0" xfId="6" applyNumberFormat="1" applyFont="1" applyFill="1" applyBorder="1" applyAlignment="1">
      <alignment horizontal="right" vertical="top" wrapText="1"/>
    </xf>
    <xf numFmtId="0" fontId="6" fillId="0" borderId="0" xfId="6" applyFont="1" applyFill="1" applyBorder="1" applyAlignment="1" applyProtection="1">
      <alignment horizontal="left" vertical="top" wrapText="1"/>
    </xf>
    <xf numFmtId="0" fontId="3" fillId="0" borderId="0" xfId="6" applyFont="1" applyFill="1" applyBorder="1" applyAlignment="1">
      <alignment horizontal="left" vertical="top" wrapText="1"/>
    </xf>
    <xf numFmtId="0" fontId="3" fillId="0" borderId="3" xfId="5" applyFont="1" applyFill="1" applyBorder="1" applyAlignment="1">
      <alignment horizontal="left" vertical="top" wrapText="1"/>
    </xf>
    <xf numFmtId="0" fontId="3" fillId="0" borderId="3" xfId="5" applyFont="1" applyFill="1" applyBorder="1" applyAlignment="1">
      <alignment horizontal="right" vertical="top" wrapText="1"/>
    </xf>
    <xf numFmtId="0" fontId="3" fillId="0" borderId="3" xfId="8" applyFont="1" applyFill="1" applyBorder="1" applyAlignment="1" applyProtection="1">
      <alignment horizontal="left" vertical="top"/>
    </xf>
    <xf numFmtId="0" fontId="3" fillId="0" borderId="0" xfId="8" applyFont="1" applyFill="1" applyBorder="1" applyAlignment="1" applyProtection="1">
      <alignment horizontal="left" vertical="top"/>
    </xf>
    <xf numFmtId="0" fontId="6" fillId="0" borderId="0" xfId="4" applyFont="1" applyFill="1" applyBorder="1" applyAlignment="1">
      <alignment vertical="top" wrapText="1"/>
    </xf>
    <xf numFmtId="0" fontId="6" fillId="0" borderId="0" xfId="0" applyNumberFormat="1" applyFont="1" applyFill="1" applyBorder="1" applyAlignment="1" applyProtection="1">
      <alignment horizontal="center"/>
    </xf>
    <xf numFmtId="0" fontId="3" fillId="0" borderId="0" xfId="8" applyNumberFormat="1" applyFont="1" applyFill="1" applyProtection="1"/>
    <xf numFmtId="0" fontId="3" fillId="0" borderId="0" xfId="5" applyFont="1" applyFill="1" applyAlignment="1">
      <alignment horizontal="right" wrapText="1"/>
    </xf>
    <xf numFmtId="0" fontId="3" fillId="0" borderId="0" xfId="8" applyNumberFormat="1" applyFont="1" applyFill="1" applyAlignment="1" applyProtection="1">
      <alignment horizontal="right"/>
    </xf>
    <xf numFmtId="0" fontId="3" fillId="0" borderId="0" xfId="5" applyFont="1" applyFill="1"/>
    <xf numFmtId="0" fontId="3" fillId="0" borderId="0" xfId="5" applyFont="1" applyFill="1" applyBorder="1" applyAlignment="1">
      <alignment horizontal="right"/>
    </xf>
    <xf numFmtId="0" fontId="3" fillId="0" borderId="1" xfId="0" applyFont="1" applyFill="1" applyBorder="1" applyAlignment="1">
      <alignment horizontal="left" vertical="top" wrapText="1"/>
    </xf>
    <xf numFmtId="165" fontId="3" fillId="0" borderId="1" xfId="6" applyNumberFormat="1" applyFont="1" applyFill="1" applyBorder="1" applyAlignment="1">
      <alignment horizontal="right" vertical="center" wrapText="1"/>
    </xf>
    <xf numFmtId="0" fontId="3" fillId="0" borderId="1" xfId="6" applyFont="1" applyFill="1" applyBorder="1" applyAlignment="1" applyProtection="1">
      <alignment horizontal="left" vertical="center" wrapText="1"/>
    </xf>
    <xf numFmtId="0" fontId="3" fillId="0" borderId="1" xfId="1" applyNumberFormat="1" applyFont="1" applyFill="1" applyBorder="1" applyAlignment="1">
      <alignment horizontal="right" vertical="center" wrapText="1"/>
    </xf>
    <xf numFmtId="0" fontId="3" fillId="0" borderId="1" xfId="5" applyFont="1" applyFill="1" applyBorder="1" applyAlignment="1">
      <alignment horizontal="left" vertical="top"/>
    </xf>
    <xf numFmtId="0" fontId="3" fillId="0" borderId="1" xfId="0" applyFont="1" applyFill="1" applyBorder="1" applyAlignment="1">
      <alignment horizontal="right" vertical="top" wrapText="1"/>
    </xf>
    <xf numFmtId="0" fontId="3" fillId="0" borderId="1" xfId="0" applyFont="1" applyFill="1" applyBorder="1" applyAlignment="1">
      <alignment horizontal="left" wrapText="1"/>
    </xf>
    <xf numFmtId="0" fontId="3" fillId="0" borderId="0" xfId="5" applyFont="1" applyFill="1" applyBorder="1" applyAlignment="1">
      <alignment horizontal="right" vertical="center" wrapText="1"/>
    </xf>
    <xf numFmtId="0" fontId="3" fillId="0" borderId="0" xfId="5" applyNumberFormat="1" applyFont="1" applyFill="1" applyAlignment="1">
      <alignment vertical="center" wrapText="1"/>
    </xf>
    <xf numFmtId="0" fontId="3" fillId="0" borderId="0" xfId="5" applyFont="1" applyFill="1" applyAlignment="1">
      <alignment horizontal="right" vertical="center"/>
    </xf>
    <xf numFmtId="0" fontId="3" fillId="0" borderId="0" xfId="5" applyNumberFormat="1" applyFont="1" applyFill="1" applyAlignment="1">
      <alignment vertical="center"/>
    </xf>
    <xf numFmtId="0" fontId="3" fillId="0" borderId="0" xfId="5" applyNumberFormat="1" applyFont="1" applyFill="1" applyBorder="1" applyAlignment="1">
      <alignment vertical="center" wrapText="1"/>
    </xf>
    <xf numFmtId="0" fontId="3" fillId="0" borderId="0" xfId="5" applyFont="1" applyFill="1" applyBorder="1" applyAlignment="1">
      <alignment vertical="center"/>
    </xf>
    <xf numFmtId="0" fontId="3" fillId="0" borderId="0" xfId="5" applyFont="1" applyFill="1" applyAlignment="1">
      <alignment vertical="center"/>
    </xf>
    <xf numFmtId="0" fontId="6" fillId="0" borderId="0" xfId="5" applyNumberFormat="1" applyFont="1" applyFill="1" applyBorder="1" applyAlignment="1" applyProtection="1">
      <alignment horizontal="center"/>
    </xf>
    <xf numFmtId="0" fontId="6" fillId="0" borderId="0" xfId="5" applyFont="1" applyFill="1" applyBorder="1" applyAlignment="1" applyProtection="1">
      <alignment horizontal="center"/>
    </xf>
    <xf numFmtId="0" fontId="3" fillId="0" borderId="0" xfId="5" applyFont="1" applyFill="1" applyBorder="1" applyAlignment="1">
      <alignment horizontal="left" vertical="top" wrapText="1"/>
    </xf>
    <xf numFmtId="0" fontId="3" fillId="0" borderId="0" xfId="7" applyNumberFormat="1" applyFont="1" applyFill="1" applyBorder="1" applyAlignment="1" applyProtection="1">
      <alignment horizontal="right"/>
    </xf>
    <xf numFmtId="0" fontId="6" fillId="0" borderId="0" xfId="5" applyNumberFormat="1" applyFont="1" applyFill="1" applyBorder="1" applyAlignment="1" applyProtection="1">
      <alignment horizontal="center"/>
    </xf>
    <xf numFmtId="0" fontId="6" fillId="0" borderId="0" xfId="5" applyFont="1" applyFill="1" applyBorder="1" applyAlignment="1" applyProtection="1">
      <alignment horizontal="center"/>
    </xf>
    <xf numFmtId="0" fontId="3" fillId="0" borderId="0" xfId="5" applyFont="1" applyFill="1" applyBorder="1" applyAlignment="1">
      <alignment horizontal="left" vertical="top" wrapText="1"/>
    </xf>
    <xf numFmtId="0" fontId="3" fillId="0" borderId="0" xfId="7" applyNumberFormat="1" applyFont="1" applyFill="1" applyBorder="1" applyAlignment="1" applyProtection="1">
      <alignment horizontal="center"/>
    </xf>
    <xf numFmtId="0" fontId="3" fillId="0" borderId="3" xfId="7" applyNumberFormat="1" applyFont="1" applyFill="1" applyBorder="1" applyAlignment="1" applyProtection="1">
      <alignment horizontal="center"/>
    </xf>
  </cellXfs>
  <cellStyles count="10">
    <cellStyle name="Comma" xfId="1" builtinId="3"/>
    <cellStyle name="Comma 10" xfId="2"/>
    <cellStyle name="Normal" xfId="0" builtinId="0"/>
    <cellStyle name="Normal_BUDGET FOR  03-04" xfId="3"/>
    <cellStyle name="Normal_BUDGET FOR  03-04..." xfId="4"/>
    <cellStyle name="Normal_budget for 03-04" xfId="5"/>
    <cellStyle name="Normal_budget for 03-04 2" xfId="6"/>
    <cellStyle name="Normal_BUDGET-2000" xfId="7"/>
    <cellStyle name="Normal_budgetDocNIC02-03" xfId="8"/>
    <cellStyle name="Normal_DEMAND17" xfId="9"/>
  </cellStyles>
  <dxfs count="0"/>
  <tableStyles count="0" defaultTableStyle="TableStyleMedium9" defaultPivotStyle="PivotStyleLight16"/>
  <colors>
    <mruColors>
      <color rgb="FFFF00FF"/>
      <color rgb="FFFF9933"/>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587" transitionEvaluation="1" codeName="Sheet1"/>
  <dimension ref="A1:H639"/>
  <sheetViews>
    <sheetView tabSelected="1" view="pageBreakPreview" topLeftCell="A587" zoomScaleNormal="130" zoomScaleSheetLayoutView="100" workbookViewId="0">
      <selection activeCell="D179" sqref="D179"/>
    </sheetView>
  </sheetViews>
  <sheetFormatPr defaultColWidth="8.85546875" defaultRowHeight="12.75"/>
  <cols>
    <col min="1" max="1" width="6.42578125" style="31" customWidth="1"/>
    <col min="2" max="2" width="8.140625" style="32" customWidth="1"/>
    <col min="3" max="3" width="45.7109375" style="33" customWidth="1"/>
    <col min="4" max="5" width="10.7109375" style="43" customWidth="1"/>
    <col min="6" max="6" width="15.7109375" style="164" customWidth="1"/>
    <col min="7" max="7" width="15.7109375" style="43" customWidth="1"/>
    <col min="8" max="8" width="15.7109375" style="29" customWidth="1"/>
    <col min="9" max="16384" width="8.85546875" style="2"/>
  </cols>
  <sheetData>
    <row r="1" spans="1:8">
      <c r="A1" s="184" t="s">
        <v>351</v>
      </c>
      <c r="B1" s="184"/>
      <c r="C1" s="184"/>
      <c r="D1" s="184"/>
      <c r="E1" s="184"/>
      <c r="F1" s="184"/>
      <c r="G1" s="184"/>
      <c r="H1" s="184"/>
    </row>
    <row r="2" spans="1:8">
      <c r="A2" s="185" t="s">
        <v>352</v>
      </c>
      <c r="B2" s="185"/>
      <c r="C2" s="185"/>
      <c r="D2" s="185"/>
      <c r="E2" s="185"/>
      <c r="F2" s="185"/>
      <c r="G2" s="185"/>
      <c r="H2" s="185"/>
    </row>
    <row r="3" spans="1:8" ht="13.15" customHeight="1">
      <c r="A3" s="182"/>
      <c r="B3" s="22"/>
      <c r="C3" s="23"/>
      <c r="D3" s="180"/>
      <c r="E3" s="24"/>
      <c r="F3" s="181"/>
      <c r="G3" s="180"/>
      <c r="H3" s="180"/>
    </row>
    <row r="4" spans="1:8">
      <c r="A4" s="182"/>
      <c r="B4" s="22"/>
      <c r="C4" s="23"/>
      <c r="D4" s="25" t="s">
        <v>167</v>
      </c>
      <c r="E4" s="26">
        <v>2059</v>
      </c>
      <c r="F4" s="27" t="s">
        <v>0</v>
      </c>
      <c r="G4" s="180"/>
      <c r="H4" s="180"/>
    </row>
    <row r="5" spans="1:8">
      <c r="A5" s="182"/>
      <c r="B5" s="22"/>
      <c r="C5" s="28"/>
      <c r="D5" s="25" t="s">
        <v>168</v>
      </c>
      <c r="E5" s="26">
        <v>2216</v>
      </c>
      <c r="F5" s="27" t="s">
        <v>1</v>
      </c>
      <c r="G5" s="180"/>
      <c r="H5" s="180"/>
    </row>
    <row r="6" spans="1:8">
      <c r="A6" s="182"/>
      <c r="B6" s="22"/>
      <c r="C6" s="28"/>
      <c r="D6" s="25" t="s">
        <v>2</v>
      </c>
      <c r="E6" s="29"/>
      <c r="F6" s="30"/>
      <c r="G6" s="180"/>
      <c r="H6" s="180"/>
    </row>
    <row r="7" spans="1:8">
      <c r="D7" s="34" t="s">
        <v>166</v>
      </c>
      <c r="E7" s="35">
        <v>2801</v>
      </c>
      <c r="F7" s="36" t="s">
        <v>3</v>
      </c>
      <c r="G7" s="37"/>
      <c r="H7" s="180"/>
    </row>
    <row r="8" spans="1:8">
      <c r="D8" s="34"/>
      <c r="E8" s="35">
        <v>2810</v>
      </c>
      <c r="F8" s="38" t="s">
        <v>287</v>
      </c>
      <c r="G8" s="37"/>
      <c r="H8" s="180"/>
    </row>
    <row r="9" spans="1:8">
      <c r="D9" s="39" t="s">
        <v>4</v>
      </c>
      <c r="E9" s="35">
        <v>4801</v>
      </c>
      <c r="F9" s="38" t="s">
        <v>5</v>
      </c>
      <c r="G9" s="37"/>
      <c r="H9" s="180"/>
    </row>
    <row r="10" spans="1:8" ht="13.15" customHeight="1">
      <c r="D10" s="39"/>
      <c r="E10" s="35"/>
      <c r="F10" s="38"/>
      <c r="G10" s="37"/>
      <c r="H10" s="180"/>
    </row>
    <row r="11" spans="1:8">
      <c r="A11" s="36" t="s">
        <v>313</v>
      </c>
      <c r="D11" s="39"/>
      <c r="E11" s="40"/>
      <c r="F11" s="38"/>
      <c r="G11" s="37"/>
      <c r="H11" s="180"/>
    </row>
    <row r="12" spans="1:8">
      <c r="D12" s="41"/>
      <c r="E12" s="42" t="s">
        <v>140</v>
      </c>
      <c r="F12" s="42" t="s">
        <v>141</v>
      </c>
      <c r="G12" s="42" t="s">
        <v>10</v>
      </c>
    </row>
    <row r="13" spans="1:8">
      <c r="D13" s="37" t="s">
        <v>6</v>
      </c>
      <c r="E13" s="37">
        <f>H278</f>
        <v>2100379</v>
      </c>
      <c r="F13" s="37">
        <f>H590</f>
        <v>747688</v>
      </c>
      <c r="G13" s="37">
        <v>2848067</v>
      </c>
    </row>
    <row r="14" spans="1:8">
      <c r="A14" s="36" t="s">
        <v>139</v>
      </c>
      <c r="C14" s="44"/>
      <c r="F14" s="43"/>
    </row>
    <row r="15" spans="1:8">
      <c r="C15" s="45"/>
      <c r="D15" s="46"/>
      <c r="E15" s="46"/>
      <c r="F15" s="46"/>
      <c r="G15" s="46"/>
      <c r="H15" s="47" t="s">
        <v>201</v>
      </c>
    </row>
    <row r="16" spans="1:8" s="9" customFormat="1" ht="13.15" customHeight="1">
      <c r="A16" s="6"/>
      <c r="B16" s="7"/>
      <c r="C16" s="8"/>
      <c r="D16" s="188" t="s">
        <v>348</v>
      </c>
      <c r="E16" s="188"/>
      <c r="F16" s="183" t="s">
        <v>314</v>
      </c>
      <c r="G16" s="183" t="s">
        <v>315</v>
      </c>
      <c r="H16" s="183" t="s">
        <v>314</v>
      </c>
    </row>
    <row r="17" spans="1:8" s="9" customFormat="1">
      <c r="A17" s="10"/>
      <c r="B17" s="11"/>
      <c r="C17" s="8" t="s">
        <v>7</v>
      </c>
      <c r="D17" s="187" t="s">
        <v>349</v>
      </c>
      <c r="E17" s="187"/>
      <c r="F17" s="183" t="s">
        <v>316</v>
      </c>
      <c r="G17" s="183" t="s">
        <v>316</v>
      </c>
      <c r="H17" s="183" t="s">
        <v>360</v>
      </c>
    </row>
    <row r="18" spans="1:8" s="9" customFormat="1">
      <c r="A18" s="12"/>
      <c r="B18" s="13"/>
      <c r="C18" s="14"/>
      <c r="D18" s="15" t="s">
        <v>8</v>
      </c>
      <c r="E18" s="15" t="s">
        <v>9</v>
      </c>
      <c r="F18" s="15"/>
      <c r="G18" s="15"/>
      <c r="H18" s="16"/>
    </row>
    <row r="19" spans="1:8" ht="13.5" customHeight="1">
      <c r="C19" s="48" t="s">
        <v>11</v>
      </c>
      <c r="D19" s="25"/>
      <c r="E19" s="25"/>
      <c r="F19" s="25"/>
      <c r="G19" s="25"/>
      <c r="H19" s="25"/>
    </row>
    <row r="20" spans="1:8" ht="14.45" customHeight="1">
      <c r="A20" s="31" t="s">
        <v>12</v>
      </c>
      <c r="B20" s="49">
        <v>2059</v>
      </c>
      <c r="C20" s="50" t="s">
        <v>0</v>
      </c>
      <c r="D20" s="51"/>
      <c r="E20" s="51"/>
      <c r="F20" s="51"/>
      <c r="G20" s="51"/>
      <c r="H20" s="51"/>
    </row>
    <row r="21" spans="1:8" ht="14.45" customHeight="1">
      <c r="A21" s="54"/>
      <c r="B21" s="55">
        <v>80</v>
      </c>
      <c r="C21" s="56" t="s">
        <v>13</v>
      </c>
      <c r="D21" s="57"/>
      <c r="E21" s="57"/>
      <c r="F21" s="57"/>
      <c r="G21" s="57"/>
      <c r="H21" s="60"/>
    </row>
    <row r="22" spans="1:8" ht="14.45" customHeight="1">
      <c r="A22" s="182"/>
      <c r="B22" s="61">
        <v>80.052999999999997</v>
      </c>
      <c r="C22" s="62" t="s">
        <v>14</v>
      </c>
      <c r="D22" s="57"/>
      <c r="E22" s="57"/>
      <c r="F22" s="57"/>
      <c r="G22" s="57"/>
      <c r="H22" s="60"/>
    </row>
    <row r="23" spans="1:8" ht="14.45" customHeight="1">
      <c r="A23" s="182"/>
      <c r="B23" s="63">
        <v>60</v>
      </c>
      <c r="C23" s="56" t="s">
        <v>169</v>
      </c>
      <c r="D23" s="57"/>
      <c r="E23" s="57"/>
      <c r="F23" s="57"/>
      <c r="G23" s="57"/>
      <c r="H23" s="60"/>
    </row>
    <row r="24" spans="1:8" ht="14.45" customHeight="1">
      <c r="A24" s="182"/>
      <c r="B24" s="64">
        <v>83</v>
      </c>
      <c r="C24" s="56" t="s">
        <v>144</v>
      </c>
      <c r="D24" s="57"/>
      <c r="E24" s="57"/>
      <c r="F24" s="57"/>
      <c r="G24" s="57"/>
      <c r="H24" s="60"/>
    </row>
    <row r="25" spans="1:8" ht="14.45" customHeight="1">
      <c r="A25" s="182"/>
      <c r="B25" s="64" t="s">
        <v>106</v>
      </c>
      <c r="C25" s="56" t="s">
        <v>105</v>
      </c>
      <c r="D25" s="59">
        <v>0</v>
      </c>
      <c r="E25" s="57">
        <v>1780</v>
      </c>
      <c r="F25" s="58">
        <v>1780</v>
      </c>
      <c r="G25" s="58">
        <v>2042</v>
      </c>
      <c r="H25" s="60">
        <v>1655</v>
      </c>
    </row>
    <row r="26" spans="1:8" ht="14.45" customHeight="1">
      <c r="A26" s="182"/>
      <c r="B26" s="65"/>
      <c r="C26" s="62"/>
      <c r="D26" s="57"/>
      <c r="E26" s="57"/>
      <c r="F26" s="57"/>
      <c r="G26" s="57"/>
      <c r="H26" s="60"/>
    </row>
    <row r="27" spans="1:8" ht="25.5">
      <c r="A27" s="182"/>
      <c r="B27" s="64">
        <v>84</v>
      </c>
      <c r="C27" s="56" t="s">
        <v>145</v>
      </c>
      <c r="D27" s="57"/>
      <c r="E27" s="57"/>
      <c r="F27" s="57"/>
      <c r="G27" s="57"/>
      <c r="H27" s="60"/>
    </row>
    <row r="28" spans="1:8" ht="14.45" customHeight="1">
      <c r="A28" s="182"/>
      <c r="B28" s="64" t="s">
        <v>107</v>
      </c>
      <c r="C28" s="56" t="s">
        <v>105</v>
      </c>
      <c r="D28" s="59">
        <v>0</v>
      </c>
      <c r="E28" s="57">
        <v>612</v>
      </c>
      <c r="F28" s="58">
        <v>570</v>
      </c>
      <c r="G28" s="58">
        <v>704</v>
      </c>
      <c r="H28" s="60">
        <v>665</v>
      </c>
    </row>
    <row r="29" spans="1:8" ht="14.45" customHeight="1">
      <c r="A29" s="182"/>
      <c r="B29" s="65"/>
      <c r="C29" s="62"/>
      <c r="D29" s="57"/>
      <c r="E29" s="57"/>
      <c r="F29" s="57"/>
      <c r="G29" s="57"/>
      <c r="H29" s="60"/>
    </row>
    <row r="30" spans="1:8" ht="14.45" customHeight="1">
      <c r="A30" s="182"/>
      <c r="B30" s="66">
        <v>85</v>
      </c>
      <c r="C30" s="56" t="s">
        <v>147</v>
      </c>
      <c r="D30" s="57"/>
      <c r="E30" s="57"/>
      <c r="F30" s="57"/>
      <c r="G30" s="57"/>
      <c r="H30" s="60"/>
    </row>
    <row r="31" spans="1:8" ht="14.45" customHeight="1">
      <c r="A31" s="182"/>
      <c r="B31" s="64" t="s">
        <v>108</v>
      </c>
      <c r="C31" s="56" t="s">
        <v>105</v>
      </c>
      <c r="D31" s="67">
        <v>0</v>
      </c>
      <c r="E31" s="60">
        <v>161</v>
      </c>
      <c r="F31" s="68">
        <v>181</v>
      </c>
      <c r="G31" s="68">
        <v>226</v>
      </c>
      <c r="H31" s="60">
        <v>219</v>
      </c>
    </row>
    <row r="32" spans="1:8" ht="14.45" customHeight="1">
      <c r="A32" s="182"/>
      <c r="B32" s="64"/>
      <c r="C32" s="56"/>
      <c r="D32" s="60"/>
      <c r="E32" s="60"/>
      <c r="F32" s="60"/>
      <c r="G32" s="60"/>
      <c r="H32" s="60"/>
    </row>
    <row r="33" spans="1:8" ht="25.5">
      <c r="A33" s="182"/>
      <c r="B33" s="66">
        <v>86</v>
      </c>
      <c r="C33" s="56" t="s">
        <v>146</v>
      </c>
      <c r="D33" s="60"/>
      <c r="E33" s="60"/>
      <c r="F33" s="60"/>
      <c r="G33" s="60"/>
      <c r="H33" s="60"/>
    </row>
    <row r="34" spans="1:8" ht="13.5" customHeight="1">
      <c r="A34" s="182"/>
      <c r="B34" s="64" t="s">
        <v>109</v>
      </c>
      <c r="C34" s="56" t="s">
        <v>105</v>
      </c>
      <c r="D34" s="67">
        <v>0</v>
      </c>
      <c r="E34" s="60">
        <v>176</v>
      </c>
      <c r="F34" s="68">
        <v>199</v>
      </c>
      <c r="G34" s="68">
        <v>243</v>
      </c>
      <c r="H34" s="60">
        <v>234</v>
      </c>
    </row>
    <row r="35" spans="1:8" ht="12" customHeight="1">
      <c r="A35" s="182"/>
      <c r="B35" s="64"/>
      <c r="C35" s="56"/>
      <c r="D35" s="60"/>
      <c r="E35" s="60"/>
      <c r="F35" s="60"/>
      <c r="G35" s="68"/>
      <c r="H35" s="60"/>
    </row>
    <row r="36" spans="1:8" ht="14.45" customHeight="1">
      <c r="A36" s="182"/>
      <c r="B36" s="66">
        <v>87</v>
      </c>
      <c r="C36" s="56" t="s">
        <v>148</v>
      </c>
      <c r="D36" s="60"/>
      <c r="E36" s="60"/>
      <c r="F36" s="60"/>
      <c r="G36" s="60"/>
      <c r="H36" s="60"/>
    </row>
    <row r="37" spans="1:8" ht="13.5" customHeight="1">
      <c r="A37" s="182"/>
      <c r="B37" s="64" t="s">
        <v>110</v>
      </c>
      <c r="C37" s="56" t="s">
        <v>105</v>
      </c>
      <c r="D37" s="67">
        <v>0</v>
      </c>
      <c r="E37" s="67">
        <v>0</v>
      </c>
      <c r="F37" s="68">
        <v>1</v>
      </c>
      <c r="G37" s="68">
        <v>1</v>
      </c>
      <c r="H37" s="60">
        <v>1</v>
      </c>
    </row>
    <row r="38" spans="1:8" ht="12" customHeight="1">
      <c r="A38" s="69"/>
      <c r="B38" s="70"/>
      <c r="C38" s="71"/>
      <c r="D38" s="72"/>
      <c r="E38" s="72"/>
      <c r="F38" s="72"/>
      <c r="G38" s="72"/>
      <c r="H38" s="72"/>
    </row>
    <row r="39" spans="1:8" ht="25.5">
      <c r="A39" s="182"/>
      <c r="B39" s="66">
        <v>88</v>
      </c>
      <c r="C39" s="56" t="s">
        <v>149</v>
      </c>
      <c r="D39" s="57"/>
      <c r="E39" s="57"/>
      <c r="F39" s="57"/>
      <c r="G39" s="57"/>
      <c r="H39" s="60"/>
    </row>
    <row r="40" spans="1:8" ht="13.5" customHeight="1">
      <c r="A40" s="182"/>
      <c r="B40" s="64" t="s">
        <v>111</v>
      </c>
      <c r="C40" s="56" t="s">
        <v>105</v>
      </c>
      <c r="D40" s="59">
        <v>0</v>
      </c>
      <c r="E40" s="59">
        <v>0</v>
      </c>
      <c r="F40" s="58">
        <v>1</v>
      </c>
      <c r="G40" s="58">
        <v>1</v>
      </c>
      <c r="H40" s="60">
        <v>1</v>
      </c>
    </row>
    <row r="41" spans="1:8" ht="13.5" customHeight="1">
      <c r="A41" s="182" t="s">
        <v>10</v>
      </c>
      <c r="B41" s="63">
        <v>60</v>
      </c>
      <c r="C41" s="56" t="s">
        <v>169</v>
      </c>
      <c r="D41" s="74">
        <f t="shared" ref="D41:G41" si="0">SUM(D25:D40)</f>
        <v>0</v>
      </c>
      <c r="E41" s="75">
        <f t="shared" si="0"/>
        <v>2729</v>
      </c>
      <c r="F41" s="76">
        <f t="shared" si="0"/>
        <v>2732</v>
      </c>
      <c r="G41" s="76">
        <f t="shared" si="0"/>
        <v>3217</v>
      </c>
      <c r="H41" s="75">
        <v>2775</v>
      </c>
    </row>
    <row r="42" spans="1:8" ht="10.9" customHeight="1">
      <c r="A42" s="182"/>
      <c r="B42" s="66"/>
      <c r="C42" s="62"/>
      <c r="D42" s="57"/>
      <c r="E42" s="57"/>
      <c r="F42" s="57"/>
      <c r="G42" s="57"/>
      <c r="H42" s="60"/>
    </row>
    <row r="43" spans="1:8" ht="13.5" customHeight="1">
      <c r="A43" s="182"/>
      <c r="B43" s="64">
        <v>61</v>
      </c>
      <c r="C43" s="56" t="s">
        <v>112</v>
      </c>
      <c r="D43" s="57"/>
      <c r="E43" s="57"/>
      <c r="F43" s="57"/>
      <c r="G43" s="57"/>
      <c r="H43" s="60"/>
    </row>
    <row r="44" spans="1:8" ht="14.45" customHeight="1">
      <c r="A44" s="182"/>
      <c r="B44" s="64">
        <v>83</v>
      </c>
      <c r="C44" s="56" t="s">
        <v>144</v>
      </c>
      <c r="D44" s="57"/>
      <c r="E44" s="57"/>
      <c r="F44" s="57"/>
      <c r="G44" s="57"/>
      <c r="H44" s="60"/>
    </row>
    <row r="45" spans="1:8" ht="13.5" customHeight="1">
      <c r="A45" s="182"/>
      <c r="B45" s="64" t="s">
        <v>114</v>
      </c>
      <c r="C45" s="56" t="s">
        <v>113</v>
      </c>
      <c r="D45" s="59">
        <v>0</v>
      </c>
      <c r="E45" s="57">
        <v>564</v>
      </c>
      <c r="F45" s="58">
        <v>570</v>
      </c>
      <c r="G45" s="58">
        <v>570</v>
      </c>
      <c r="H45" s="60">
        <v>570</v>
      </c>
    </row>
    <row r="46" spans="1:8" ht="10.9" customHeight="1">
      <c r="A46" s="182"/>
      <c r="B46" s="65"/>
      <c r="C46" s="62"/>
      <c r="D46" s="57"/>
      <c r="E46" s="57"/>
      <c r="F46" s="57"/>
      <c r="G46" s="57"/>
      <c r="H46" s="60"/>
    </row>
    <row r="47" spans="1:8" ht="25.5">
      <c r="A47" s="182"/>
      <c r="B47" s="64">
        <v>84</v>
      </c>
      <c r="C47" s="56" t="s">
        <v>145</v>
      </c>
      <c r="D47" s="57"/>
      <c r="E47" s="57"/>
      <c r="F47" s="57"/>
      <c r="G47" s="57"/>
      <c r="H47" s="60"/>
    </row>
    <row r="48" spans="1:8" ht="13.5" customHeight="1">
      <c r="A48" s="182"/>
      <c r="B48" s="64" t="s">
        <v>115</v>
      </c>
      <c r="C48" s="56" t="s">
        <v>113</v>
      </c>
      <c r="D48" s="59">
        <v>0</v>
      </c>
      <c r="E48" s="57">
        <v>1687</v>
      </c>
      <c r="F48" s="58">
        <v>1690</v>
      </c>
      <c r="G48" s="58">
        <v>1690</v>
      </c>
      <c r="H48" s="60">
        <v>1690</v>
      </c>
    </row>
    <row r="49" spans="1:8" ht="10.9" customHeight="1">
      <c r="A49" s="182"/>
      <c r="B49" s="65"/>
      <c r="C49" s="62"/>
      <c r="D49" s="57"/>
      <c r="E49" s="57"/>
      <c r="F49" s="57"/>
      <c r="G49" s="57"/>
      <c r="H49" s="60"/>
    </row>
    <row r="50" spans="1:8">
      <c r="A50" s="182"/>
      <c r="B50" s="66">
        <v>85</v>
      </c>
      <c r="C50" s="56" t="s">
        <v>147</v>
      </c>
      <c r="D50" s="60"/>
      <c r="E50" s="60"/>
      <c r="F50" s="60"/>
      <c r="G50" s="60"/>
      <c r="H50" s="60"/>
    </row>
    <row r="51" spans="1:8" ht="13.5" customHeight="1">
      <c r="A51" s="182"/>
      <c r="B51" s="64" t="s">
        <v>116</v>
      </c>
      <c r="C51" s="56" t="s">
        <v>113</v>
      </c>
      <c r="D51" s="67">
        <v>0</v>
      </c>
      <c r="E51" s="60">
        <v>100</v>
      </c>
      <c r="F51" s="68">
        <v>100</v>
      </c>
      <c r="G51" s="68">
        <v>100</v>
      </c>
      <c r="H51" s="60">
        <v>100</v>
      </c>
    </row>
    <row r="52" spans="1:8" ht="10.9" customHeight="1">
      <c r="A52" s="182"/>
      <c r="B52" s="64"/>
      <c r="C52" s="56"/>
      <c r="D52" s="57"/>
      <c r="E52" s="57"/>
      <c r="F52" s="57"/>
      <c r="G52" s="57"/>
      <c r="H52" s="60"/>
    </row>
    <row r="53" spans="1:8" ht="25.5">
      <c r="A53" s="182"/>
      <c r="B53" s="66">
        <v>86</v>
      </c>
      <c r="C53" s="56" t="s">
        <v>146</v>
      </c>
      <c r="D53" s="60"/>
      <c r="E53" s="60"/>
      <c r="F53" s="60"/>
      <c r="G53" s="60"/>
      <c r="H53" s="60"/>
    </row>
    <row r="54" spans="1:8">
      <c r="A54" s="182"/>
      <c r="B54" s="64" t="s">
        <v>117</v>
      </c>
      <c r="C54" s="56" t="s">
        <v>113</v>
      </c>
      <c r="D54" s="67">
        <v>0</v>
      </c>
      <c r="E54" s="60">
        <v>49</v>
      </c>
      <c r="F54" s="68">
        <v>50</v>
      </c>
      <c r="G54" s="68">
        <v>50</v>
      </c>
      <c r="H54" s="60">
        <v>50</v>
      </c>
    </row>
    <row r="55" spans="1:8" ht="12" customHeight="1">
      <c r="A55" s="182"/>
      <c r="B55" s="64"/>
      <c r="C55" s="56"/>
      <c r="D55" s="57"/>
      <c r="E55" s="57"/>
      <c r="F55" s="57"/>
      <c r="G55" s="57"/>
      <c r="H55" s="60"/>
    </row>
    <row r="56" spans="1:8" ht="14.45" customHeight="1">
      <c r="A56" s="182"/>
      <c r="B56" s="66">
        <v>87</v>
      </c>
      <c r="C56" s="56" t="s">
        <v>148</v>
      </c>
      <c r="D56" s="60"/>
      <c r="E56" s="60"/>
      <c r="F56" s="60"/>
      <c r="G56" s="60"/>
      <c r="H56" s="60"/>
    </row>
    <row r="57" spans="1:8">
      <c r="A57" s="182"/>
      <c r="B57" s="64" t="s">
        <v>118</v>
      </c>
      <c r="C57" s="56" t="s">
        <v>113</v>
      </c>
      <c r="D57" s="67">
        <v>0</v>
      </c>
      <c r="E57" s="60">
        <v>60</v>
      </c>
      <c r="F57" s="68">
        <v>60</v>
      </c>
      <c r="G57" s="68">
        <v>60</v>
      </c>
      <c r="H57" s="60">
        <v>60</v>
      </c>
    </row>
    <row r="58" spans="1:8" ht="12" customHeight="1">
      <c r="A58" s="182"/>
      <c r="B58" s="64"/>
      <c r="C58" s="56"/>
      <c r="D58" s="60"/>
      <c r="E58" s="60"/>
      <c r="F58" s="60"/>
      <c r="G58" s="60"/>
      <c r="H58" s="60"/>
    </row>
    <row r="59" spans="1:8" ht="25.5">
      <c r="A59" s="182"/>
      <c r="B59" s="66">
        <v>88</v>
      </c>
      <c r="C59" s="56" t="s">
        <v>149</v>
      </c>
      <c r="D59" s="60"/>
      <c r="E59" s="60"/>
      <c r="F59" s="60"/>
      <c r="G59" s="60"/>
      <c r="H59" s="60"/>
    </row>
    <row r="60" spans="1:8">
      <c r="A60" s="182"/>
      <c r="B60" s="64" t="s">
        <v>119</v>
      </c>
      <c r="C60" s="56" t="s">
        <v>113</v>
      </c>
      <c r="D60" s="67">
        <v>0</v>
      </c>
      <c r="E60" s="60">
        <v>58</v>
      </c>
      <c r="F60" s="68">
        <v>60</v>
      </c>
      <c r="G60" s="68">
        <v>60</v>
      </c>
      <c r="H60" s="60">
        <v>60</v>
      </c>
    </row>
    <row r="61" spans="1:8" ht="12" customHeight="1">
      <c r="A61" s="182"/>
      <c r="B61" s="64"/>
      <c r="C61" s="56"/>
      <c r="D61" s="57"/>
      <c r="E61" s="57"/>
      <c r="F61" s="57"/>
      <c r="G61" s="57"/>
      <c r="H61" s="60"/>
    </row>
    <row r="62" spans="1:8" ht="14.45" customHeight="1">
      <c r="A62" s="182"/>
      <c r="B62" s="66">
        <v>89</v>
      </c>
      <c r="C62" s="56" t="s">
        <v>150</v>
      </c>
      <c r="D62" s="57"/>
      <c r="E62" s="57"/>
      <c r="F62" s="57"/>
      <c r="G62" s="57"/>
      <c r="H62" s="60"/>
    </row>
    <row r="63" spans="1:8">
      <c r="A63" s="182"/>
      <c r="B63" s="64" t="s">
        <v>120</v>
      </c>
      <c r="C63" s="56" t="s">
        <v>113</v>
      </c>
      <c r="D63" s="59">
        <v>0</v>
      </c>
      <c r="E63" s="57">
        <v>99</v>
      </c>
      <c r="F63" s="58">
        <v>100</v>
      </c>
      <c r="G63" s="58">
        <v>100</v>
      </c>
      <c r="H63" s="60">
        <v>100</v>
      </c>
    </row>
    <row r="64" spans="1:8" ht="12" customHeight="1">
      <c r="A64" s="182"/>
      <c r="B64" s="64"/>
      <c r="C64" s="56"/>
      <c r="D64" s="57"/>
      <c r="E64" s="57"/>
      <c r="F64" s="57"/>
      <c r="G64" s="57"/>
      <c r="H64" s="60"/>
    </row>
    <row r="65" spans="1:8" ht="25.5">
      <c r="A65" s="182"/>
      <c r="B65" s="66">
        <v>90</v>
      </c>
      <c r="C65" s="56" t="s">
        <v>151</v>
      </c>
      <c r="D65" s="57"/>
      <c r="E65" s="57"/>
      <c r="F65" s="57"/>
      <c r="G65" s="57"/>
      <c r="H65" s="60"/>
    </row>
    <row r="66" spans="1:8" ht="14.45" customHeight="1">
      <c r="A66" s="182"/>
      <c r="B66" s="64" t="s">
        <v>121</v>
      </c>
      <c r="C66" s="56" t="s">
        <v>113</v>
      </c>
      <c r="D66" s="59">
        <v>0</v>
      </c>
      <c r="E66" s="57">
        <v>199</v>
      </c>
      <c r="F66" s="58">
        <v>200</v>
      </c>
      <c r="G66" s="58">
        <v>200</v>
      </c>
      <c r="H66" s="60">
        <v>200</v>
      </c>
    </row>
    <row r="67" spans="1:8" ht="14.45" customHeight="1">
      <c r="A67" s="182" t="s">
        <v>10</v>
      </c>
      <c r="B67" s="64">
        <v>61</v>
      </c>
      <c r="C67" s="56" t="s">
        <v>112</v>
      </c>
      <c r="D67" s="74">
        <f t="shared" ref="D67:G67" si="1">SUM(D45:D66)</f>
        <v>0</v>
      </c>
      <c r="E67" s="75">
        <f t="shared" si="1"/>
        <v>2816</v>
      </c>
      <c r="F67" s="76">
        <f t="shared" si="1"/>
        <v>2830</v>
      </c>
      <c r="G67" s="76">
        <f t="shared" si="1"/>
        <v>2830</v>
      </c>
      <c r="H67" s="75">
        <v>2830</v>
      </c>
    </row>
    <row r="68" spans="1:8" ht="14.45" customHeight="1">
      <c r="A68" s="182" t="s">
        <v>10</v>
      </c>
      <c r="B68" s="61">
        <v>80.052999999999997</v>
      </c>
      <c r="C68" s="62" t="s">
        <v>14</v>
      </c>
      <c r="D68" s="53">
        <f t="shared" ref="D68:G68" si="2">D67+D41</f>
        <v>0</v>
      </c>
      <c r="E68" s="52">
        <f t="shared" si="2"/>
        <v>5545</v>
      </c>
      <c r="F68" s="52">
        <f t="shared" si="2"/>
        <v>5562</v>
      </c>
      <c r="G68" s="52">
        <f t="shared" si="2"/>
        <v>6047</v>
      </c>
      <c r="H68" s="52">
        <v>5605</v>
      </c>
    </row>
    <row r="69" spans="1:8" ht="14.45" customHeight="1">
      <c r="A69" s="182" t="s">
        <v>10</v>
      </c>
      <c r="B69" s="55">
        <v>80</v>
      </c>
      <c r="C69" s="56" t="s">
        <v>13</v>
      </c>
      <c r="D69" s="77">
        <f t="shared" ref="D69:G70" si="3">D68</f>
        <v>0</v>
      </c>
      <c r="E69" s="78">
        <f t="shared" si="3"/>
        <v>5545</v>
      </c>
      <c r="F69" s="79">
        <f t="shared" si="3"/>
        <v>5562</v>
      </c>
      <c r="G69" s="79">
        <f t="shared" si="3"/>
        <v>6047</v>
      </c>
      <c r="H69" s="78">
        <v>5605</v>
      </c>
    </row>
    <row r="70" spans="1:8" ht="14.45" customHeight="1">
      <c r="A70" s="69" t="s">
        <v>10</v>
      </c>
      <c r="B70" s="80">
        <v>2059</v>
      </c>
      <c r="C70" s="81" t="s">
        <v>0</v>
      </c>
      <c r="D70" s="74">
        <f t="shared" si="3"/>
        <v>0</v>
      </c>
      <c r="E70" s="75">
        <f t="shared" si="3"/>
        <v>5545</v>
      </c>
      <c r="F70" s="76">
        <f t="shared" si="3"/>
        <v>5562</v>
      </c>
      <c r="G70" s="76">
        <f t="shared" si="3"/>
        <v>6047</v>
      </c>
      <c r="H70" s="75">
        <v>5605</v>
      </c>
    </row>
    <row r="71" spans="1:8" ht="3" customHeight="1">
      <c r="A71" s="182"/>
      <c r="B71" s="22"/>
      <c r="C71" s="82"/>
      <c r="D71" s="51"/>
      <c r="E71" s="51"/>
      <c r="F71" s="51"/>
      <c r="G71" s="51"/>
      <c r="H71" s="51"/>
    </row>
    <row r="72" spans="1:8" ht="13.9" customHeight="1">
      <c r="A72" s="182" t="s">
        <v>12</v>
      </c>
      <c r="B72" s="83">
        <v>2216</v>
      </c>
      <c r="C72" s="62" t="s">
        <v>1</v>
      </c>
      <c r="D72" s="51"/>
      <c r="E72" s="51"/>
      <c r="F72" s="51"/>
      <c r="G72" s="51"/>
      <c r="H72" s="51"/>
    </row>
    <row r="73" spans="1:8" ht="13.9" customHeight="1">
      <c r="A73" s="182"/>
      <c r="B73" s="84">
        <v>5</v>
      </c>
      <c r="C73" s="56" t="s">
        <v>206</v>
      </c>
      <c r="D73" s="51"/>
      <c r="E73" s="51"/>
      <c r="F73" s="51"/>
      <c r="G73" s="51"/>
      <c r="H73" s="51"/>
    </row>
    <row r="74" spans="1:8" ht="13.9" customHeight="1">
      <c r="A74" s="182"/>
      <c r="B74" s="61" t="s">
        <v>142</v>
      </c>
      <c r="C74" s="62" t="s">
        <v>14</v>
      </c>
      <c r="D74" s="51"/>
      <c r="E74" s="51"/>
      <c r="F74" s="51"/>
      <c r="G74" s="51"/>
      <c r="H74" s="51"/>
    </row>
    <row r="75" spans="1:8" ht="13.9" customHeight="1">
      <c r="A75" s="182"/>
      <c r="B75" s="64">
        <v>60</v>
      </c>
      <c r="C75" s="56" t="s">
        <v>169</v>
      </c>
      <c r="D75" s="51"/>
      <c r="E75" s="51"/>
      <c r="F75" s="51"/>
      <c r="G75" s="51"/>
      <c r="H75" s="51"/>
    </row>
    <row r="76" spans="1:8" ht="25.5">
      <c r="A76" s="182"/>
      <c r="B76" s="55">
        <v>77</v>
      </c>
      <c r="C76" s="56" t="s">
        <v>152</v>
      </c>
      <c r="D76" s="51"/>
      <c r="E76" s="51"/>
      <c r="F76" s="51"/>
      <c r="G76" s="51"/>
      <c r="H76" s="51"/>
    </row>
    <row r="77" spans="1:8" ht="14.45" customHeight="1">
      <c r="A77" s="182"/>
      <c r="B77" s="64" t="s">
        <v>126</v>
      </c>
      <c r="C77" s="56" t="s">
        <v>105</v>
      </c>
      <c r="D77" s="53">
        <v>0</v>
      </c>
      <c r="E77" s="51">
        <v>97</v>
      </c>
      <c r="F77" s="52">
        <v>100</v>
      </c>
      <c r="G77" s="52">
        <v>122</v>
      </c>
      <c r="H77" s="51">
        <v>117</v>
      </c>
    </row>
    <row r="78" spans="1:8" ht="9.6" customHeight="1">
      <c r="A78" s="182"/>
      <c r="B78" s="64"/>
      <c r="C78" s="56"/>
      <c r="D78" s="51"/>
      <c r="E78" s="51"/>
      <c r="F78" s="51"/>
      <c r="G78" s="51"/>
      <c r="H78" s="51"/>
    </row>
    <row r="79" spans="1:8">
      <c r="A79" s="182"/>
      <c r="B79" s="55">
        <v>78</v>
      </c>
      <c r="C79" s="56" t="s">
        <v>122</v>
      </c>
      <c r="D79" s="51"/>
      <c r="E79" s="51"/>
      <c r="F79" s="51"/>
      <c r="G79" s="51"/>
      <c r="H79" s="51"/>
    </row>
    <row r="80" spans="1:8" ht="14.45" customHeight="1">
      <c r="A80" s="182"/>
      <c r="B80" s="64" t="s">
        <v>127</v>
      </c>
      <c r="C80" s="56" t="s">
        <v>105</v>
      </c>
      <c r="D80" s="53">
        <v>0</v>
      </c>
      <c r="E80" s="51">
        <v>825</v>
      </c>
      <c r="F80" s="52">
        <v>867</v>
      </c>
      <c r="G80" s="52">
        <v>1056</v>
      </c>
      <c r="H80" s="51">
        <v>1019</v>
      </c>
    </row>
    <row r="81" spans="1:8">
      <c r="A81" s="182"/>
      <c r="B81" s="83"/>
      <c r="C81" s="56"/>
      <c r="D81" s="51"/>
      <c r="E81" s="51"/>
      <c r="F81" s="51"/>
      <c r="G81" s="51"/>
      <c r="H81" s="51"/>
    </row>
    <row r="82" spans="1:8" ht="25.5">
      <c r="A82" s="182"/>
      <c r="B82" s="55">
        <v>79</v>
      </c>
      <c r="C82" s="56" t="s">
        <v>153</v>
      </c>
      <c r="D82" s="51"/>
      <c r="E82" s="51"/>
      <c r="F82" s="51"/>
      <c r="G82" s="51"/>
      <c r="H82" s="51"/>
    </row>
    <row r="83" spans="1:8" ht="14.45" customHeight="1">
      <c r="A83" s="182"/>
      <c r="B83" s="64" t="s">
        <v>128</v>
      </c>
      <c r="C83" s="56" t="s">
        <v>105</v>
      </c>
      <c r="D83" s="53">
        <v>0</v>
      </c>
      <c r="E83" s="52">
        <v>189</v>
      </c>
      <c r="F83" s="52">
        <v>212</v>
      </c>
      <c r="G83" s="52">
        <v>251</v>
      </c>
      <c r="H83" s="51">
        <v>240</v>
      </c>
    </row>
    <row r="84" spans="1:8">
      <c r="A84" s="182"/>
      <c r="B84" s="64"/>
      <c r="C84" s="56"/>
      <c r="D84" s="51"/>
      <c r="E84" s="51"/>
      <c r="F84" s="51"/>
      <c r="G84" s="51"/>
      <c r="H84" s="51"/>
    </row>
    <row r="85" spans="1:8" ht="14.45" customHeight="1">
      <c r="A85" s="182"/>
      <c r="B85" s="55">
        <v>80</v>
      </c>
      <c r="C85" s="56" t="s">
        <v>123</v>
      </c>
      <c r="D85" s="51"/>
      <c r="E85" s="51"/>
      <c r="F85" s="51"/>
      <c r="G85" s="51"/>
      <c r="H85" s="51"/>
    </row>
    <row r="86" spans="1:8" ht="14.45" customHeight="1">
      <c r="A86" s="182"/>
      <c r="B86" s="64" t="s">
        <v>129</v>
      </c>
      <c r="C86" s="56" t="s">
        <v>105</v>
      </c>
      <c r="D86" s="53">
        <v>0</v>
      </c>
      <c r="E86" s="52">
        <v>88</v>
      </c>
      <c r="F86" s="52">
        <v>100</v>
      </c>
      <c r="G86" s="52">
        <v>122</v>
      </c>
      <c r="H86" s="51">
        <v>117</v>
      </c>
    </row>
    <row r="87" spans="1:8">
      <c r="A87" s="182"/>
      <c r="B87" s="64"/>
      <c r="C87" s="56"/>
      <c r="D87" s="52"/>
      <c r="E87" s="51"/>
      <c r="F87" s="52"/>
      <c r="G87" s="52"/>
      <c r="H87" s="51"/>
    </row>
    <row r="88" spans="1:8" ht="25.5">
      <c r="A88" s="182"/>
      <c r="B88" s="55">
        <v>81</v>
      </c>
      <c r="C88" s="56" t="s">
        <v>154</v>
      </c>
      <c r="D88" s="51"/>
      <c r="E88" s="51"/>
      <c r="F88" s="51"/>
      <c r="G88" s="51"/>
      <c r="H88" s="51"/>
    </row>
    <row r="89" spans="1:8" ht="13.5" customHeight="1">
      <c r="A89" s="182"/>
      <c r="B89" s="64" t="s">
        <v>130</v>
      </c>
      <c r="C89" s="56" t="s">
        <v>105</v>
      </c>
      <c r="D89" s="53">
        <v>0</v>
      </c>
      <c r="E89" s="51">
        <v>161</v>
      </c>
      <c r="F89" s="53">
        <v>0</v>
      </c>
      <c r="G89" s="53">
        <v>0</v>
      </c>
      <c r="H89" s="53">
        <v>0</v>
      </c>
    </row>
    <row r="90" spans="1:8">
      <c r="A90" s="182"/>
      <c r="B90" s="64"/>
      <c r="C90" s="56"/>
      <c r="D90" s="51"/>
      <c r="E90" s="57"/>
      <c r="F90" s="51"/>
      <c r="G90" s="51"/>
      <c r="H90" s="51"/>
    </row>
    <row r="91" spans="1:8" ht="14.45" customHeight="1">
      <c r="A91" s="182"/>
      <c r="B91" s="55">
        <v>82</v>
      </c>
      <c r="C91" s="56" t="s">
        <v>124</v>
      </c>
      <c r="D91" s="51"/>
      <c r="E91" s="51"/>
      <c r="F91" s="51"/>
      <c r="G91" s="51"/>
      <c r="H91" s="51"/>
    </row>
    <row r="92" spans="1:8" ht="13.5" customHeight="1">
      <c r="A92" s="182"/>
      <c r="B92" s="64" t="s">
        <v>131</v>
      </c>
      <c r="C92" s="56" t="s">
        <v>105</v>
      </c>
      <c r="D92" s="53">
        <v>0</v>
      </c>
      <c r="E92" s="53">
        <v>0</v>
      </c>
      <c r="F92" s="52">
        <v>1</v>
      </c>
      <c r="G92" s="52">
        <v>1</v>
      </c>
      <c r="H92" s="51">
        <v>1</v>
      </c>
    </row>
    <row r="93" spans="1:8" ht="14.45" customHeight="1">
      <c r="A93" s="182" t="s">
        <v>10</v>
      </c>
      <c r="B93" s="64">
        <v>60</v>
      </c>
      <c r="C93" s="56" t="s">
        <v>104</v>
      </c>
      <c r="D93" s="77">
        <f t="shared" ref="D93:G93" si="4">SUM(D77:D92)</f>
        <v>0</v>
      </c>
      <c r="E93" s="85">
        <f t="shared" si="4"/>
        <v>1360</v>
      </c>
      <c r="F93" s="79">
        <f t="shared" si="4"/>
        <v>1280</v>
      </c>
      <c r="G93" s="79">
        <f t="shared" si="4"/>
        <v>1552</v>
      </c>
      <c r="H93" s="85">
        <v>1494</v>
      </c>
    </row>
    <row r="94" spans="1:8" ht="7.15" customHeight="1">
      <c r="A94" s="182"/>
      <c r="B94" s="83"/>
      <c r="C94" s="56"/>
      <c r="D94" s="51"/>
      <c r="E94" s="51"/>
      <c r="F94" s="51"/>
      <c r="G94" s="51"/>
      <c r="H94" s="51"/>
    </row>
    <row r="95" spans="1:8" ht="14.45" customHeight="1">
      <c r="A95" s="182"/>
      <c r="B95" s="64">
        <v>61</v>
      </c>
      <c r="C95" s="56" t="s">
        <v>112</v>
      </c>
      <c r="D95" s="51"/>
      <c r="E95" s="51"/>
      <c r="F95" s="51"/>
      <c r="G95" s="51"/>
      <c r="H95" s="51"/>
    </row>
    <row r="96" spans="1:8" ht="25.5">
      <c r="A96" s="182"/>
      <c r="B96" s="55">
        <v>77</v>
      </c>
      <c r="C96" s="56" t="s">
        <v>152</v>
      </c>
      <c r="D96" s="51"/>
      <c r="E96" s="51"/>
      <c r="F96" s="51"/>
      <c r="G96" s="51"/>
      <c r="H96" s="51"/>
    </row>
    <row r="97" spans="1:8" ht="14.45" customHeight="1">
      <c r="A97" s="182"/>
      <c r="B97" s="64" t="s">
        <v>132</v>
      </c>
      <c r="C97" s="56" t="s">
        <v>113</v>
      </c>
      <c r="D97" s="53">
        <v>0</v>
      </c>
      <c r="E97" s="51">
        <v>715</v>
      </c>
      <c r="F97" s="52">
        <v>715</v>
      </c>
      <c r="G97" s="52">
        <v>715</v>
      </c>
      <c r="H97" s="51">
        <v>715</v>
      </c>
    </row>
    <row r="98" spans="1:8" ht="7.15" customHeight="1">
      <c r="A98" s="182"/>
      <c r="B98" s="64"/>
      <c r="C98" s="56"/>
      <c r="D98" s="51"/>
      <c r="E98" s="51"/>
      <c r="F98" s="51"/>
      <c r="G98" s="51"/>
      <c r="H98" s="51"/>
    </row>
    <row r="99" spans="1:8" ht="14.45" customHeight="1">
      <c r="A99" s="182"/>
      <c r="B99" s="55">
        <v>78</v>
      </c>
      <c r="C99" s="56" t="s">
        <v>122</v>
      </c>
      <c r="D99" s="51"/>
      <c r="E99" s="51"/>
      <c r="F99" s="51"/>
      <c r="G99" s="51"/>
      <c r="H99" s="51"/>
    </row>
    <row r="100" spans="1:8" ht="14.45" customHeight="1">
      <c r="A100" s="182"/>
      <c r="B100" s="64" t="s">
        <v>133</v>
      </c>
      <c r="C100" s="56" t="s">
        <v>113</v>
      </c>
      <c r="D100" s="53">
        <v>0</v>
      </c>
      <c r="E100" s="51">
        <v>1244</v>
      </c>
      <c r="F100" s="52">
        <v>1245</v>
      </c>
      <c r="G100" s="52">
        <v>1245</v>
      </c>
      <c r="H100" s="51">
        <v>1245</v>
      </c>
    </row>
    <row r="101" spans="1:8">
      <c r="A101" s="182"/>
      <c r="B101" s="83"/>
      <c r="C101" s="56"/>
      <c r="D101" s="51"/>
      <c r="E101" s="51"/>
      <c r="F101" s="51"/>
      <c r="G101" s="51"/>
      <c r="H101" s="51"/>
    </row>
    <row r="102" spans="1:8" ht="25.5">
      <c r="A102" s="182"/>
      <c r="B102" s="55">
        <v>79</v>
      </c>
      <c r="C102" s="56" t="s">
        <v>153</v>
      </c>
      <c r="D102" s="51"/>
      <c r="E102" s="51"/>
      <c r="F102" s="51"/>
      <c r="G102" s="51"/>
      <c r="H102" s="51"/>
    </row>
    <row r="103" spans="1:8" ht="14.45" customHeight="1">
      <c r="A103" s="69"/>
      <c r="B103" s="70" t="s">
        <v>134</v>
      </c>
      <c r="C103" s="71" t="s">
        <v>113</v>
      </c>
      <c r="D103" s="86">
        <v>0</v>
      </c>
      <c r="E103" s="87">
        <v>115</v>
      </c>
      <c r="F103" s="88">
        <v>115</v>
      </c>
      <c r="G103" s="88">
        <v>115</v>
      </c>
      <c r="H103" s="87">
        <v>115</v>
      </c>
    </row>
    <row r="104" spans="1:8" ht="4.9000000000000004" customHeight="1">
      <c r="A104" s="182"/>
      <c r="B104" s="64"/>
      <c r="C104" s="56"/>
      <c r="D104" s="51"/>
      <c r="E104" s="51"/>
      <c r="F104" s="51"/>
      <c r="G104" s="51"/>
      <c r="H104" s="51"/>
    </row>
    <row r="105" spans="1:8" ht="14.45" customHeight="1">
      <c r="A105" s="182"/>
      <c r="B105" s="55">
        <v>80</v>
      </c>
      <c r="C105" s="56" t="s">
        <v>123</v>
      </c>
      <c r="D105" s="51"/>
      <c r="E105" s="51"/>
      <c r="F105" s="51"/>
      <c r="G105" s="51"/>
      <c r="H105" s="51"/>
    </row>
    <row r="106" spans="1:8" ht="14.45" customHeight="1">
      <c r="A106" s="182"/>
      <c r="B106" s="64" t="s">
        <v>135</v>
      </c>
      <c r="C106" s="56" t="s">
        <v>113</v>
      </c>
      <c r="D106" s="53">
        <v>0</v>
      </c>
      <c r="E106" s="51">
        <v>45</v>
      </c>
      <c r="F106" s="52">
        <v>45</v>
      </c>
      <c r="G106" s="52">
        <v>45</v>
      </c>
      <c r="H106" s="51">
        <v>45</v>
      </c>
    </row>
    <row r="107" spans="1:8">
      <c r="A107" s="182"/>
      <c r="B107" s="83"/>
      <c r="C107" s="56"/>
      <c r="D107" s="51"/>
      <c r="E107" s="51"/>
      <c r="F107" s="51"/>
      <c r="G107" s="51"/>
      <c r="H107" s="51"/>
    </row>
    <row r="108" spans="1:8" ht="25.5">
      <c r="A108" s="182"/>
      <c r="B108" s="55">
        <v>81</v>
      </c>
      <c r="C108" s="56" t="s">
        <v>154</v>
      </c>
      <c r="D108" s="51"/>
      <c r="E108" s="51"/>
      <c r="F108" s="51"/>
      <c r="G108" s="51"/>
      <c r="H108" s="51"/>
    </row>
    <row r="109" spans="1:8" ht="14.45" customHeight="1">
      <c r="A109" s="182"/>
      <c r="B109" s="64" t="s">
        <v>136</v>
      </c>
      <c r="C109" s="56" t="s">
        <v>113</v>
      </c>
      <c r="D109" s="53">
        <v>0</v>
      </c>
      <c r="E109" s="51">
        <v>78</v>
      </c>
      <c r="F109" s="52">
        <v>78</v>
      </c>
      <c r="G109" s="52">
        <v>78</v>
      </c>
      <c r="H109" s="51">
        <v>78</v>
      </c>
    </row>
    <row r="110" spans="1:8">
      <c r="A110" s="182"/>
      <c r="B110" s="64"/>
      <c r="C110" s="56"/>
      <c r="D110" s="51"/>
      <c r="E110" s="51"/>
      <c r="F110" s="51"/>
      <c r="G110" s="51"/>
      <c r="H110" s="51"/>
    </row>
    <row r="111" spans="1:8" ht="14.45" customHeight="1">
      <c r="A111" s="182"/>
      <c r="B111" s="55">
        <v>82</v>
      </c>
      <c r="C111" s="56" t="s">
        <v>124</v>
      </c>
      <c r="D111" s="51"/>
      <c r="E111" s="51"/>
      <c r="F111" s="51"/>
      <c r="G111" s="51"/>
      <c r="H111" s="51"/>
    </row>
    <row r="112" spans="1:8" ht="14.45" customHeight="1">
      <c r="A112" s="182"/>
      <c r="B112" s="64" t="s">
        <v>137</v>
      </c>
      <c r="C112" s="56" t="s">
        <v>113</v>
      </c>
      <c r="D112" s="53">
        <v>0</v>
      </c>
      <c r="E112" s="51">
        <v>44</v>
      </c>
      <c r="F112" s="52">
        <v>45</v>
      </c>
      <c r="G112" s="52">
        <v>45</v>
      </c>
      <c r="H112" s="51">
        <v>45</v>
      </c>
    </row>
    <row r="113" spans="1:8">
      <c r="A113" s="182"/>
      <c r="B113" s="83"/>
      <c r="C113" s="56"/>
      <c r="D113" s="51"/>
      <c r="E113" s="51"/>
      <c r="F113" s="51"/>
      <c r="G113" s="51"/>
      <c r="H113" s="51"/>
    </row>
    <row r="114" spans="1:8" ht="25.5">
      <c r="A114" s="182"/>
      <c r="B114" s="55">
        <v>83</v>
      </c>
      <c r="C114" s="56" t="s">
        <v>155</v>
      </c>
      <c r="D114" s="51"/>
      <c r="E114" s="51"/>
      <c r="F114" s="51"/>
      <c r="G114" s="51"/>
      <c r="H114" s="51"/>
    </row>
    <row r="115" spans="1:8" ht="14.45" customHeight="1">
      <c r="A115" s="182"/>
      <c r="B115" s="64" t="s">
        <v>114</v>
      </c>
      <c r="C115" s="56" t="s">
        <v>113</v>
      </c>
      <c r="D115" s="53">
        <v>0</v>
      </c>
      <c r="E115" s="52">
        <v>153</v>
      </c>
      <c r="F115" s="52">
        <v>153</v>
      </c>
      <c r="G115" s="52">
        <v>153</v>
      </c>
      <c r="H115" s="51">
        <v>153</v>
      </c>
    </row>
    <row r="116" spans="1:8">
      <c r="A116" s="182"/>
      <c r="B116" s="64"/>
      <c r="C116" s="56"/>
      <c r="D116" s="51"/>
      <c r="E116" s="51"/>
      <c r="F116" s="51"/>
      <c r="G116" s="51"/>
      <c r="H116" s="51"/>
    </row>
    <row r="117" spans="1:8" ht="14.45" customHeight="1">
      <c r="A117" s="182"/>
      <c r="B117" s="55">
        <v>84</v>
      </c>
      <c r="C117" s="56" t="s">
        <v>125</v>
      </c>
      <c r="D117" s="51"/>
      <c r="E117" s="51"/>
      <c r="F117" s="51"/>
      <c r="G117" s="51"/>
      <c r="H117" s="51"/>
    </row>
    <row r="118" spans="1:8" ht="14.45" customHeight="1">
      <c r="A118" s="182"/>
      <c r="B118" s="64" t="s">
        <v>115</v>
      </c>
      <c r="C118" s="56" t="s">
        <v>113</v>
      </c>
      <c r="D118" s="53">
        <v>0</v>
      </c>
      <c r="E118" s="52">
        <v>234</v>
      </c>
      <c r="F118" s="52">
        <v>236</v>
      </c>
      <c r="G118" s="52">
        <v>236</v>
      </c>
      <c r="H118" s="51">
        <v>236</v>
      </c>
    </row>
    <row r="119" spans="1:8" ht="14.45" customHeight="1">
      <c r="A119" s="182" t="s">
        <v>10</v>
      </c>
      <c r="B119" s="64">
        <v>61</v>
      </c>
      <c r="C119" s="56" t="s">
        <v>112</v>
      </c>
      <c r="D119" s="77">
        <f t="shared" ref="D119:G119" si="5">SUM(D97:D118)</f>
        <v>0</v>
      </c>
      <c r="E119" s="85">
        <f t="shared" si="5"/>
        <v>2628</v>
      </c>
      <c r="F119" s="79">
        <f t="shared" si="5"/>
        <v>2632</v>
      </c>
      <c r="G119" s="79">
        <f t="shared" si="5"/>
        <v>2632</v>
      </c>
      <c r="H119" s="85">
        <v>2632</v>
      </c>
    </row>
    <row r="120" spans="1:8" ht="13.35" customHeight="1">
      <c r="A120" s="182" t="s">
        <v>10</v>
      </c>
      <c r="B120" s="61" t="s">
        <v>142</v>
      </c>
      <c r="C120" s="62" t="s">
        <v>14</v>
      </c>
      <c r="D120" s="86">
        <f t="shared" ref="D120:G120" si="6">D119+D93</f>
        <v>0</v>
      </c>
      <c r="E120" s="87">
        <f t="shared" si="6"/>
        <v>3988</v>
      </c>
      <c r="F120" s="88">
        <f t="shared" si="6"/>
        <v>3912</v>
      </c>
      <c r="G120" s="88">
        <f t="shared" si="6"/>
        <v>4184</v>
      </c>
      <c r="H120" s="87">
        <v>4126</v>
      </c>
    </row>
    <row r="121" spans="1:8" ht="13.35" customHeight="1">
      <c r="A121" s="182" t="s">
        <v>10</v>
      </c>
      <c r="B121" s="84">
        <v>5</v>
      </c>
      <c r="C121" s="56" t="s">
        <v>206</v>
      </c>
      <c r="D121" s="77">
        <f t="shared" ref="D121:G122" si="7">D120</f>
        <v>0</v>
      </c>
      <c r="E121" s="85">
        <f t="shared" si="7"/>
        <v>3988</v>
      </c>
      <c r="F121" s="79">
        <f t="shared" si="7"/>
        <v>3912</v>
      </c>
      <c r="G121" s="79">
        <f t="shared" si="7"/>
        <v>4184</v>
      </c>
      <c r="H121" s="85">
        <v>4126</v>
      </c>
    </row>
    <row r="122" spans="1:8" ht="13.35" customHeight="1">
      <c r="A122" s="182" t="s">
        <v>10</v>
      </c>
      <c r="B122" s="83">
        <v>2216</v>
      </c>
      <c r="C122" s="62" t="s">
        <v>1</v>
      </c>
      <c r="D122" s="77">
        <f t="shared" si="7"/>
        <v>0</v>
      </c>
      <c r="E122" s="85">
        <f t="shared" si="7"/>
        <v>3988</v>
      </c>
      <c r="F122" s="79">
        <f t="shared" si="7"/>
        <v>3912</v>
      </c>
      <c r="G122" s="79">
        <f t="shared" si="7"/>
        <v>4184</v>
      </c>
      <c r="H122" s="85">
        <v>4126</v>
      </c>
    </row>
    <row r="123" spans="1:8" ht="13.35" customHeight="1">
      <c r="A123" s="182"/>
      <c r="B123" s="83"/>
      <c r="C123" s="62"/>
      <c r="D123" s="51"/>
      <c r="E123" s="51"/>
      <c r="F123" s="51"/>
      <c r="G123" s="51"/>
      <c r="H123" s="51"/>
    </row>
    <row r="124" spans="1:8" ht="13.35" customHeight="1">
      <c r="A124" s="182" t="s">
        <v>12</v>
      </c>
      <c r="B124" s="89">
        <v>2801</v>
      </c>
      <c r="C124" s="90" t="s">
        <v>3</v>
      </c>
      <c r="D124" s="51"/>
      <c r="E124" s="51"/>
      <c r="F124" s="51"/>
      <c r="G124" s="51"/>
      <c r="H124" s="51"/>
    </row>
    <row r="125" spans="1:8" ht="13.35" customHeight="1">
      <c r="A125" s="182"/>
      <c r="B125" s="64">
        <v>1</v>
      </c>
      <c r="C125" s="20" t="s">
        <v>19</v>
      </c>
      <c r="D125" s="57"/>
      <c r="E125" s="57"/>
      <c r="F125" s="57"/>
      <c r="G125" s="57"/>
      <c r="H125" s="60"/>
    </row>
    <row r="126" spans="1:8" ht="13.35" customHeight="1">
      <c r="A126" s="182"/>
      <c r="B126" s="91">
        <v>1.052</v>
      </c>
      <c r="C126" s="90" t="s">
        <v>20</v>
      </c>
      <c r="D126" s="51"/>
      <c r="E126" s="51"/>
      <c r="F126" s="51"/>
      <c r="G126" s="51"/>
      <c r="H126" s="51"/>
    </row>
    <row r="127" spans="1:8" ht="13.35" customHeight="1">
      <c r="A127" s="182"/>
      <c r="B127" s="22">
        <v>45</v>
      </c>
      <c r="C127" s="56" t="s">
        <v>15</v>
      </c>
      <c r="D127" s="51"/>
      <c r="E127" s="51"/>
      <c r="F127" s="51"/>
      <c r="G127" s="51"/>
      <c r="H127" s="51"/>
    </row>
    <row r="128" spans="1:8" ht="13.35" customHeight="1">
      <c r="A128" s="182"/>
      <c r="B128" s="21" t="s">
        <v>21</v>
      </c>
      <c r="C128" s="20" t="s">
        <v>20</v>
      </c>
      <c r="D128" s="53">
        <v>0</v>
      </c>
      <c r="E128" s="53">
        <v>0</v>
      </c>
      <c r="F128" s="52">
        <v>1</v>
      </c>
      <c r="G128" s="52">
        <v>1</v>
      </c>
      <c r="H128" s="51">
        <v>1</v>
      </c>
    </row>
    <row r="129" spans="1:8" ht="13.35" customHeight="1">
      <c r="A129" s="182" t="s">
        <v>10</v>
      </c>
      <c r="B129" s="91">
        <v>1.052</v>
      </c>
      <c r="C129" s="90" t="s">
        <v>20</v>
      </c>
      <c r="D129" s="77">
        <f t="shared" ref="D129:G129" si="8">D128</f>
        <v>0</v>
      </c>
      <c r="E129" s="77">
        <f t="shared" si="8"/>
        <v>0</v>
      </c>
      <c r="F129" s="79">
        <f t="shared" si="8"/>
        <v>1</v>
      </c>
      <c r="G129" s="79">
        <f t="shared" si="8"/>
        <v>1</v>
      </c>
      <c r="H129" s="85">
        <v>1</v>
      </c>
    </row>
    <row r="130" spans="1:8" ht="13.35" customHeight="1">
      <c r="A130" s="182"/>
      <c r="B130" s="21"/>
      <c r="C130" s="20"/>
      <c r="D130" s="92"/>
      <c r="E130" s="92"/>
      <c r="F130" s="92"/>
      <c r="G130" s="92"/>
      <c r="H130" s="51"/>
    </row>
    <row r="131" spans="1:8" ht="13.35" customHeight="1">
      <c r="A131" s="182"/>
      <c r="B131" s="91">
        <v>1.101</v>
      </c>
      <c r="C131" s="90" t="s">
        <v>22</v>
      </c>
      <c r="D131" s="51"/>
      <c r="E131" s="51"/>
      <c r="F131" s="51"/>
      <c r="G131" s="51"/>
      <c r="H131" s="51"/>
    </row>
    <row r="132" spans="1:8" ht="13.35" customHeight="1">
      <c r="A132" s="182"/>
      <c r="B132" s="22">
        <v>45</v>
      </c>
      <c r="C132" s="56" t="s">
        <v>15</v>
      </c>
      <c r="D132" s="51"/>
      <c r="E132" s="51"/>
      <c r="F132" s="51"/>
      <c r="G132" s="51"/>
      <c r="H132" s="51"/>
    </row>
    <row r="133" spans="1:8" ht="13.35" customHeight="1">
      <c r="A133" s="182"/>
      <c r="B133" s="21" t="s">
        <v>23</v>
      </c>
      <c r="C133" s="94" t="s">
        <v>24</v>
      </c>
      <c r="D133" s="86">
        <v>0</v>
      </c>
      <c r="E133" s="87">
        <v>900000</v>
      </c>
      <c r="F133" s="88">
        <v>820000</v>
      </c>
      <c r="G133" s="88">
        <v>820000</v>
      </c>
      <c r="H133" s="87">
        <v>500000</v>
      </c>
    </row>
    <row r="134" spans="1:8" ht="13.35" customHeight="1">
      <c r="A134" s="182" t="s">
        <v>10</v>
      </c>
      <c r="B134" s="91">
        <v>1.101</v>
      </c>
      <c r="C134" s="90" t="s">
        <v>22</v>
      </c>
      <c r="D134" s="77">
        <f t="shared" ref="D134:G134" si="9">D133</f>
        <v>0</v>
      </c>
      <c r="E134" s="85">
        <f t="shared" si="9"/>
        <v>900000</v>
      </c>
      <c r="F134" s="79">
        <f t="shared" si="9"/>
        <v>820000</v>
      </c>
      <c r="G134" s="79">
        <f t="shared" si="9"/>
        <v>820000</v>
      </c>
      <c r="H134" s="85">
        <v>500000</v>
      </c>
    </row>
    <row r="135" spans="1:8">
      <c r="A135" s="182"/>
      <c r="B135" s="64"/>
      <c r="C135" s="20"/>
      <c r="D135" s="57"/>
      <c r="E135" s="57"/>
      <c r="F135" s="57"/>
      <c r="G135" s="57"/>
      <c r="H135" s="60"/>
    </row>
    <row r="136" spans="1:8" ht="13.35" customHeight="1">
      <c r="A136" s="182"/>
      <c r="B136" s="91">
        <v>1.8</v>
      </c>
      <c r="C136" s="90" t="s">
        <v>25</v>
      </c>
      <c r="D136" s="57"/>
      <c r="E136" s="57"/>
      <c r="F136" s="57"/>
      <c r="G136" s="57"/>
      <c r="H136" s="60"/>
    </row>
    <row r="137" spans="1:8" ht="14.45" customHeight="1">
      <c r="A137" s="182"/>
      <c r="B137" s="95">
        <v>60</v>
      </c>
      <c r="C137" s="20" t="s">
        <v>26</v>
      </c>
      <c r="D137" s="57"/>
      <c r="E137" s="57"/>
      <c r="F137" s="57"/>
      <c r="G137" s="57"/>
      <c r="H137" s="60"/>
    </row>
    <row r="138" spans="1:8" ht="14.45" customHeight="1">
      <c r="A138" s="69"/>
      <c r="B138" s="96" t="s">
        <v>27</v>
      </c>
      <c r="C138" s="97" t="s">
        <v>28</v>
      </c>
      <c r="D138" s="88">
        <v>1113</v>
      </c>
      <c r="E138" s="87">
        <v>1744</v>
      </c>
      <c r="F138" s="88">
        <v>1744</v>
      </c>
      <c r="G138" s="88">
        <v>2059</v>
      </c>
      <c r="H138" s="87">
        <v>1744</v>
      </c>
    </row>
    <row r="139" spans="1:8" ht="4.9000000000000004" customHeight="1">
      <c r="A139" s="182"/>
      <c r="B139" s="22"/>
      <c r="C139" s="20"/>
      <c r="D139" s="51"/>
      <c r="E139" s="51"/>
      <c r="F139" s="51"/>
      <c r="G139" s="51"/>
      <c r="H139" s="51"/>
    </row>
    <row r="140" spans="1:8" ht="14.45" customHeight="1">
      <c r="A140" s="182"/>
      <c r="B140" s="95">
        <v>61</v>
      </c>
      <c r="C140" s="20" t="s">
        <v>29</v>
      </c>
      <c r="D140" s="51"/>
      <c r="E140" s="51"/>
      <c r="F140" s="51"/>
      <c r="G140" s="51"/>
      <c r="H140" s="51"/>
    </row>
    <row r="141" spans="1:8" ht="14.45" customHeight="1">
      <c r="A141" s="182"/>
      <c r="B141" s="22" t="s">
        <v>30</v>
      </c>
      <c r="C141" s="20" t="s">
        <v>28</v>
      </c>
      <c r="D141" s="53">
        <v>0</v>
      </c>
      <c r="E141" s="53">
        <v>0</v>
      </c>
      <c r="F141" s="52">
        <v>1</v>
      </c>
      <c r="G141" s="52">
        <v>1</v>
      </c>
      <c r="H141" s="51">
        <v>1</v>
      </c>
    </row>
    <row r="142" spans="1:8" ht="9" customHeight="1">
      <c r="A142" s="182"/>
      <c r="B142" s="22"/>
      <c r="C142" s="20"/>
      <c r="D142" s="52"/>
      <c r="E142" s="51"/>
      <c r="F142" s="52"/>
      <c r="G142" s="52"/>
      <c r="H142" s="51"/>
    </row>
    <row r="143" spans="1:8" ht="14.45" customHeight="1">
      <c r="A143" s="182"/>
      <c r="B143" s="95">
        <v>62</v>
      </c>
      <c r="C143" s="20" t="s">
        <v>31</v>
      </c>
      <c r="D143" s="51"/>
      <c r="E143" s="51"/>
      <c r="F143" s="51"/>
      <c r="G143" s="51"/>
      <c r="H143" s="51"/>
    </row>
    <row r="144" spans="1:8" ht="14.45" customHeight="1">
      <c r="A144" s="182"/>
      <c r="B144" s="22" t="s">
        <v>32</v>
      </c>
      <c r="C144" s="20" t="s">
        <v>28</v>
      </c>
      <c r="D144" s="53">
        <v>0</v>
      </c>
      <c r="E144" s="51">
        <v>2757</v>
      </c>
      <c r="F144" s="52">
        <v>2757</v>
      </c>
      <c r="G144" s="52">
        <v>2950</v>
      </c>
      <c r="H144" s="51">
        <v>2257</v>
      </c>
    </row>
    <row r="145" spans="1:8" ht="14.45" customHeight="1">
      <c r="A145" s="182"/>
      <c r="B145" s="95">
        <v>63</v>
      </c>
      <c r="C145" s="20" t="s">
        <v>33</v>
      </c>
      <c r="D145" s="51"/>
      <c r="E145" s="51"/>
      <c r="F145" s="51"/>
      <c r="G145" s="51"/>
      <c r="H145" s="51"/>
    </row>
    <row r="146" spans="1:8" ht="14.45" customHeight="1">
      <c r="A146" s="182"/>
      <c r="B146" s="22" t="s">
        <v>34</v>
      </c>
      <c r="C146" s="20" t="s">
        <v>28</v>
      </c>
      <c r="D146" s="53">
        <v>0</v>
      </c>
      <c r="E146" s="51">
        <v>14728</v>
      </c>
      <c r="F146" s="52">
        <v>14801</v>
      </c>
      <c r="G146" s="52">
        <v>16733</v>
      </c>
      <c r="H146" s="51">
        <v>12301</v>
      </c>
    </row>
    <row r="147" spans="1:8" ht="9" customHeight="1">
      <c r="A147" s="182"/>
      <c r="B147" s="21"/>
      <c r="C147" s="94"/>
      <c r="D147" s="92"/>
      <c r="E147" s="92"/>
      <c r="F147" s="92"/>
      <c r="G147" s="92"/>
      <c r="H147" s="51"/>
    </row>
    <row r="148" spans="1:8" ht="14.45" customHeight="1">
      <c r="A148" s="182"/>
      <c r="B148" s="95">
        <v>64</v>
      </c>
      <c r="C148" s="20" t="s">
        <v>35</v>
      </c>
      <c r="D148" s="92"/>
      <c r="E148" s="92"/>
      <c r="F148" s="92"/>
      <c r="G148" s="92"/>
      <c r="H148" s="51"/>
    </row>
    <row r="149" spans="1:8" ht="14.45" customHeight="1">
      <c r="A149" s="182"/>
      <c r="B149" s="22" t="s">
        <v>36</v>
      </c>
      <c r="C149" s="20" t="s">
        <v>28</v>
      </c>
      <c r="D149" s="93">
        <v>0</v>
      </c>
      <c r="E149" s="92">
        <v>1402</v>
      </c>
      <c r="F149" s="98">
        <v>9602</v>
      </c>
      <c r="G149" s="98">
        <v>9786</v>
      </c>
      <c r="H149" s="51">
        <v>7102</v>
      </c>
    </row>
    <row r="150" spans="1:8" ht="9" customHeight="1">
      <c r="A150" s="182"/>
      <c r="B150" s="95"/>
      <c r="C150" s="20"/>
      <c r="D150" s="51"/>
      <c r="E150" s="51"/>
      <c r="F150" s="51"/>
      <c r="G150" s="51"/>
      <c r="H150" s="51"/>
    </row>
    <row r="151" spans="1:8" ht="14.45" customHeight="1">
      <c r="A151" s="182"/>
      <c r="B151" s="95">
        <v>65</v>
      </c>
      <c r="C151" s="20" t="s">
        <v>37</v>
      </c>
      <c r="D151" s="92"/>
      <c r="E151" s="92"/>
      <c r="F151" s="92"/>
      <c r="G151" s="92"/>
      <c r="H151" s="51"/>
    </row>
    <row r="152" spans="1:8" ht="14.45" customHeight="1">
      <c r="A152" s="182"/>
      <c r="B152" s="22" t="s">
        <v>38</v>
      </c>
      <c r="C152" s="20" t="s">
        <v>28</v>
      </c>
      <c r="D152" s="53">
        <v>0</v>
      </c>
      <c r="E152" s="53">
        <v>0</v>
      </c>
      <c r="F152" s="52">
        <v>1</v>
      </c>
      <c r="G152" s="52">
        <v>1</v>
      </c>
      <c r="H152" s="51">
        <v>1</v>
      </c>
    </row>
    <row r="153" spans="1:8" ht="9" customHeight="1">
      <c r="A153" s="182"/>
      <c r="B153" s="22"/>
      <c r="C153" s="20"/>
      <c r="D153" s="51"/>
      <c r="E153" s="51"/>
      <c r="F153" s="51"/>
      <c r="G153" s="51"/>
      <c r="H153" s="51"/>
    </row>
    <row r="154" spans="1:8">
      <c r="A154" s="182"/>
      <c r="B154" s="95">
        <v>66</v>
      </c>
      <c r="C154" s="20" t="s">
        <v>39</v>
      </c>
      <c r="D154" s="51"/>
      <c r="E154" s="51"/>
      <c r="F154" s="51"/>
      <c r="G154" s="51"/>
      <c r="H154" s="51"/>
    </row>
    <row r="155" spans="1:8">
      <c r="A155" s="182"/>
      <c r="B155" s="22" t="s">
        <v>40</v>
      </c>
      <c r="C155" s="20" t="s">
        <v>28</v>
      </c>
      <c r="D155" s="53">
        <v>0</v>
      </c>
      <c r="E155" s="51">
        <v>1751</v>
      </c>
      <c r="F155" s="52">
        <v>1751</v>
      </c>
      <c r="G155" s="52">
        <v>1945</v>
      </c>
      <c r="H155" s="51">
        <v>1751</v>
      </c>
    </row>
    <row r="156" spans="1:8" ht="9" customHeight="1">
      <c r="A156" s="182"/>
      <c r="B156" s="22"/>
      <c r="C156" s="20"/>
      <c r="D156" s="51"/>
      <c r="E156" s="51"/>
      <c r="F156" s="51"/>
      <c r="G156" s="51"/>
      <c r="H156" s="51"/>
    </row>
    <row r="157" spans="1:8">
      <c r="A157" s="182"/>
      <c r="B157" s="22">
        <v>67</v>
      </c>
      <c r="C157" s="20" t="s">
        <v>41</v>
      </c>
      <c r="D157" s="51"/>
      <c r="E157" s="51"/>
      <c r="F157" s="51"/>
      <c r="G157" s="51"/>
      <c r="H157" s="51"/>
    </row>
    <row r="158" spans="1:8">
      <c r="A158" s="182"/>
      <c r="B158" s="22" t="s">
        <v>42</v>
      </c>
      <c r="C158" s="20" t="s">
        <v>28</v>
      </c>
      <c r="D158" s="93">
        <v>0</v>
      </c>
      <c r="E158" s="92">
        <v>1423</v>
      </c>
      <c r="F158" s="98">
        <v>1533</v>
      </c>
      <c r="G158" s="98">
        <v>1916</v>
      </c>
      <c r="H158" s="51">
        <v>1533</v>
      </c>
    </row>
    <row r="159" spans="1:8" ht="12" customHeight="1">
      <c r="A159" s="182"/>
      <c r="B159" s="22"/>
      <c r="C159" s="20"/>
      <c r="D159" s="92"/>
      <c r="E159" s="92"/>
      <c r="F159" s="92"/>
      <c r="G159" s="92"/>
      <c r="H159" s="51"/>
    </row>
    <row r="160" spans="1:8">
      <c r="A160" s="182"/>
      <c r="B160" s="22">
        <v>68</v>
      </c>
      <c r="C160" s="20" t="s">
        <v>43</v>
      </c>
      <c r="D160" s="92"/>
      <c r="E160" s="92"/>
      <c r="F160" s="92"/>
      <c r="G160" s="92"/>
      <c r="H160" s="51"/>
    </row>
    <row r="161" spans="1:8">
      <c r="A161" s="182"/>
      <c r="B161" s="22" t="s">
        <v>44</v>
      </c>
      <c r="C161" s="20" t="s">
        <v>28</v>
      </c>
      <c r="D161" s="53">
        <v>0</v>
      </c>
      <c r="E161" s="51">
        <v>3412</v>
      </c>
      <c r="F161" s="52">
        <v>3414</v>
      </c>
      <c r="G161" s="52">
        <v>3997</v>
      </c>
      <c r="H161" s="51">
        <v>3414</v>
      </c>
    </row>
    <row r="162" spans="1:8" ht="12" customHeight="1">
      <c r="A162" s="182"/>
      <c r="B162" s="22"/>
      <c r="C162" s="20"/>
      <c r="D162" s="51"/>
      <c r="E162" s="51"/>
      <c r="F162" s="51"/>
      <c r="G162" s="51"/>
      <c r="H162" s="51"/>
    </row>
    <row r="163" spans="1:8">
      <c r="A163" s="182"/>
      <c r="B163" s="22">
        <v>69</v>
      </c>
      <c r="C163" s="20" t="s">
        <v>45</v>
      </c>
      <c r="D163" s="51"/>
      <c r="E163" s="51"/>
      <c r="F163" s="51"/>
      <c r="G163" s="51"/>
      <c r="H163" s="51"/>
    </row>
    <row r="164" spans="1:8">
      <c r="A164" s="182"/>
      <c r="B164" s="22" t="s">
        <v>46</v>
      </c>
      <c r="C164" s="20" t="s">
        <v>28</v>
      </c>
      <c r="D164" s="53">
        <v>0</v>
      </c>
      <c r="E164" s="51">
        <v>1391</v>
      </c>
      <c r="F164" s="52">
        <v>1385</v>
      </c>
      <c r="G164" s="52">
        <v>1646</v>
      </c>
      <c r="H164" s="51">
        <v>1582</v>
      </c>
    </row>
    <row r="165" spans="1:8" ht="9" customHeight="1">
      <c r="A165" s="182"/>
      <c r="B165" s="22"/>
      <c r="C165" s="20"/>
      <c r="D165" s="92"/>
      <c r="E165" s="92"/>
      <c r="F165" s="92"/>
      <c r="G165" s="92"/>
      <c r="H165" s="51"/>
    </row>
    <row r="166" spans="1:8">
      <c r="A166" s="182"/>
      <c r="B166" s="22">
        <v>70</v>
      </c>
      <c r="C166" s="20" t="s">
        <v>47</v>
      </c>
      <c r="D166" s="92"/>
      <c r="E166" s="92"/>
      <c r="F166" s="92"/>
      <c r="G166" s="92"/>
      <c r="H166" s="51"/>
    </row>
    <row r="167" spans="1:8">
      <c r="A167" s="182"/>
      <c r="B167" s="22" t="s">
        <v>48</v>
      </c>
      <c r="C167" s="20" t="s">
        <v>28</v>
      </c>
      <c r="D167" s="93">
        <v>0</v>
      </c>
      <c r="E167" s="92">
        <v>4322</v>
      </c>
      <c r="F167" s="98">
        <v>4322</v>
      </c>
      <c r="G167" s="98">
        <v>4665</v>
      </c>
      <c r="H167" s="51">
        <v>3322</v>
      </c>
    </row>
    <row r="168" spans="1:8" ht="9" customHeight="1">
      <c r="A168" s="182"/>
      <c r="B168" s="22"/>
      <c r="C168" s="20"/>
      <c r="D168" s="92"/>
      <c r="E168" s="92"/>
      <c r="F168" s="92"/>
      <c r="G168" s="92"/>
      <c r="H168" s="51"/>
    </row>
    <row r="169" spans="1:8">
      <c r="A169" s="182"/>
      <c r="B169" s="22">
        <v>71</v>
      </c>
      <c r="C169" s="20" t="s">
        <v>164</v>
      </c>
      <c r="D169" s="92"/>
      <c r="E169" s="92"/>
      <c r="F169" s="92"/>
      <c r="G169" s="92"/>
      <c r="H169" s="51"/>
    </row>
    <row r="170" spans="1:8">
      <c r="A170" s="182"/>
      <c r="B170" s="22" t="s">
        <v>96</v>
      </c>
      <c r="C170" s="20" t="s">
        <v>28</v>
      </c>
      <c r="D170" s="93">
        <v>0</v>
      </c>
      <c r="E170" s="98">
        <v>1184</v>
      </c>
      <c r="F170" s="98">
        <v>1096</v>
      </c>
      <c r="G170" s="98">
        <v>1381</v>
      </c>
      <c r="H170" s="51">
        <v>1096</v>
      </c>
    </row>
    <row r="171" spans="1:8">
      <c r="A171" s="182" t="s">
        <v>10</v>
      </c>
      <c r="B171" s="91">
        <v>1.8</v>
      </c>
      <c r="C171" s="90" t="s">
        <v>25</v>
      </c>
      <c r="D171" s="79">
        <f t="shared" ref="D171:G171" si="10">D167+D164+D161+D158+D155+D152+D149+D146+D144+D141+D138+D170</f>
        <v>1113</v>
      </c>
      <c r="E171" s="79">
        <f t="shared" si="10"/>
        <v>34114</v>
      </c>
      <c r="F171" s="79">
        <f t="shared" si="10"/>
        <v>42407</v>
      </c>
      <c r="G171" s="79">
        <f t="shared" si="10"/>
        <v>47080</v>
      </c>
      <c r="H171" s="79">
        <v>36104</v>
      </c>
    </row>
    <row r="172" spans="1:8">
      <c r="A172" s="182" t="s">
        <v>10</v>
      </c>
      <c r="B172" s="64">
        <v>1</v>
      </c>
      <c r="C172" s="20" t="s">
        <v>19</v>
      </c>
      <c r="D172" s="79">
        <f t="shared" ref="D172:G172" si="11">D171+D134+D129</f>
        <v>1113</v>
      </c>
      <c r="E172" s="85">
        <f t="shared" si="11"/>
        <v>934114</v>
      </c>
      <c r="F172" s="79">
        <f t="shared" si="11"/>
        <v>862408</v>
      </c>
      <c r="G172" s="79">
        <f t="shared" si="11"/>
        <v>867081</v>
      </c>
      <c r="H172" s="85">
        <v>536105</v>
      </c>
    </row>
    <row r="173" spans="1:8" ht="9" customHeight="1">
      <c r="A173" s="182"/>
      <c r="B173" s="64"/>
      <c r="C173" s="20"/>
      <c r="D173" s="51"/>
      <c r="E173" s="51"/>
      <c r="F173" s="51"/>
      <c r="G173" s="51"/>
      <c r="H173" s="51"/>
    </row>
    <row r="174" spans="1:8">
      <c r="A174" s="182"/>
      <c r="B174" s="64">
        <v>4</v>
      </c>
      <c r="C174" s="20" t="s">
        <v>49</v>
      </c>
      <c r="D174" s="57"/>
      <c r="E174" s="57"/>
      <c r="F174" s="57"/>
      <c r="G174" s="57"/>
      <c r="H174" s="60"/>
    </row>
    <row r="175" spans="1:8">
      <c r="A175" s="182"/>
      <c r="B175" s="91">
        <v>4.8</v>
      </c>
      <c r="C175" s="90" t="s">
        <v>25</v>
      </c>
      <c r="D175" s="60"/>
      <c r="E175" s="60"/>
      <c r="F175" s="60"/>
      <c r="G175" s="60"/>
      <c r="H175" s="60"/>
    </row>
    <row r="176" spans="1:8">
      <c r="A176" s="182"/>
      <c r="B176" s="22">
        <v>60</v>
      </c>
      <c r="C176" s="20" t="s">
        <v>50</v>
      </c>
      <c r="D176" s="60"/>
      <c r="E176" s="60"/>
      <c r="F176" s="60"/>
      <c r="G176" s="60"/>
      <c r="H176" s="60"/>
    </row>
    <row r="177" spans="1:8">
      <c r="A177" s="182"/>
      <c r="B177" s="22" t="s">
        <v>27</v>
      </c>
      <c r="C177" s="20" t="s">
        <v>28</v>
      </c>
      <c r="D177" s="53">
        <v>0</v>
      </c>
      <c r="E177" s="51">
        <v>6252</v>
      </c>
      <c r="F177" s="52">
        <v>6252</v>
      </c>
      <c r="G177" s="52">
        <v>6297</v>
      </c>
      <c r="H177" s="51">
        <v>4252</v>
      </c>
    </row>
    <row r="178" spans="1:8">
      <c r="A178" s="69" t="s">
        <v>10</v>
      </c>
      <c r="B178" s="96">
        <v>60</v>
      </c>
      <c r="C178" s="97" t="s">
        <v>50</v>
      </c>
      <c r="D178" s="77">
        <f t="shared" ref="D178:G178" si="12">D177</f>
        <v>0</v>
      </c>
      <c r="E178" s="85">
        <f t="shared" si="12"/>
        <v>6252</v>
      </c>
      <c r="F178" s="79">
        <f t="shared" si="12"/>
        <v>6252</v>
      </c>
      <c r="G178" s="79">
        <f t="shared" si="12"/>
        <v>6297</v>
      </c>
      <c r="H178" s="85">
        <v>4252</v>
      </c>
    </row>
    <row r="179" spans="1:8" ht="3" customHeight="1">
      <c r="A179" s="182"/>
      <c r="B179" s="22"/>
      <c r="C179" s="20"/>
      <c r="D179" s="52"/>
      <c r="E179" s="51"/>
      <c r="F179" s="52"/>
      <c r="G179" s="52"/>
      <c r="H179" s="51"/>
    </row>
    <row r="180" spans="1:8">
      <c r="A180" s="182"/>
      <c r="B180" s="22">
        <v>61</v>
      </c>
      <c r="C180" s="20" t="s">
        <v>219</v>
      </c>
      <c r="D180" s="51"/>
      <c r="E180" s="51"/>
      <c r="F180" s="51"/>
      <c r="G180" s="51"/>
      <c r="H180" s="51"/>
    </row>
    <row r="181" spans="1:8">
      <c r="A181" s="182"/>
      <c r="B181" s="22" t="s">
        <v>30</v>
      </c>
      <c r="C181" s="20" t="s">
        <v>28</v>
      </c>
      <c r="D181" s="86">
        <v>0</v>
      </c>
      <c r="E181" s="87">
        <v>320</v>
      </c>
      <c r="F181" s="88">
        <v>321</v>
      </c>
      <c r="G181" s="88">
        <v>321</v>
      </c>
      <c r="H181" s="87">
        <v>321</v>
      </c>
    </row>
    <row r="182" spans="1:8">
      <c r="A182" s="182" t="s">
        <v>10</v>
      </c>
      <c r="B182" s="22">
        <v>61</v>
      </c>
      <c r="C182" s="20" t="s">
        <v>219</v>
      </c>
      <c r="D182" s="86">
        <f t="shared" ref="D182:G182" si="13">D181</f>
        <v>0</v>
      </c>
      <c r="E182" s="87">
        <f t="shared" si="13"/>
        <v>320</v>
      </c>
      <c r="F182" s="88">
        <f t="shared" si="13"/>
        <v>321</v>
      </c>
      <c r="G182" s="88">
        <f t="shared" si="13"/>
        <v>321</v>
      </c>
      <c r="H182" s="87">
        <v>321</v>
      </c>
    </row>
    <row r="183" spans="1:8">
      <c r="A183" s="182" t="s">
        <v>10</v>
      </c>
      <c r="B183" s="91">
        <v>4.8</v>
      </c>
      <c r="C183" s="90" t="s">
        <v>25</v>
      </c>
      <c r="D183" s="53">
        <f t="shared" ref="D183:G183" si="14">D182+D178</f>
        <v>0</v>
      </c>
      <c r="E183" s="51">
        <f t="shared" si="14"/>
        <v>6572</v>
      </c>
      <c r="F183" s="52">
        <f t="shared" si="14"/>
        <v>6573</v>
      </c>
      <c r="G183" s="52">
        <f t="shared" si="14"/>
        <v>6618</v>
      </c>
      <c r="H183" s="51">
        <v>4573</v>
      </c>
    </row>
    <row r="184" spans="1:8" ht="14.25" customHeight="1">
      <c r="A184" s="182" t="s">
        <v>10</v>
      </c>
      <c r="B184" s="64">
        <v>4</v>
      </c>
      <c r="C184" s="20" t="s">
        <v>49</v>
      </c>
      <c r="D184" s="77">
        <f t="shared" ref="D184:G184" si="15">D183</f>
        <v>0</v>
      </c>
      <c r="E184" s="85">
        <f t="shared" si="15"/>
        <v>6572</v>
      </c>
      <c r="F184" s="79">
        <f t="shared" si="15"/>
        <v>6573</v>
      </c>
      <c r="G184" s="79">
        <f t="shared" si="15"/>
        <v>6618</v>
      </c>
      <c r="H184" s="85">
        <v>4573</v>
      </c>
    </row>
    <row r="185" spans="1:8" ht="9" customHeight="1">
      <c r="A185" s="182"/>
      <c r="B185" s="64"/>
      <c r="C185" s="20"/>
      <c r="D185" s="53"/>
      <c r="E185" s="51"/>
      <c r="F185" s="52"/>
      <c r="G185" s="52"/>
      <c r="H185" s="51"/>
    </row>
    <row r="186" spans="1:8">
      <c r="A186" s="182"/>
      <c r="B186" s="64">
        <v>5</v>
      </c>
      <c r="C186" s="20" t="s">
        <v>51</v>
      </c>
      <c r="D186" s="57"/>
      <c r="E186" s="57"/>
      <c r="F186" s="57"/>
      <c r="G186" s="57"/>
      <c r="H186" s="60"/>
    </row>
    <row r="187" spans="1:8">
      <c r="A187" s="182"/>
      <c r="B187" s="91">
        <v>5.8</v>
      </c>
      <c r="C187" s="90" t="s">
        <v>25</v>
      </c>
      <c r="D187" s="57"/>
      <c r="E187" s="57"/>
      <c r="F187" s="57"/>
      <c r="G187" s="57"/>
      <c r="H187" s="60"/>
    </row>
    <row r="188" spans="1:8">
      <c r="A188" s="182"/>
      <c r="B188" s="22">
        <v>63</v>
      </c>
      <c r="C188" s="20" t="s">
        <v>14</v>
      </c>
      <c r="D188" s="60"/>
      <c r="E188" s="60"/>
      <c r="F188" s="60"/>
      <c r="G188" s="60"/>
      <c r="H188" s="60"/>
    </row>
    <row r="189" spans="1:8">
      <c r="A189" s="182"/>
      <c r="B189" s="64">
        <v>45</v>
      </c>
      <c r="C189" s="20" t="s">
        <v>15</v>
      </c>
      <c r="D189" s="60"/>
      <c r="E189" s="60"/>
      <c r="F189" s="60"/>
      <c r="G189" s="60"/>
      <c r="H189" s="60"/>
    </row>
    <row r="190" spans="1:8">
      <c r="A190" s="182"/>
      <c r="B190" s="21" t="s">
        <v>54</v>
      </c>
      <c r="C190" s="20" t="s">
        <v>303</v>
      </c>
      <c r="D190" s="51">
        <v>54103</v>
      </c>
      <c r="E190" s="51">
        <v>9317</v>
      </c>
      <c r="F190" s="51">
        <v>72621</v>
      </c>
      <c r="G190" s="51">
        <v>74177</v>
      </c>
      <c r="H190" s="51">
        <v>78736</v>
      </c>
    </row>
    <row r="191" spans="1:8">
      <c r="A191" s="182"/>
      <c r="B191" s="21" t="s">
        <v>55</v>
      </c>
      <c r="C191" s="20" t="s">
        <v>56</v>
      </c>
      <c r="D191" s="93">
        <v>0</v>
      </c>
      <c r="E191" s="92">
        <v>6822</v>
      </c>
      <c r="F191" s="98">
        <v>6825</v>
      </c>
      <c r="G191" s="98">
        <v>7663</v>
      </c>
      <c r="H191" s="51">
        <v>5825</v>
      </c>
    </row>
    <row r="192" spans="1:8" ht="14.45" customHeight="1">
      <c r="A192" s="182"/>
      <c r="B192" s="21" t="s">
        <v>57</v>
      </c>
      <c r="C192" s="20" t="s">
        <v>156</v>
      </c>
      <c r="D192" s="53">
        <v>0</v>
      </c>
      <c r="E192" s="51">
        <v>1865</v>
      </c>
      <c r="F192" s="52">
        <v>1866</v>
      </c>
      <c r="G192" s="52">
        <v>1910</v>
      </c>
      <c r="H192" s="51">
        <v>1366</v>
      </c>
    </row>
    <row r="193" spans="1:8" ht="27" customHeight="1">
      <c r="A193" s="182"/>
      <c r="B193" s="21" t="s">
        <v>58</v>
      </c>
      <c r="C193" s="94" t="s">
        <v>304</v>
      </c>
      <c r="D193" s="53">
        <v>0</v>
      </c>
      <c r="E193" s="51">
        <v>8971</v>
      </c>
      <c r="F193" s="52">
        <v>8838</v>
      </c>
      <c r="G193" s="52">
        <v>10104</v>
      </c>
      <c r="H193" s="51">
        <v>6838</v>
      </c>
    </row>
    <row r="194" spans="1:8" ht="28.5" customHeight="1">
      <c r="A194" s="182"/>
      <c r="B194" s="21" t="s">
        <v>59</v>
      </c>
      <c r="C194" s="94" t="s">
        <v>60</v>
      </c>
      <c r="D194" s="53">
        <v>0</v>
      </c>
      <c r="E194" s="51">
        <v>13330</v>
      </c>
      <c r="F194" s="52">
        <v>13330</v>
      </c>
      <c r="G194" s="52">
        <v>14840</v>
      </c>
      <c r="H194" s="51">
        <v>10330</v>
      </c>
    </row>
    <row r="195" spans="1:8">
      <c r="A195" s="182"/>
      <c r="B195" s="21" t="s">
        <v>61</v>
      </c>
      <c r="C195" s="20" t="s">
        <v>62</v>
      </c>
      <c r="D195" s="53">
        <v>0</v>
      </c>
      <c r="E195" s="51">
        <v>800</v>
      </c>
      <c r="F195" s="52">
        <v>800</v>
      </c>
      <c r="G195" s="52">
        <v>800</v>
      </c>
      <c r="H195" s="51">
        <v>800</v>
      </c>
    </row>
    <row r="196" spans="1:8">
      <c r="A196" s="182"/>
      <c r="B196" s="21" t="s">
        <v>63</v>
      </c>
      <c r="C196" s="20" t="s">
        <v>64</v>
      </c>
      <c r="D196" s="93">
        <v>0</v>
      </c>
      <c r="E196" s="92">
        <v>2336</v>
      </c>
      <c r="F196" s="98">
        <v>2340</v>
      </c>
      <c r="G196" s="98">
        <v>2512</v>
      </c>
      <c r="H196" s="51">
        <v>2340</v>
      </c>
    </row>
    <row r="197" spans="1:8" s="19" customFormat="1">
      <c r="A197" s="182"/>
      <c r="B197" s="21" t="s">
        <v>267</v>
      </c>
      <c r="C197" s="20" t="s">
        <v>268</v>
      </c>
      <c r="D197" s="98">
        <v>9999</v>
      </c>
      <c r="E197" s="93">
        <v>0</v>
      </c>
      <c r="F197" s="98">
        <v>10000</v>
      </c>
      <c r="G197" s="98">
        <v>10000</v>
      </c>
      <c r="H197" s="53">
        <v>0</v>
      </c>
    </row>
    <row r="198" spans="1:8" ht="14.45" customHeight="1">
      <c r="A198" s="182"/>
      <c r="B198" s="21" t="s">
        <v>269</v>
      </c>
      <c r="C198" s="20" t="s">
        <v>292</v>
      </c>
      <c r="D198" s="98">
        <v>9999</v>
      </c>
      <c r="E198" s="93">
        <v>0</v>
      </c>
      <c r="F198" s="93">
        <v>0</v>
      </c>
      <c r="G198" s="93">
        <v>0</v>
      </c>
      <c r="H198" s="53">
        <v>0</v>
      </c>
    </row>
    <row r="199" spans="1:8">
      <c r="A199" s="182" t="s">
        <v>10</v>
      </c>
      <c r="B199" s="64">
        <v>45</v>
      </c>
      <c r="C199" s="20" t="s">
        <v>15</v>
      </c>
      <c r="D199" s="76">
        <f t="shared" ref="D199:G199" si="16">SUM(D190:D198)</f>
        <v>74101</v>
      </c>
      <c r="E199" s="76">
        <f t="shared" si="16"/>
        <v>43441</v>
      </c>
      <c r="F199" s="76">
        <f t="shared" si="16"/>
        <v>116620</v>
      </c>
      <c r="G199" s="76">
        <f t="shared" si="16"/>
        <v>122006</v>
      </c>
      <c r="H199" s="76">
        <v>106235</v>
      </c>
    </row>
    <row r="200" spans="1:8" ht="10.15" customHeight="1">
      <c r="A200" s="182"/>
      <c r="B200" s="21"/>
      <c r="C200" s="20"/>
      <c r="D200" s="92"/>
      <c r="E200" s="92"/>
      <c r="F200" s="92"/>
      <c r="G200" s="92"/>
      <c r="H200" s="51"/>
    </row>
    <row r="201" spans="1:8" ht="14.45" customHeight="1">
      <c r="A201" s="182"/>
      <c r="B201" s="99">
        <v>46</v>
      </c>
      <c r="C201" s="20" t="s">
        <v>16</v>
      </c>
      <c r="D201" s="92"/>
      <c r="E201" s="92"/>
      <c r="F201" s="92"/>
      <c r="G201" s="92"/>
      <c r="H201" s="51"/>
    </row>
    <row r="202" spans="1:8" ht="25.9" customHeight="1">
      <c r="A202" s="182"/>
      <c r="B202" s="21" t="s">
        <v>65</v>
      </c>
      <c r="C202" s="20" t="s">
        <v>66</v>
      </c>
      <c r="D202" s="51">
        <v>7358</v>
      </c>
      <c r="E202" s="51">
        <v>8949</v>
      </c>
      <c r="F202" s="51">
        <v>17065</v>
      </c>
      <c r="G202" s="51">
        <v>17713</v>
      </c>
      <c r="H202" s="51">
        <v>15065</v>
      </c>
    </row>
    <row r="203" spans="1:8" ht="14.45" customHeight="1">
      <c r="A203" s="182" t="s">
        <v>10</v>
      </c>
      <c r="B203" s="99">
        <v>46</v>
      </c>
      <c r="C203" s="20" t="s">
        <v>16</v>
      </c>
      <c r="D203" s="85">
        <f t="shared" ref="D203:G203" si="17">D202</f>
        <v>7358</v>
      </c>
      <c r="E203" s="85">
        <f t="shared" si="17"/>
        <v>8949</v>
      </c>
      <c r="F203" s="85">
        <f t="shared" si="17"/>
        <v>17065</v>
      </c>
      <c r="G203" s="85">
        <f t="shared" si="17"/>
        <v>17713</v>
      </c>
      <c r="H203" s="85">
        <v>15065</v>
      </c>
    </row>
    <row r="204" spans="1:8" ht="9" customHeight="1">
      <c r="A204" s="182"/>
      <c r="B204" s="21"/>
      <c r="C204" s="20"/>
      <c r="D204" s="51"/>
      <c r="E204" s="51"/>
      <c r="F204" s="51"/>
      <c r="G204" s="51"/>
      <c r="H204" s="51"/>
    </row>
    <row r="205" spans="1:8" ht="14.45" customHeight="1">
      <c r="A205" s="182"/>
      <c r="B205" s="99">
        <v>47</v>
      </c>
      <c r="C205" s="20" t="s">
        <v>17</v>
      </c>
      <c r="D205" s="51"/>
      <c r="E205" s="51"/>
      <c r="F205" s="51"/>
      <c r="G205" s="51"/>
      <c r="H205" s="51"/>
    </row>
    <row r="206" spans="1:8" ht="14.45" customHeight="1">
      <c r="A206" s="182"/>
      <c r="B206" s="21" t="s">
        <v>67</v>
      </c>
      <c r="C206" s="20" t="s">
        <v>305</v>
      </c>
      <c r="D206" s="51">
        <v>10065</v>
      </c>
      <c r="E206" s="51">
        <v>12007</v>
      </c>
      <c r="F206" s="51">
        <v>21033</v>
      </c>
      <c r="G206" s="51">
        <v>23107</v>
      </c>
      <c r="H206" s="51">
        <v>20033</v>
      </c>
    </row>
    <row r="207" spans="1:8" ht="14.45" customHeight="1">
      <c r="A207" s="182"/>
      <c r="B207" s="21" t="s">
        <v>68</v>
      </c>
      <c r="C207" s="20" t="s">
        <v>64</v>
      </c>
      <c r="D207" s="86">
        <v>0</v>
      </c>
      <c r="E207" s="86">
        <v>0</v>
      </c>
      <c r="F207" s="88">
        <v>395</v>
      </c>
      <c r="G207" s="88">
        <v>620</v>
      </c>
      <c r="H207" s="87">
        <v>395</v>
      </c>
    </row>
    <row r="208" spans="1:8" ht="14.45" customHeight="1">
      <c r="A208" s="182" t="s">
        <v>10</v>
      </c>
      <c r="B208" s="99">
        <v>47</v>
      </c>
      <c r="C208" s="20" t="s">
        <v>17</v>
      </c>
      <c r="D208" s="87">
        <f t="shared" ref="D208:G208" si="18">SUM(D206:D207)</f>
        <v>10065</v>
      </c>
      <c r="E208" s="87">
        <f t="shared" si="18"/>
        <v>12007</v>
      </c>
      <c r="F208" s="88">
        <f t="shared" si="18"/>
        <v>21428</v>
      </c>
      <c r="G208" s="87">
        <f t="shared" si="18"/>
        <v>23727</v>
      </c>
      <c r="H208" s="87">
        <v>20428</v>
      </c>
    </row>
    <row r="209" spans="1:8" ht="9" customHeight="1">
      <c r="A209" s="182"/>
      <c r="B209" s="21"/>
      <c r="C209" s="20"/>
      <c r="D209" s="92"/>
      <c r="E209" s="92"/>
      <c r="F209" s="92"/>
      <c r="G209" s="92"/>
      <c r="H209" s="51"/>
    </row>
    <row r="210" spans="1:8" ht="14.45" customHeight="1">
      <c r="A210" s="182"/>
      <c r="B210" s="99">
        <v>48</v>
      </c>
      <c r="C210" s="20" t="s">
        <v>18</v>
      </c>
      <c r="D210" s="92"/>
      <c r="E210" s="92"/>
      <c r="F210" s="92"/>
      <c r="G210" s="92"/>
      <c r="H210" s="51"/>
    </row>
    <row r="211" spans="1:8" ht="25.9" customHeight="1">
      <c r="A211" s="182"/>
      <c r="B211" s="21" t="s">
        <v>69</v>
      </c>
      <c r="C211" s="20" t="s">
        <v>70</v>
      </c>
      <c r="D211" s="51">
        <v>12188</v>
      </c>
      <c r="E211" s="51">
        <v>10412</v>
      </c>
      <c r="F211" s="51">
        <v>19919</v>
      </c>
      <c r="G211" s="51">
        <v>20958</v>
      </c>
      <c r="H211" s="51">
        <v>17919</v>
      </c>
    </row>
    <row r="212" spans="1:8" ht="25.9" customHeight="1">
      <c r="A212" s="69"/>
      <c r="B212" s="100" t="s">
        <v>71</v>
      </c>
      <c r="C212" s="101" t="s">
        <v>357</v>
      </c>
      <c r="D212" s="86">
        <v>0</v>
      </c>
      <c r="E212" s="87">
        <v>8000</v>
      </c>
      <c r="F212" s="88">
        <v>8001</v>
      </c>
      <c r="G212" s="88">
        <v>9279</v>
      </c>
      <c r="H212" s="87">
        <v>8001</v>
      </c>
    </row>
    <row r="213" spans="1:8" ht="14.45" customHeight="1">
      <c r="A213" s="182" t="s">
        <v>10</v>
      </c>
      <c r="B213" s="99">
        <v>48</v>
      </c>
      <c r="C213" s="20" t="s">
        <v>18</v>
      </c>
      <c r="D213" s="87">
        <f t="shared" ref="D213:G213" si="19">SUM(D211:D212)</f>
        <v>12188</v>
      </c>
      <c r="E213" s="87">
        <f t="shared" si="19"/>
        <v>18412</v>
      </c>
      <c r="F213" s="88">
        <f t="shared" si="19"/>
        <v>27920</v>
      </c>
      <c r="G213" s="87">
        <f t="shared" si="19"/>
        <v>30237</v>
      </c>
      <c r="H213" s="87">
        <v>25920</v>
      </c>
    </row>
    <row r="214" spans="1:8" ht="14.45" customHeight="1">
      <c r="A214" s="182" t="s">
        <v>10</v>
      </c>
      <c r="B214" s="22">
        <v>63</v>
      </c>
      <c r="C214" s="20" t="s">
        <v>14</v>
      </c>
      <c r="D214" s="85">
        <f t="shared" ref="D214:G214" si="20">D213+D208+D202+D199</f>
        <v>103712</v>
      </c>
      <c r="E214" s="85">
        <f t="shared" si="20"/>
        <v>82809</v>
      </c>
      <c r="F214" s="79">
        <f t="shared" si="20"/>
        <v>183033</v>
      </c>
      <c r="G214" s="85">
        <f t="shared" si="20"/>
        <v>193683</v>
      </c>
      <c r="H214" s="85">
        <v>167648</v>
      </c>
    </row>
    <row r="215" spans="1:8" ht="14.45" customHeight="1">
      <c r="A215" s="182" t="s">
        <v>10</v>
      </c>
      <c r="B215" s="91">
        <v>5.8</v>
      </c>
      <c r="C215" s="90" t="s">
        <v>25</v>
      </c>
      <c r="D215" s="85">
        <f t="shared" ref="D215:G216" si="21">D214</f>
        <v>103712</v>
      </c>
      <c r="E215" s="85">
        <f t="shared" si="21"/>
        <v>82809</v>
      </c>
      <c r="F215" s="79">
        <f t="shared" si="21"/>
        <v>183033</v>
      </c>
      <c r="G215" s="85">
        <f t="shared" si="21"/>
        <v>193683</v>
      </c>
      <c r="H215" s="85">
        <v>167648</v>
      </c>
    </row>
    <row r="216" spans="1:8" ht="14.45" customHeight="1">
      <c r="A216" s="182" t="s">
        <v>10</v>
      </c>
      <c r="B216" s="64">
        <v>5</v>
      </c>
      <c r="C216" s="20" t="s">
        <v>51</v>
      </c>
      <c r="D216" s="85">
        <f t="shared" si="21"/>
        <v>103712</v>
      </c>
      <c r="E216" s="85">
        <f t="shared" si="21"/>
        <v>82809</v>
      </c>
      <c r="F216" s="85">
        <f t="shared" si="21"/>
        <v>183033</v>
      </c>
      <c r="G216" s="85">
        <f t="shared" si="21"/>
        <v>193683</v>
      </c>
      <c r="H216" s="85">
        <v>167648</v>
      </c>
    </row>
    <row r="217" spans="1:8" ht="13.5" customHeight="1">
      <c r="A217" s="182"/>
      <c r="B217" s="22">
        <v>80</v>
      </c>
      <c r="C217" s="20" t="s">
        <v>13</v>
      </c>
      <c r="D217" s="60"/>
      <c r="E217" s="60"/>
      <c r="F217" s="60"/>
      <c r="G217" s="60"/>
      <c r="H217" s="60"/>
    </row>
    <row r="218" spans="1:8" ht="14.45" customHeight="1">
      <c r="A218" s="182"/>
      <c r="B218" s="91">
        <v>80.001000000000005</v>
      </c>
      <c r="C218" s="90" t="s">
        <v>72</v>
      </c>
      <c r="D218" s="60"/>
      <c r="E218" s="60"/>
      <c r="F218" s="60"/>
      <c r="G218" s="60"/>
      <c r="H218" s="60"/>
    </row>
    <row r="219" spans="1:8" ht="14.45" customHeight="1">
      <c r="A219" s="182"/>
      <c r="B219" s="102">
        <v>0.44</v>
      </c>
      <c r="C219" s="20" t="s">
        <v>52</v>
      </c>
      <c r="D219" s="60"/>
      <c r="E219" s="60"/>
      <c r="F219" s="60"/>
      <c r="G219" s="60"/>
      <c r="H219" s="60"/>
    </row>
    <row r="220" spans="1:8" ht="14.45" customHeight="1">
      <c r="A220" s="182"/>
      <c r="B220" s="21" t="s">
        <v>73</v>
      </c>
      <c r="C220" s="20" t="s">
        <v>74</v>
      </c>
      <c r="D220" s="60">
        <f>188719-7</f>
        <v>188712</v>
      </c>
      <c r="E220" s="51">
        <f>423737-17</f>
        <v>423720</v>
      </c>
      <c r="F220" s="98">
        <v>809414</v>
      </c>
      <c r="G220" s="60">
        <v>809414</v>
      </c>
      <c r="H220" s="51">
        <v>767200</v>
      </c>
    </row>
    <row r="221" spans="1:8" ht="14.45" customHeight="1">
      <c r="A221" s="182"/>
      <c r="B221" s="21" t="s">
        <v>75</v>
      </c>
      <c r="C221" s="20" t="s">
        <v>76</v>
      </c>
      <c r="D221" s="58">
        <v>795</v>
      </c>
      <c r="E221" s="51">
        <v>1215</v>
      </c>
      <c r="F221" s="68">
        <v>1976</v>
      </c>
      <c r="G221" s="68">
        <v>1976</v>
      </c>
      <c r="H221" s="51">
        <v>1976</v>
      </c>
    </row>
    <row r="222" spans="1:8" ht="14.45" customHeight="1">
      <c r="A222" s="182"/>
      <c r="B222" s="21" t="s">
        <v>77</v>
      </c>
      <c r="C222" s="20" t="s">
        <v>78</v>
      </c>
      <c r="D222" s="68">
        <v>5010</v>
      </c>
      <c r="E222" s="51">
        <v>6225</v>
      </c>
      <c r="F222" s="68">
        <v>10325</v>
      </c>
      <c r="G222" s="60">
        <v>10325</v>
      </c>
      <c r="H222" s="51">
        <v>10325</v>
      </c>
    </row>
    <row r="223" spans="1:8" ht="14.45" customHeight="1">
      <c r="A223" s="182"/>
      <c r="B223" s="21" t="s">
        <v>79</v>
      </c>
      <c r="C223" s="20" t="s">
        <v>80</v>
      </c>
      <c r="D223" s="67">
        <v>0</v>
      </c>
      <c r="E223" s="53">
        <v>0</v>
      </c>
      <c r="F223" s="68">
        <v>6</v>
      </c>
      <c r="G223" s="68">
        <v>6</v>
      </c>
      <c r="H223" s="51">
        <v>6</v>
      </c>
    </row>
    <row r="224" spans="1:8" ht="14.45" customHeight="1">
      <c r="A224" s="182"/>
      <c r="B224" s="21" t="s">
        <v>339</v>
      </c>
      <c r="C224" s="20" t="s">
        <v>343</v>
      </c>
      <c r="D224" s="67">
        <v>0</v>
      </c>
      <c r="E224" s="53">
        <v>0</v>
      </c>
      <c r="F224" s="67">
        <v>0</v>
      </c>
      <c r="G224" s="67">
        <v>0</v>
      </c>
      <c r="H224" s="51">
        <v>191500</v>
      </c>
    </row>
    <row r="225" spans="1:8" s="19" customFormat="1" ht="14.45" customHeight="1">
      <c r="A225" s="182"/>
      <c r="B225" s="21" t="s">
        <v>81</v>
      </c>
      <c r="C225" s="20" t="s">
        <v>53</v>
      </c>
      <c r="D225" s="52">
        <v>27501</v>
      </c>
      <c r="E225" s="52">
        <v>90</v>
      </c>
      <c r="F225" s="52">
        <v>25061</v>
      </c>
      <c r="G225" s="52">
        <v>28431</v>
      </c>
      <c r="H225" s="51">
        <v>22561</v>
      </c>
    </row>
    <row r="226" spans="1:8" ht="14.45" customHeight="1">
      <c r="A226" s="182"/>
      <c r="B226" s="21" t="s">
        <v>82</v>
      </c>
      <c r="C226" s="20" t="s">
        <v>83</v>
      </c>
      <c r="D226" s="68">
        <v>1500</v>
      </c>
      <c r="E226" s="52">
        <v>2800</v>
      </c>
      <c r="F226" s="52">
        <v>4300</v>
      </c>
      <c r="G226" s="52">
        <v>4300</v>
      </c>
      <c r="H226" s="51">
        <v>4300</v>
      </c>
    </row>
    <row r="227" spans="1:8" ht="14.45" customHeight="1">
      <c r="A227" s="182" t="s">
        <v>10</v>
      </c>
      <c r="B227" s="102">
        <v>0.44</v>
      </c>
      <c r="C227" s="20" t="s">
        <v>52</v>
      </c>
      <c r="D227" s="85">
        <f>SUM(D220:D226)</f>
        <v>223518</v>
      </c>
      <c r="E227" s="85">
        <f t="shared" ref="E227:G227" si="22">SUM(E220:E226)</f>
        <v>434050</v>
      </c>
      <c r="F227" s="79">
        <f t="shared" si="22"/>
        <v>851082</v>
      </c>
      <c r="G227" s="85">
        <f t="shared" si="22"/>
        <v>854452</v>
      </c>
      <c r="H227" s="79">
        <v>997868</v>
      </c>
    </row>
    <row r="228" spans="1:8" ht="13.5" customHeight="1">
      <c r="A228" s="182"/>
      <c r="B228" s="22"/>
      <c r="C228" s="20"/>
      <c r="D228" s="51"/>
      <c r="E228" s="51"/>
      <c r="F228" s="51"/>
      <c r="G228" s="51"/>
      <c r="H228" s="51"/>
    </row>
    <row r="229" spans="1:8" ht="14.45" customHeight="1">
      <c r="A229" s="182"/>
      <c r="B229" s="102">
        <v>0.46</v>
      </c>
      <c r="C229" s="20" t="s">
        <v>16</v>
      </c>
      <c r="D229" s="57"/>
      <c r="E229" s="57"/>
      <c r="F229" s="57"/>
      <c r="G229" s="57"/>
      <c r="H229" s="60"/>
    </row>
    <row r="230" spans="1:8" ht="14.45" customHeight="1">
      <c r="A230" s="182"/>
      <c r="B230" s="21" t="s">
        <v>84</v>
      </c>
      <c r="C230" s="20" t="s">
        <v>74</v>
      </c>
      <c r="D230" s="57">
        <v>33600</v>
      </c>
      <c r="E230" s="92">
        <v>64891</v>
      </c>
      <c r="F230" s="58">
        <v>116383</v>
      </c>
      <c r="G230" s="57">
        <v>116383</v>
      </c>
      <c r="H230" s="51">
        <v>119856</v>
      </c>
    </row>
    <row r="231" spans="1:8" ht="14.45" customHeight="1">
      <c r="A231" s="182"/>
      <c r="B231" s="21" t="s">
        <v>85</v>
      </c>
      <c r="C231" s="20" t="s">
        <v>76</v>
      </c>
      <c r="D231" s="58">
        <v>96</v>
      </c>
      <c r="E231" s="92">
        <v>200</v>
      </c>
      <c r="F231" s="58">
        <v>296</v>
      </c>
      <c r="G231" s="58">
        <v>296</v>
      </c>
      <c r="H231" s="51">
        <v>296</v>
      </c>
    </row>
    <row r="232" spans="1:8" ht="14.45" customHeight="1">
      <c r="A232" s="182"/>
      <c r="B232" s="21" t="s">
        <v>86</v>
      </c>
      <c r="C232" s="20" t="s">
        <v>78</v>
      </c>
      <c r="D232" s="58">
        <v>200</v>
      </c>
      <c r="E232" s="92">
        <v>750</v>
      </c>
      <c r="F232" s="98">
        <v>650</v>
      </c>
      <c r="G232" s="98">
        <v>650</v>
      </c>
      <c r="H232" s="51">
        <v>650</v>
      </c>
    </row>
    <row r="233" spans="1:8" ht="14.45" customHeight="1">
      <c r="A233" s="182" t="s">
        <v>10</v>
      </c>
      <c r="B233" s="102">
        <v>0.46</v>
      </c>
      <c r="C233" s="20" t="s">
        <v>16</v>
      </c>
      <c r="D233" s="85">
        <f t="shared" ref="D233:G233" si="23">SUM(D230:D232)</f>
        <v>33896</v>
      </c>
      <c r="E233" s="85">
        <f t="shared" si="23"/>
        <v>65841</v>
      </c>
      <c r="F233" s="79">
        <f t="shared" si="23"/>
        <v>117329</v>
      </c>
      <c r="G233" s="85">
        <f t="shared" si="23"/>
        <v>117329</v>
      </c>
      <c r="H233" s="85">
        <v>120802</v>
      </c>
    </row>
    <row r="234" spans="1:8" ht="13.5" customHeight="1">
      <c r="A234" s="182"/>
      <c r="B234" s="22"/>
      <c r="C234" s="20"/>
      <c r="D234" s="51"/>
      <c r="E234" s="51"/>
      <c r="F234" s="51"/>
      <c r="G234" s="51"/>
      <c r="H234" s="51"/>
    </row>
    <row r="235" spans="1:8" ht="13.5" customHeight="1">
      <c r="A235" s="182"/>
      <c r="B235" s="102">
        <v>0.47</v>
      </c>
      <c r="C235" s="20" t="s">
        <v>17</v>
      </c>
      <c r="D235" s="60"/>
      <c r="E235" s="60"/>
      <c r="F235" s="60"/>
      <c r="G235" s="60"/>
      <c r="H235" s="60"/>
    </row>
    <row r="236" spans="1:8" ht="13.5" customHeight="1">
      <c r="A236" s="182"/>
      <c r="B236" s="21" t="s">
        <v>87</v>
      </c>
      <c r="C236" s="20" t="s">
        <v>74</v>
      </c>
      <c r="D236" s="60">
        <v>36932</v>
      </c>
      <c r="E236" s="51">
        <v>36956</v>
      </c>
      <c r="F236" s="68">
        <v>84987</v>
      </c>
      <c r="G236" s="60">
        <v>84987</v>
      </c>
      <c r="H236" s="51">
        <v>82057</v>
      </c>
    </row>
    <row r="237" spans="1:8" ht="13.5" customHeight="1">
      <c r="A237" s="182"/>
      <c r="B237" s="21" t="s">
        <v>88</v>
      </c>
      <c r="C237" s="20" t="s">
        <v>76</v>
      </c>
      <c r="D237" s="68">
        <v>53</v>
      </c>
      <c r="E237" s="51">
        <v>167</v>
      </c>
      <c r="F237" s="68">
        <v>150</v>
      </c>
      <c r="G237" s="68">
        <v>150</v>
      </c>
      <c r="H237" s="51">
        <v>150</v>
      </c>
    </row>
    <row r="238" spans="1:8" ht="13.5" customHeight="1">
      <c r="A238" s="182"/>
      <c r="B238" s="21" t="s">
        <v>89</v>
      </c>
      <c r="C238" s="20" t="s">
        <v>78</v>
      </c>
      <c r="D238" s="68">
        <v>87</v>
      </c>
      <c r="E238" s="87">
        <v>365</v>
      </c>
      <c r="F238" s="88">
        <v>360</v>
      </c>
      <c r="G238" s="88">
        <v>360</v>
      </c>
      <c r="H238" s="87">
        <v>360</v>
      </c>
    </row>
    <row r="239" spans="1:8" ht="13.5" customHeight="1">
      <c r="A239" s="182" t="s">
        <v>10</v>
      </c>
      <c r="B239" s="102">
        <v>0.47</v>
      </c>
      <c r="C239" s="20" t="s">
        <v>17</v>
      </c>
      <c r="D239" s="85">
        <f t="shared" ref="D239:G239" si="24">SUM(D236:D238)</f>
        <v>37072</v>
      </c>
      <c r="E239" s="85">
        <f t="shared" si="24"/>
        <v>37488</v>
      </c>
      <c r="F239" s="88">
        <f t="shared" si="24"/>
        <v>85497</v>
      </c>
      <c r="G239" s="87">
        <f t="shared" si="24"/>
        <v>85497</v>
      </c>
      <c r="H239" s="87">
        <v>82567</v>
      </c>
    </row>
    <row r="240" spans="1:8" ht="10.15" customHeight="1">
      <c r="A240" s="182"/>
      <c r="B240" s="22"/>
      <c r="C240" s="20"/>
      <c r="D240" s="51"/>
      <c r="E240" s="51"/>
      <c r="F240" s="51"/>
      <c r="G240" s="51"/>
      <c r="H240" s="51"/>
    </row>
    <row r="241" spans="1:8" ht="13.5" customHeight="1">
      <c r="A241" s="182"/>
      <c r="B241" s="102">
        <v>0.48</v>
      </c>
      <c r="C241" s="20" t="s">
        <v>18</v>
      </c>
      <c r="D241" s="57"/>
      <c r="E241" s="57"/>
      <c r="F241" s="57"/>
      <c r="G241" s="57"/>
      <c r="H241" s="60"/>
    </row>
    <row r="242" spans="1:8" ht="13.5" customHeight="1">
      <c r="A242" s="182"/>
      <c r="B242" s="21" t="s">
        <v>90</v>
      </c>
      <c r="C242" s="20" t="s">
        <v>74</v>
      </c>
      <c r="D242" s="57">
        <v>65180</v>
      </c>
      <c r="E242" s="92">
        <v>59779</v>
      </c>
      <c r="F242" s="58">
        <v>140759</v>
      </c>
      <c r="G242" s="57">
        <v>140759</v>
      </c>
      <c r="H242" s="51">
        <v>141455</v>
      </c>
    </row>
    <row r="243" spans="1:8" ht="13.5" customHeight="1">
      <c r="A243" s="182"/>
      <c r="B243" s="21" t="s">
        <v>91</v>
      </c>
      <c r="C243" s="20" t="s">
        <v>76</v>
      </c>
      <c r="D243" s="58">
        <v>50</v>
      </c>
      <c r="E243" s="92">
        <v>100</v>
      </c>
      <c r="F243" s="58">
        <v>150</v>
      </c>
      <c r="G243" s="58">
        <v>150</v>
      </c>
      <c r="H243" s="51">
        <v>150</v>
      </c>
    </row>
    <row r="244" spans="1:8" ht="13.5" customHeight="1">
      <c r="A244" s="182"/>
      <c r="B244" s="21" t="s">
        <v>92</v>
      </c>
      <c r="C244" s="20" t="s">
        <v>78</v>
      </c>
      <c r="D244" s="58">
        <v>200</v>
      </c>
      <c r="E244" s="92">
        <v>590</v>
      </c>
      <c r="F244" s="98">
        <v>590</v>
      </c>
      <c r="G244" s="98">
        <v>590</v>
      </c>
      <c r="H244" s="51">
        <v>590</v>
      </c>
    </row>
    <row r="245" spans="1:8" ht="13.5" customHeight="1">
      <c r="A245" s="182" t="s">
        <v>10</v>
      </c>
      <c r="B245" s="102">
        <v>0.48</v>
      </c>
      <c r="C245" s="20" t="s">
        <v>18</v>
      </c>
      <c r="D245" s="85">
        <f t="shared" ref="D245:G245" si="25">SUM(D242:D244)</f>
        <v>65430</v>
      </c>
      <c r="E245" s="85">
        <f t="shared" si="25"/>
        <v>60469</v>
      </c>
      <c r="F245" s="79">
        <f t="shared" si="25"/>
        <v>141499</v>
      </c>
      <c r="G245" s="85">
        <f t="shared" si="25"/>
        <v>141499</v>
      </c>
      <c r="H245" s="85">
        <v>142195</v>
      </c>
    </row>
    <row r="246" spans="1:8" ht="10.15" customHeight="1">
      <c r="A246" s="182"/>
      <c r="B246" s="102"/>
      <c r="C246" s="20"/>
      <c r="D246" s="51"/>
      <c r="E246" s="51"/>
      <c r="F246" s="51"/>
      <c r="G246" s="51"/>
      <c r="H246" s="51"/>
    </row>
    <row r="247" spans="1:8" ht="13.5" customHeight="1">
      <c r="A247" s="182"/>
      <c r="B247" s="102">
        <v>0.49</v>
      </c>
      <c r="C247" s="20" t="s">
        <v>220</v>
      </c>
      <c r="D247" s="51"/>
      <c r="E247" s="51"/>
      <c r="F247" s="51"/>
      <c r="G247" s="51"/>
      <c r="H247" s="51"/>
    </row>
    <row r="248" spans="1:8">
      <c r="A248" s="69"/>
      <c r="B248" s="103" t="s">
        <v>202</v>
      </c>
      <c r="C248" s="97" t="s">
        <v>218</v>
      </c>
      <c r="D248" s="86">
        <v>0</v>
      </c>
      <c r="E248" s="88">
        <v>13500</v>
      </c>
      <c r="F248" s="88">
        <v>15000</v>
      </c>
      <c r="G248" s="88">
        <v>15000</v>
      </c>
      <c r="H248" s="87">
        <v>15000</v>
      </c>
    </row>
    <row r="249" spans="1:8" ht="13.5" customHeight="1">
      <c r="A249" s="182" t="s">
        <v>10</v>
      </c>
      <c r="B249" s="102">
        <v>0.49</v>
      </c>
      <c r="C249" s="20" t="s">
        <v>220</v>
      </c>
      <c r="D249" s="86">
        <f t="shared" ref="D249:G249" si="26">SUM(D248:D248)</f>
        <v>0</v>
      </c>
      <c r="E249" s="88">
        <f t="shared" si="26"/>
        <v>13500</v>
      </c>
      <c r="F249" s="88">
        <f t="shared" si="26"/>
        <v>15000</v>
      </c>
      <c r="G249" s="88">
        <f t="shared" si="26"/>
        <v>15000</v>
      </c>
      <c r="H249" s="87">
        <v>15000</v>
      </c>
    </row>
    <row r="250" spans="1:8" ht="10.15" customHeight="1">
      <c r="A250" s="182"/>
      <c r="B250" s="102"/>
      <c r="C250" s="20"/>
      <c r="D250" s="53"/>
      <c r="E250" s="52"/>
      <c r="F250" s="53"/>
      <c r="G250" s="53"/>
      <c r="H250" s="51"/>
    </row>
    <row r="251" spans="1:8" ht="15" customHeight="1">
      <c r="A251" s="182"/>
      <c r="B251" s="102">
        <v>0.5</v>
      </c>
      <c r="C251" s="20" t="s">
        <v>228</v>
      </c>
      <c r="D251" s="53"/>
      <c r="E251" s="52"/>
      <c r="F251" s="53"/>
      <c r="G251" s="53"/>
      <c r="H251" s="51"/>
    </row>
    <row r="252" spans="1:8" ht="15" customHeight="1">
      <c r="A252" s="182"/>
      <c r="B252" s="102" t="s">
        <v>229</v>
      </c>
      <c r="C252" s="20" t="s">
        <v>74</v>
      </c>
      <c r="D252" s="53">
        <v>0</v>
      </c>
      <c r="E252" s="53">
        <v>0</v>
      </c>
      <c r="F252" s="52">
        <v>1</v>
      </c>
      <c r="G252" s="52">
        <v>1</v>
      </c>
      <c r="H252" s="51">
        <v>1</v>
      </c>
    </row>
    <row r="253" spans="1:8" ht="15" customHeight="1">
      <c r="A253" s="182"/>
      <c r="B253" s="102" t="s">
        <v>230</v>
      </c>
      <c r="C253" s="20" t="s">
        <v>76</v>
      </c>
      <c r="D253" s="53">
        <v>0</v>
      </c>
      <c r="E253" s="52">
        <v>50</v>
      </c>
      <c r="F253" s="52">
        <v>50</v>
      </c>
      <c r="G253" s="52">
        <v>50</v>
      </c>
      <c r="H253" s="51">
        <v>50</v>
      </c>
    </row>
    <row r="254" spans="1:8" ht="15" customHeight="1">
      <c r="A254" s="182"/>
      <c r="B254" s="102" t="s">
        <v>231</v>
      </c>
      <c r="C254" s="20" t="s">
        <v>78</v>
      </c>
      <c r="D254" s="53">
        <v>0</v>
      </c>
      <c r="E254" s="52">
        <v>2000</v>
      </c>
      <c r="F254" s="52">
        <v>2000</v>
      </c>
      <c r="G254" s="52">
        <v>2000</v>
      </c>
      <c r="H254" s="51">
        <v>2000</v>
      </c>
    </row>
    <row r="255" spans="1:8" ht="15" customHeight="1">
      <c r="A255" s="182" t="s">
        <v>10</v>
      </c>
      <c r="B255" s="102">
        <v>0.5</v>
      </c>
      <c r="C255" s="20" t="s">
        <v>228</v>
      </c>
      <c r="D255" s="77">
        <f t="shared" ref="D255:G255" si="27">SUM(D252:D254)</f>
        <v>0</v>
      </c>
      <c r="E255" s="79">
        <f t="shared" si="27"/>
        <v>2050</v>
      </c>
      <c r="F255" s="79">
        <f t="shared" si="27"/>
        <v>2051</v>
      </c>
      <c r="G255" s="79">
        <f t="shared" si="27"/>
        <v>2051</v>
      </c>
      <c r="H255" s="79">
        <v>2051</v>
      </c>
    </row>
    <row r="256" spans="1:8" ht="10.15" customHeight="1">
      <c r="A256" s="182"/>
      <c r="B256" s="102"/>
      <c r="C256" s="20"/>
      <c r="D256" s="53"/>
      <c r="E256" s="52"/>
      <c r="F256" s="53"/>
      <c r="G256" s="53"/>
      <c r="H256" s="52"/>
    </row>
    <row r="257" spans="1:8" ht="14.45" customHeight="1">
      <c r="A257" s="182"/>
      <c r="B257" s="102">
        <v>0.51</v>
      </c>
      <c r="C257" s="20" t="s">
        <v>270</v>
      </c>
      <c r="D257" s="51"/>
      <c r="E257" s="51"/>
      <c r="F257" s="51"/>
      <c r="G257" s="51"/>
      <c r="H257" s="51"/>
    </row>
    <row r="258" spans="1:8" s="19" customFormat="1" ht="15" customHeight="1">
      <c r="A258" s="182"/>
      <c r="B258" s="102" t="s">
        <v>271</v>
      </c>
      <c r="C258" s="20" t="s">
        <v>218</v>
      </c>
      <c r="D258" s="52">
        <v>500</v>
      </c>
      <c r="E258" s="53">
        <v>0</v>
      </c>
      <c r="F258" s="52">
        <v>1000</v>
      </c>
      <c r="G258" s="52">
        <v>900</v>
      </c>
      <c r="H258" s="52">
        <v>1</v>
      </c>
    </row>
    <row r="259" spans="1:8" ht="14.45" customHeight="1">
      <c r="A259" s="182" t="s">
        <v>10</v>
      </c>
      <c r="B259" s="102">
        <v>0.51</v>
      </c>
      <c r="C259" s="20" t="s">
        <v>270</v>
      </c>
      <c r="D259" s="79">
        <f t="shared" ref="D259:G259" si="28">SUM(D258:D258)</f>
        <v>500</v>
      </c>
      <c r="E259" s="77">
        <f t="shared" si="28"/>
        <v>0</v>
      </c>
      <c r="F259" s="79">
        <f t="shared" si="28"/>
        <v>1000</v>
      </c>
      <c r="G259" s="79">
        <f t="shared" si="28"/>
        <v>900</v>
      </c>
      <c r="H259" s="79">
        <v>1</v>
      </c>
    </row>
    <row r="260" spans="1:8" ht="15" customHeight="1">
      <c r="A260" s="182" t="s">
        <v>10</v>
      </c>
      <c r="B260" s="91">
        <v>80.001000000000005</v>
      </c>
      <c r="C260" s="90" t="s">
        <v>72</v>
      </c>
      <c r="D260" s="79">
        <f t="shared" ref="D260:G260" si="29">D245+D239+D233+D227+D249+D255+D259</f>
        <v>360416</v>
      </c>
      <c r="E260" s="79">
        <f t="shared" si="29"/>
        <v>613398</v>
      </c>
      <c r="F260" s="79">
        <f t="shared" si="29"/>
        <v>1213458</v>
      </c>
      <c r="G260" s="79">
        <f t="shared" si="29"/>
        <v>1216728</v>
      </c>
      <c r="H260" s="79">
        <v>1360484</v>
      </c>
    </row>
    <row r="261" spans="1:8">
      <c r="A261" s="182"/>
      <c r="B261" s="91"/>
      <c r="C261" s="90"/>
      <c r="D261" s="52"/>
      <c r="E261" s="52"/>
      <c r="F261" s="52"/>
      <c r="G261" s="52"/>
      <c r="H261" s="52"/>
    </row>
    <row r="262" spans="1:8" ht="14.45" customHeight="1">
      <c r="A262" s="182"/>
      <c r="B262" s="91">
        <v>80.102999999999994</v>
      </c>
      <c r="C262" s="90" t="s">
        <v>299</v>
      </c>
      <c r="D262" s="52"/>
      <c r="E262" s="52"/>
      <c r="F262" s="52"/>
      <c r="G262" s="52"/>
      <c r="H262" s="52"/>
    </row>
    <row r="263" spans="1:8" ht="15" customHeight="1">
      <c r="A263" s="182"/>
      <c r="B263" s="22" t="s">
        <v>295</v>
      </c>
      <c r="C263" s="20" t="s">
        <v>294</v>
      </c>
      <c r="D263" s="52">
        <v>22500</v>
      </c>
      <c r="E263" s="53">
        <v>0</v>
      </c>
      <c r="F263" s="52">
        <v>20000</v>
      </c>
      <c r="G263" s="52">
        <v>20000</v>
      </c>
      <c r="H263" s="53">
        <v>0</v>
      </c>
    </row>
    <row r="264" spans="1:8" ht="14.45" customHeight="1">
      <c r="A264" s="182"/>
      <c r="B264" s="22" t="s">
        <v>335</v>
      </c>
      <c r="C264" s="20" t="s">
        <v>336</v>
      </c>
      <c r="D264" s="53">
        <v>0</v>
      </c>
      <c r="E264" s="53">
        <v>0</v>
      </c>
      <c r="F264" s="53">
        <v>0</v>
      </c>
      <c r="G264" s="53">
        <v>0</v>
      </c>
      <c r="H264" s="52">
        <v>5000</v>
      </c>
    </row>
    <row r="265" spans="1:8" ht="14.45" customHeight="1">
      <c r="A265" s="182" t="s">
        <v>10</v>
      </c>
      <c r="B265" s="91">
        <v>80.102999999999994</v>
      </c>
      <c r="C265" s="90" t="s">
        <v>299</v>
      </c>
      <c r="D265" s="79">
        <f>D263+D264</f>
        <v>22500</v>
      </c>
      <c r="E265" s="77">
        <f t="shared" ref="E265:G265" si="30">E263+E264</f>
        <v>0</v>
      </c>
      <c r="F265" s="79">
        <f t="shared" si="30"/>
        <v>20000</v>
      </c>
      <c r="G265" s="79">
        <f t="shared" si="30"/>
        <v>20000</v>
      </c>
      <c r="H265" s="79">
        <v>5000</v>
      </c>
    </row>
    <row r="266" spans="1:8" ht="14.45" customHeight="1">
      <c r="A266" s="182" t="s">
        <v>10</v>
      </c>
      <c r="B266" s="22">
        <v>80</v>
      </c>
      <c r="C266" s="20" t="s">
        <v>13</v>
      </c>
      <c r="D266" s="85">
        <f t="shared" ref="D266:G266" si="31">D260+D265</f>
        <v>382916</v>
      </c>
      <c r="E266" s="85">
        <f t="shared" si="31"/>
        <v>613398</v>
      </c>
      <c r="F266" s="85">
        <f t="shared" si="31"/>
        <v>1233458</v>
      </c>
      <c r="G266" s="85">
        <f t="shared" si="31"/>
        <v>1236728</v>
      </c>
      <c r="H266" s="85">
        <v>1365484</v>
      </c>
    </row>
    <row r="267" spans="1:8" ht="14.45" customHeight="1">
      <c r="A267" s="182" t="s">
        <v>10</v>
      </c>
      <c r="B267" s="89">
        <v>2801</v>
      </c>
      <c r="C267" s="90" t="s">
        <v>3</v>
      </c>
      <c r="D267" s="85">
        <f t="shared" ref="D267:G267" si="32">D266+D216+D184+D172</f>
        <v>487741</v>
      </c>
      <c r="E267" s="85">
        <f t="shared" si="32"/>
        <v>1636893</v>
      </c>
      <c r="F267" s="79">
        <f t="shared" si="32"/>
        <v>2285472</v>
      </c>
      <c r="G267" s="85">
        <f t="shared" si="32"/>
        <v>2304110</v>
      </c>
      <c r="H267" s="85">
        <v>2073810</v>
      </c>
    </row>
    <row r="268" spans="1:8">
      <c r="A268" s="182"/>
      <c r="B268" s="89"/>
      <c r="C268" s="90"/>
      <c r="D268" s="104"/>
      <c r="E268" s="104"/>
      <c r="F268" s="105"/>
      <c r="G268" s="104"/>
      <c r="H268" s="104"/>
    </row>
    <row r="269" spans="1:8" ht="15" customHeight="1">
      <c r="A269" s="182" t="s">
        <v>12</v>
      </c>
      <c r="B269" s="89">
        <v>2810</v>
      </c>
      <c r="C269" s="90" t="s">
        <v>287</v>
      </c>
      <c r="D269" s="34"/>
      <c r="E269" s="34"/>
      <c r="F269" s="34"/>
      <c r="G269" s="34"/>
      <c r="H269" s="34"/>
    </row>
    <row r="270" spans="1:8" ht="15" customHeight="1">
      <c r="A270" s="182"/>
      <c r="B270" s="22">
        <v>60</v>
      </c>
      <c r="C270" s="20" t="s">
        <v>288</v>
      </c>
      <c r="D270" s="106"/>
      <c r="E270" s="106"/>
      <c r="F270" s="106"/>
      <c r="G270" s="106"/>
      <c r="H270" s="106"/>
    </row>
    <row r="271" spans="1:8" ht="15" customHeight="1">
      <c r="A271" s="182"/>
      <c r="B271" s="107">
        <v>60.8</v>
      </c>
      <c r="C271" s="90" t="s">
        <v>25</v>
      </c>
      <c r="D271" s="34"/>
      <c r="E271" s="34"/>
      <c r="F271" s="34"/>
      <c r="G271" s="34"/>
      <c r="H271" s="34"/>
    </row>
    <row r="272" spans="1:8" ht="15" customHeight="1">
      <c r="A272" s="182"/>
      <c r="B272" s="22">
        <v>62</v>
      </c>
      <c r="C272" s="20" t="s">
        <v>289</v>
      </c>
      <c r="D272" s="106"/>
      <c r="E272" s="106"/>
      <c r="F272" s="106"/>
      <c r="G272" s="106"/>
      <c r="H272" s="106"/>
    </row>
    <row r="273" spans="1:8" s="19" customFormat="1" ht="15" customHeight="1">
      <c r="A273" s="108"/>
      <c r="B273" s="21" t="s">
        <v>291</v>
      </c>
      <c r="C273" s="20" t="s">
        <v>290</v>
      </c>
      <c r="D273" s="109">
        <v>10000</v>
      </c>
      <c r="E273" s="73">
        <v>0</v>
      </c>
      <c r="F273" s="109">
        <v>11500</v>
      </c>
      <c r="G273" s="109">
        <v>18200</v>
      </c>
      <c r="H273" s="88">
        <v>16838</v>
      </c>
    </row>
    <row r="274" spans="1:8" ht="15" customHeight="1">
      <c r="A274" s="182" t="s">
        <v>10</v>
      </c>
      <c r="B274" s="22">
        <v>62</v>
      </c>
      <c r="C274" s="20" t="s">
        <v>289</v>
      </c>
      <c r="D274" s="88">
        <f t="shared" ref="D274:G274" si="33">SUM(D273:D273)</f>
        <v>10000</v>
      </c>
      <c r="E274" s="86">
        <f t="shared" si="33"/>
        <v>0</v>
      </c>
      <c r="F274" s="88">
        <f t="shared" si="33"/>
        <v>11500</v>
      </c>
      <c r="G274" s="88">
        <f t="shared" si="33"/>
        <v>18200</v>
      </c>
      <c r="H274" s="88">
        <v>16838</v>
      </c>
    </row>
    <row r="275" spans="1:8" ht="15" customHeight="1">
      <c r="A275" s="182" t="s">
        <v>10</v>
      </c>
      <c r="B275" s="107">
        <v>60.8</v>
      </c>
      <c r="C275" s="90" t="s">
        <v>25</v>
      </c>
      <c r="D275" s="109">
        <f t="shared" ref="D275:G277" si="34">D274</f>
        <v>10000</v>
      </c>
      <c r="E275" s="73">
        <f t="shared" si="34"/>
        <v>0</v>
      </c>
      <c r="F275" s="109">
        <f t="shared" si="34"/>
        <v>11500</v>
      </c>
      <c r="G275" s="109">
        <f t="shared" si="34"/>
        <v>18200</v>
      </c>
      <c r="H275" s="109">
        <v>16838</v>
      </c>
    </row>
    <row r="276" spans="1:8" ht="15" customHeight="1">
      <c r="A276" s="182" t="s">
        <v>10</v>
      </c>
      <c r="B276" s="22">
        <v>60</v>
      </c>
      <c r="C276" s="20" t="s">
        <v>288</v>
      </c>
      <c r="D276" s="98">
        <f t="shared" si="34"/>
        <v>10000</v>
      </c>
      <c r="E276" s="93">
        <f t="shared" si="34"/>
        <v>0</v>
      </c>
      <c r="F276" s="98">
        <f t="shared" si="34"/>
        <v>11500</v>
      </c>
      <c r="G276" s="98">
        <f t="shared" si="34"/>
        <v>18200</v>
      </c>
      <c r="H276" s="98">
        <v>16838</v>
      </c>
    </row>
    <row r="277" spans="1:8" ht="15" customHeight="1">
      <c r="A277" s="182" t="s">
        <v>10</v>
      </c>
      <c r="B277" s="89">
        <v>2810</v>
      </c>
      <c r="C277" s="90" t="s">
        <v>287</v>
      </c>
      <c r="D277" s="79">
        <f t="shared" si="34"/>
        <v>10000</v>
      </c>
      <c r="E277" s="77">
        <f t="shared" si="34"/>
        <v>0</v>
      </c>
      <c r="F277" s="79">
        <f t="shared" si="34"/>
        <v>11500</v>
      </c>
      <c r="G277" s="79">
        <f t="shared" si="34"/>
        <v>18200</v>
      </c>
      <c r="H277" s="79">
        <v>16838</v>
      </c>
    </row>
    <row r="278" spans="1:8" s="17" customFormat="1" ht="15" customHeight="1">
      <c r="A278" s="110" t="s">
        <v>10</v>
      </c>
      <c r="B278" s="111"/>
      <c r="C278" s="112" t="s">
        <v>11</v>
      </c>
      <c r="D278" s="79">
        <f t="shared" ref="D278:G278" si="35">D70+D267+D122+D277</f>
        <v>497741</v>
      </c>
      <c r="E278" s="79">
        <f t="shared" si="35"/>
        <v>1646426</v>
      </c>
      <c r="F278" s="79">
        <f t="shared" si="35"/>
        <v>2306446</v>
      </c>
      <c r="G278" s="79">
        <f t="shared" si="35"/>
        <v>2332541</v>
      </c>
      <c r="H278" s="79">
        <v>2100379</v>
      </c>
    </row>
    <row r="279" spans="1:8" ht="4.1500000000000004" customHeight="1">
      <c r="A279" s="182"/>
      <c r="B279" s="22"/>
      <c r="C279" s="90"/>
      <c r="D279" s="51"/>
      <c r="E279" s="51"/>
      <c r="F279" s="51"/>
      <c r="G279" s="51"/>
      <c r="H279" s="51"/>
    </row>
    <row r="280" spans="1:8" ht="15" customHeight="1">
      <c r="A280" s="182"/>
      <c r="B280" s="22"/>
      <c r="C280" s="90" t="s">
        <v>93</v>
      </c>
      <c r="D280" s="51"/>
      <c r="E280" s="51"/>
      <c r="F280" s="51"/>
      <c r="G280" s="51"/>
      <c r="H280" s="51"/>
    </row>
    <row r="281" spans="1:8" ht="15" customHeight="1">
      <c r="A281" s="182" t="s">
        <v>12</v>
      </c>
      <c r="B281" s="89">
        <v>4801</v>
      </c>
      <c r="C281" s="90" t="s">
        <v>5</v>
      </c>
      <c r="D281" s="57"/>
      <c r="E281" s="57"/>
      <c r="F281" s="57"/>
      <c r="G281" s="57"/>
      <c r="H281" s="60"/>
    </row>
    <row r="282" spans="1:8" ht="15" customHeight="1">
      <c r="A282" s="182"/>
      <c r="B282" s="64">
        <v>1</v>
      </c>
      <c r="C282" s="20" t="s">
        <v>19</v>
      </c>
      <c r="D282" s="60"/>
      <c r="E282" s="60"/>
      <c r="F282" s="60"/>
      <c r="G282" s="60"/>
      <c r="H282" s="60"/>
    </row>
    <row r="283" spans="1:8" ht="15" customHeight="1">
      <c r="A283" s="69"/>
      <c r="B283" s="113">
        <v>1.8</v>
      </c>
      <c r="C283" s="114" t="s">
        <v>25</v>
      </c>
      <c r="D283" s="72"/>
      <c r="E283" s="72"/>
      <c r="F283" s="72"/>
      <c r="G283" s="72"/>
      <c r="H283" s="72"/>
    </row>
    <row r="284" spans="1:8" ht="30" customHeight="1">
      <c r="A284" s="182"/>
      <c r="B284" s="22">
        <v>79</v>
      </c>
      <c r="C284" s="20" t="s">
        <v>298</v>
      </c>
      <c r="D284" s="63"/>
      <c r="E284" s="63"/>
      <c r="F284" s="63"/>
      <c r="G284" s="63"/>
      <c r="H284" s="67"/>
    </row>
    <row r="285" spans="1:8" ht="14.45" customHeight="1">
      <c r="A285" s="182"/>
      <c r="B285" s="22">
        <v>71</v>
      </c>
      <c r="C285" s="20" t="s">
        <v>194</v>
      </c>
      <c r="D285" s="63"/>
      <c r="E285" s="63"/>
      <c r="F285" s="63"/>
      <c r="G285" s="63"/>
      <c r="H285" s="67"/>
    </row>
    <row r="286" spans="1:8" s="5" customFormat="1">
      <c r="A286" s="182"/>
      <c r="B286" s="22" t="s">
        <v>184</v>
      </c>
      <c r="C286" s="20" t="s">
        <v>101</v>
      </c>
      <c r="D286" s="73">
        <v>0</v>
      </c>
      <c r="E286" s="73">
        <v>0</v>
      </c>
      <c r="F286" s="72">
        <v>14007</v>
      </c>
      <c r="G286" s="109">
        <v>14007</v>
      </c>
      <c r="H286" s="88">
        <v>1</v>
      </c>
    </row>
    <row r="287" spans="1:8" s="5" customFormat="1" ht="14.45" customHeight="1">
      <c r="A287" s="182" t="s">
        <v>10</v>
      </c>
      <c r="B287" s="22">
        <v>71</v>
      </c>
      <c r="C287" s="20" t="s">
        <v>194</v>
      </c>
      <c r="D287" s="73">
        <f>D286</f>
        <v>0</v>
      </c>
      <c r="E287" s="73">
        <f t="shared" ref="E287:G287" si="36">E286</f>
        <v>0</v>
      </c>
      <c r="F287" s="109">
        <f t="shared" si="36"/>
        <v>14007</v>
      </c>
      <c r="G287" s="109">
        <f t="shared" si="36"/>
        <v>14007</v>
      </c>
      <c r="H287" s="109">
        <v>1</v>
      </c>
    </row>
    <row r="288" spans="1:8" ht="13.15" customHeight="1">
      <c r="A288" s="182"/>
      <c r="B288" s="22"/>
      <c r="C288" s="20"/>
      <c r="D288" s="63"/>
      <c r="E288" s="63"/>
      <c r="F288" s="63"/>
      <c r="G288" s="63"/>
      <c r="H288" s="67"/>
    </row>
    <row r="289" spans="1:8" ht="25.5">
      <c r="A289" s="182"/>
      <c r="B289" s="22">
        <v>72</v>
      </c>
      <c r="C289" s="20" t="s">
        <v>200</v>
      </c>
      <c r="D289" s="63"/>
      <c r="E289" s="63"/>
      <c r="F289" s="63"/>
      <c r="G289" s="63"/>
      <c r="H289" s="67"/>
    </row>
    <row r="290" spans="1:8" s="5" customFormat="1">
      <c r="A290" s="182"/>
      <c r="B290" s="22" t="s">
        <v>185</v>
      </c>
      <c r="C290" s="20" t="s">
        <v>101</v>
      </c>
      <c r="D290" s="73">
        <v>0</v>
      </c>
      <c r="E290" s="73">
        <v>0</v>
      </c>
      <c r="F290" s="72">
        <v>14294</v>
      </c>
      <c r="G290" s="109">
        <v>14294</v>
      </c>
      <c r="H290" s="88">
        <v>1</v>
      </c>
    </row>
    <row r="291" spans="1:8" s="5" customFormat="1" ht="25.5">
      <c r="A291" s="182" t="s">
        <v>10</v>
      </c>
      <c r="B291" s="22">
        <v>72</v>
      </c>
      <c r="C291" s="20" t="s">
        <v>200</v>
      </c>
      <c r="D291" s="73">
        <f>D290</f>
        <v>0</v>
      </c>
      <c r="E291" s="73">
        <f t="shared" ref="E291:G291" si="37">E290</f>
        <v>0</v>
      </c>
      <c r="F291" s="109">
        <f t="shared" si="37"/>
        <v>14294</v>
      </c>
      <c r="G291" s="109">
        <f t="shared" si="37"/>
        <v>14294</v>
      </c>
      <c r="H291" s="109">
        <v>1</v>
      </c>
    </row>
    <row r="292" spans="1:8" s="5" customFormat="1" ht="10.15" customHeight="1">
      <c r="A292" s="182"/>
      <c r="B292" s="22"/>
      <c r="C292" s="20"/>
      <c r="D292" s="67"/>
      <c r="E292" s="67"/>
      <c r="F292" s="60"/>
      <c r="G292" s="68"/>
      <c r="H292" s="52"/>
    </row>
    <row r="293" spans="1:8">
      <c r="A293" s="182"/>
      <c r="B293" s="22">
        <v>73</v>
      </c>
      <c r="C293" s="20" t="s">
        <v>195</v>
      </c>
      <c r="D293" s="63"/>
      <c r="E293" s="63"/>
      <c r="F293" s="63"/>
      <c r="G293" s="63"/>
      <c r="H293" s="67"/>
    </row>
    <row r="294" spans="1:8" s="5" customFormat="1">
      <c r="A294" s="182"/>
      <c r="B294" s="22" t="s">
        <v>186</v>
      </c>
      <c r="C294" s="20" t="s">
        <v>101</v>
      </c>
      <c r="D294" s="73">
        <v>0</v>
      </c>
      <c r="E294" s="73">
        <v>0</v>
      </c>
      <c r="F294" s="72">
        <v>14431</v>
      </c>
      <c r="G294" s="109">
        <v>14431</v>
      </c>
      <c r="H294" s="88">
        <v>1</v>
      </c>
    </row>
    <row r="295" spans="1:8" s="5" customFormat="1" ht="14.45" customHeight="1">
      <c r="A295" s="182" t="s">
        <v>10</v>
      </c>
      <c r="B295" s="22">
        <v>73</v>
      </c>
      <c r="C295" s="20" t="s">
        <v>195</v>
      </c>
      <c r="D295" s="73">
        <f>D294</f>
        <v>0</v>
      </c>
      <c r="E295" s="73">
        <f t="shared" ref="E295:G295" si="38">E294</f>
        <v>0</v>
      </c>
      <c r="F295" s="109">
        <f t="shared" si="38"/>
        <v>14431</v>
      </c>
      <c r="G295" s="109">
        <f t="shared" si="38"/>
        <v>14431</v>
      </c>
      <c r="H295" s="109">
        <v>1</v>
      </c>
    </row>
    <row r="296" spans="1:8" ht="10.15" customHeight="1">
      <c r="A296" s="182"/>
      <c r="B296" s="22"/>
      <c r="C296" s="20"/>
      <c r="D296" s="63"/>
      <c r="E296" s="63"/>
      <c r="F296" s="63"/>
      <c r="G296" s="63"/>
      <c r="H296" s="67"/>
    </row>
    <row r="297" spans="1:8" ht="14.45" customHeight="1">
      <c r="A297" s="182"/>
      <c r="B297" s="22">
        <v>74</v>
      </c>
      <c r="C297" s="20" t="s">
        <v>196</v>
      </c>
      <c r="D297" s="63"/>
      <c r="E297" s="63"/>
      <c r="F297" s="63"/>
      <c r="G297" s="63"/>
      <c r="H297" s="67"/>
    </row>
    <row r="298" spans="1:8" s="5" customFormat="1">
      <c r="A298" s="182"/>
      <c r="B298" s="22" t="s">
        <v>187</v>
      </c>
      <c r="C298" s="20" t="s">
        <v>101</v>
      </c>
      <c r="D298" s="73">
        <v>0</v>
      </c>
      <c r="E298" s="73">
        <v>0</v>
      </c>
      <c r="F298" s="72">
        <v>13367</v>
      </c>
      <c r="G298" s="109">
        <v>13367</v>
      </c>
      <c r="H298" s="88">
        <v>1</v>
      </c>
    </row>
    <row r="299" spans="1:8" s="5" customFormat="1" ht="14.45" customHeight="1">
      <c r="A299" s="182" t="s">
        <v>10</v>
      </c>
      <c r="B299" s="22">
        <v>74</v>
      </c>
      <c r="C299" s="20" t="s">
        <v>196</v>
      </c>
      <c r="D299" s="73">
        <f>D298</f>
        <v>0</v>
      </c>
      <c r="E299" s="73">
        <f t="shared" ref="E299:G299" si="39">E298</f>
        <v>0</v>
      </c>
      <c r="F299" s="109">
        <f t="shared" si="39"/>
        <v>13367</v>
      </c>
      <c r="G299" s="109">
        <f t="shared" si="39"/>
        <v>13367</v>
      </c>
      <c r="H299" s="109">
        <v>1</v>
      </c>
    </row>
    <row r="300" spans="1:8" ht="10.15" customHeight="1">
      <c r="A300" s="182"/>
      <c r="B300" s="22"/>
      <c r="C300" s="20"/>
      <c r="D300" s="63"/>
      <c r="E300" s="63"/>
      <c r="F300" s="63"/>
      <c r="G300" s="63"/>
      <c r="H300" s="67"/>
    </row>
    <row r="301" spans="1:8" ht="14.45" customHeight="1">
      <c r="A301" s="182"/>
      <c r="B301" s="22">
        <v>75</v>
      </c>
      <c r="C301" s="20" t="s">
        <v>197</v>
      </c>
      <c r="D301" s="63"/>
      <c r="E301" s="63"/>
      <c r="F301" s="63"/>
      <c r="G301" s="63"/>
      <c r="H301" s="67"/>
    </row>
    <row r="302" spans="1:8" s="5" customFormat="1">
      <c r="A302" s="182"/>
      <c r="B302" s="22" t="s">
        <v>188</v>
      </c>
      <c r="C302" s="20" t="s">
        <v>101</v>
      </c>
      <c r="D302" s="73">
        <v>0</v>
      </c>
      <c r="E302" s="73">
        <v>0</v>
      </c>
      <c r="F302" s="72">
        <v>12982</v>
      </c>
      <c r="G302" s="109">
        <v>12982</v>
      </c>
      <c r="H302" s="88">
        <v>1</v>
      </c>
    </row>
    <row r="303" spans="1:8" s="5" customFormat="1">
      <c r="A303" s="182" t="s">
        <v>10</v>
      </c>
      <c r="B303" s="22">
        <v>75</v>
      </c>
      <c r="C303" s="20" t="s">
        <v>197</v>
      </c>
      <c r="D303" s="73">
        <f>D302</f>
        <v>0</v>
      </c>
      <c r="E303" s="73">
        <f t="shared" ref="E303:G303" si="40">E302</f>
        <v>0</v>
      </c>
      <c r="F303" s="109">
        <f t="shared" si="40"/>
        <v>12982</v>
      </c>
      <c r="G303" s="109">
        <f t="shared" si="40"/>
        <v>12982</v>
      </c>
      <c r="H303" s="109">
        <v>1</v>
      </c>
    </row>
    <row r="304" spans="1:8" ht="10.15" customHeight="1">
      <c r="A304" s="182"/>
      <c r="B304" s="22"/>
      <c r="C304" s="20"/>
      <c r="D304" s="63"/>
      <c r="E304" s="63"/>
      <c r="F304" s="63"/>
      <c r="G304" s="63"/>
      <c r="H304" s="67"/>
    </row>
    <row r="305" spans="1:8" ht="14.45" customHeight="1">
      <c r="A305" s="182"/>
      <c r="B305" s="22">
        <v>76</v>
      </c>
      <c r="C305" s="20" t="s">
        <v>198</v>
      </c>
      <c r="D305" s="63"/>
      <c r="E305" s="63"/>
      <c r="F305" s="63"/>
      <c r="G305" s="63"/>
      <c r="H305" s="67"/>
    </row>
    <row r="306" spans="1:8" s="5" customFormat="1">
      <c r="A306" s="182"/>
      <c r="B306" s="22" t="s">
        <v>189</v>
      </c>
      <c r="C306" s="20" t="s">
        <v>101</v>
      </c>
      <c r="D306" s="73">
        <v>0</v>
      </c>
      <c r="E306" s="73">
        <v>0</v>
      </c>
      <c r="F306" s="72">
        <v>14199</v>
      </c>
      <c r="G306" s="109">
        <v>14199</v>
      </c>
      <c r="H306" s="88">
        <v>1</v>
      </c>
    </row>
    <row r="307" spans="1:8" s="5" customFormat="1" ht="14.45" customHeight="1">
      <c r="A307" s="182" t="s">
        <v>10</v>
      </c>
      <c r="B307" s="22">
        <v>76</v>
      </c>
      <c r="C307" s="20" t="s">
        <v>198</v>
      </c>
      <c r="D307" s="73">
        <f>D306</f>
        <v>0</v>
      </c>
      <c r="E307" s="73">
        <f t="shared" ref="E307:G307" si="41">E306</f>
        <v>0</v>
      </c>
      <c r="F307" s="109">
        <f t="shared" si="41"/>
        <v>14199</v>
      </c>
      <c r="G307" s="109">
        <f t="shared" si="41"/>
        <v>14199</v>
      </c>
      <c r="H307" s="109">
        <v>1</v>
      </c>
    </row>
    <row r="308" spans="1:8">
      <c r="A308" s="182"/>
      <c r="B308" s="22"/>
      <c r="C308" s="20"/>
      <c r="D308" s="63"/>
      <c r="E308" s="63"/>
      <c r="F308" s="63"/>
      <c r="G308" s="63"/>
      <c r="H308" s="67"/>
    </row>
    <row r="309" spans="1:8" ht="25.5">
      <c r="A309" s="182"/>
      <c r="B309" s="22">
        <v>77</v>
      </c>
      <c r="C309" s="20" t="s">
        <v>182</v>
      </c>
      <c r="D309" s="63"/>
      <c r="E309" s="63"/>
      <c r="F309" s="63"/>
      <c r="G309" s="63"/>
      <c r="H309" s="67"/>
    </row>
    <row r="310" spans="1:8" s="5" customFormat="1">
      <c r="A310" s="182"/>
      <c r="B310" s="22" t="s">
        <v>190</v>
      </c>
      <c r="C310" s="20" t="s">
        <v>101</v>
      </c>
      <c r="D310" s="73">
        <v>0</v>
      </c>
      <c r="E310" s="73">
        <v>0</v>
      </c>
      <c r="F310" s="72">
        <v>3525</v>
      </c>
      <c r="G310" s="109">
        <v>3525</v>
      </c>
      <c r="H310" s="88">
        <v>1</v>
      </c>
    </row>
    <row r="311" spans="1:8" s="5" customFormat="1" ht="25.5">
      <c r="A311" s="182" t="s">
        <v>10</v>
      </c>
      <c r="B311" s="22">
        <v>77</v>
      </c>
      <c r="C311" s="20" t="s">
        <v>182</v>
      </c>
      <c r="D311" s="74">
        <f>D310</f>
        <v>0</v>
      </c>
      <c r="E311" s="74">
        <f t="shared" ref="E311:G311" si="42">E310</f>
        <v>0</v>
      </c>
      <c r="F311" s="76">
        <f t="shared" si="42"/>
        <v>3525</v>
      </c>
      <c r="G311" s="76">
        <f t="shared" si="42"/>
        <v>3525</v>
      </c>
      <c r="H311" s="76">
        <v>1</v>
      </c>
    </row>
    <row r="312" spans="1:8" ht="10.15" customHeight="1">
      <c r="A312" s="182"/>
      <c r="B312" s="22"/>
      <c r="C312" s="20"/>
      <c r="D312" s="63"/>
      <c r="E312" s="63"/>
      <c r="F312" s="63"/>
      <c r="G312" s="63"/>
      <c r="H312" s="67"/>
    </row>
    <row r="313" spans="1:8" ht="25.5">
      <c r="A313" s="182"/>
      <c r="B313" s="22">
        <v>78</v>
      </c>
      <c r="C313" s="20" t="s">
        <v>199</v>
      </c>
      <c r="D313" s="63"/>
      <c r="E313" s="63"/>
      <c r="F313" s="63"/>
      <c r="G313" s="63"/>
      <c r="H313" s="67"/>
    </row>
    <row r="314" spans="1:8" s="5" customFormat="1">
      <c r="A314" s="182"/>
      <c r="B314" s="22" t="s">
        <v>191</v>
      </c>
      <c r="C314" s="20" t="s">
        <v>101</v>
      </c>
      <c r="D314" s="73">
        <v>0</v>
      </c>
      <c r="E314" s="73">
        <v>0</v>
      </c>
      <c r="F314" s="72">
        <v>14847</v>
      </c>
      <c r="G314" s="109">
        <v>14847</v>
      </c>
      <c r="H314" s="88">
        <v>1</v>
      </c>
    </row>
    <row r="315" spans="1:8" s="5" customFormat="1">
      <c r="A315" s="69" t="s">
        <v>10</v>
      </c>
      <c r="B315" s="96">
        <v>78</v>
      </c>
      <c r="C315" s="97" t="s">
        <v>344</v>
      </c>
      <c r="D315" s="73">
        <f>D314</f>
        <v>0</v>
      </c>
      <c r="E315" s="73">
        <f t="shared" ref="E315:G315" si="43">E314</f>
        <v>0</v>
      </c>
      <c r="F315" s="109">
        <f t="shared" si="43"/>
        <v>14847</v>
      </c>
      <c r="G315" s="109">
        <f t="shared" si="43"/>
        <v>14847</v>
      </c>
      <c r="H315" s="109">
        <v>1</v>
      </c>
    </row>
    <row r="316" spans="1:8" ht="10.15" customHeight="1">
      <c r="A316" s="182"/>
      <c r="B316" s="22"/>
      <c r="C316" s="20"/>
      <c r="D316" s="63"/>
      <c r="E316" s="63"/>
      <c r="F316" s="63"/>
      <c r="G316" s="63"/>
      <c r="H316" s="67"/>
    </row>
    <row r="317" spans="1:8" ht="13.15" customHeight="1">
      <c r="A317" s="182"/>
      <c r="B317" s="22">
        <v>79</v>
      </c>
      <c r="C317" s="20" t="s">
        <v>183</v>
      </c>
      <c r="D317" s="63"/>
      <c r="E317" s="63"/>
      <c r="F317" s="63"/>
      <c r="G317" s="63"/>
      <c r="H317" s="67"/>
    </row>
    <row r="318" spans="1:8" s="5" customFormat="1">
      <c r="A318" s="182"/>
      <c r="B318" s="22" t="s">
        <v>192</v>
      </c>
      <c r="C318" s="20" t="s">
        <v>101</v>
      </c>
      <c r="D318" s="73">
        <v>0</v>
      </c>
      <c r="E318" s="73">
        <v>0</v>
      </c>
      <c r="F318" s="72">
        <v>10780</v>
      </c>
      <c r="G318" s="109">
        <v>10780</v>
      </c>
      <c r="H318" s="88">
        <v>1</v>
      </c>
    </row>
    <row r="319" spans="1:8" s="5" customFormat="1">
      <c r="A319" s="182" t="s">
        <v>10</v>
      </c>
      <c r="B319" s="22">
        <v>79</v>
      </c>
      <c r="C319" s="20" t="s">
        <v>183</v>
      </c>
      <c r="D319" s="73">
        <f>D318</f>
        <v>0</v>
      </c>
      <c r="E319" s="73">
        <f t="shared" ref="E319:G319" si="44">E318</f>
        <v>0</v>
      </c>
      <c r="F319" s="109">
        <f t="shared" si="44"/>
        <v>10780</v>
      </c>
      <c r="G319" s="109">
        <f t="shared" si="44"/>
        <v>10780</v>
      </c>
      <c r="H319" s="109">
        <v>1</v>
      </c>
    </row>
    <row r="320" spans="1:8">
      <c r="A320" s="182"/>
      <c r="B320" s="22"/>
      <c r="C320" s="20"/>
      <c r="D320" s="63"/>
      <c r="E320" s="63"/>
      <c r="F320" s="63"/>
      <c r="G320" s="63"/>
      <c r="H320" s="67"/>
    </row>
    <row r="321" spans="1:8" ht="15" customHeight="1">
      <c r="A321" s="182"/>
      <c r="B321" s="22">
        <v>80</v>
      </c>
      <c r="C321" s="20" t="s">
        <v>306</v>
      </c>
      <c r="D321" s="63"/>
      <c r="E321" s="63"/>
      <c r="F321" s="63"/>
      <c r="G321" s="63"/>
      <c r="H321" s="67"/>
    </row>
    <row r="322" spans="1:8" s="5" customFormat="1" ht="15" customHeight="1">
      <c r="A322" s="182"/>
      <c r="B322" s="22" t="s">
        <v>193</v>
      </c>
      <c r="C322" s="20" t="s">
        <v>101</v>
      </c>
      <c r="D322" s="109">
        <v>629</v>
      </c>
      <c r="E322" s="73">
        <v>0</v>
      </c>
      <c r="F322" s="72">
        <v>10383</v>
      </c>
      <c r="G322" s="109">
        <v>10383</v>
      </c>
      <c r="H322" s="88">
        <v>1</v>
      </c>
    </row>
    <row r="323" spans="1:8" s="5" customFormat="1" ht="15" customHeight="1">
      <c r="A323" s="182" t="s">
        <v>10</v>
      </c>
      <c r="B323" s="22">
        <v>80</v>
      </c>
      <c r="C323" s="20" t="s">
        <v>306</v>
      </c>
      <c r="D323" s="109">
        <f>D322</f>
        <v>629</v>
      </c>
      <c r="E323" s="73">
        <f t="shared" ref="E323:G323" si="45">E322</f>
        <v>0</v>
      </c>
      <c r="F323" s="109">
        <f t="shared" si="45"/>
        <v>10383</v>
      </c>
      <c r="G323" s="109">
        <f t="shared" si="45"/>
        <v>10383</v>
      </c>
      <c r="H323" s="109">
        <v>1</v>
      </c>
    </row>
    <row r="324" spans="1:8">
      <c r="A324" s="182"/>
      <c r="B324" s="22"/>
      <c r="C324" s="20"/>
      <c r="D324" s="67"/>
      <c r="E324" s="67"/>
      <c r="F324" s="60"/>
      <c r="G324" s="68"/>
      <c r="H324" s="52"/>
    </row>
    <row r="325" spans="1:8" ht="25.5">
      <c r="A325" s="182"/>
      <c r="B325" s="22">
        <v>81</v>
      </c>
      <c r="C325" s="115" t="s">
        <v>272</v>
      </c>
      <c r="D325" s="67"/>
      <c r="E325" s="67"/>
      <c r="F325" s="60"/>
      <c r="G325" s="68"/>
      <c r="H325" s="52"/>
    </row>
    <row r="326" spans="1:8" s="5" customFormat="1">
      <c r="A326" s="182"/>
      <c r="B326" s="165" t="s">
        <v>273</v>
      </c>
      <c r="C326" s="117" t="s">
        <v>101</v>
      </c>
      <c r="D326" s="109">
        <v>907</v>
      </c>
      <c r="E326" s="73">
        <v>0</v>
      </c>
      <c r="F326" s="109">
        <v>10100</v>
      </c>
      <c r="G326" s="109">
        <v>10100</v>
      </c>
      <c r="H326" s="88">
        <v>1</v>
      </c>
    </row>
    <row r="327" spans="1:8" s="5" customFormat="1" ht="25.5">
      <c r="A327" s="182" t="s">
        <v>10</v>
      </c>
      <c r="B327" s="22">
        <v>81</v>
      </c>
      <c r="C327" s="115" t="s">
        <v>272</v>
      </c>
      <c r="D327" s="109">
        <f>D326</f>
        <v>907</v>
      </c>
      <c r="E327" s="73">
        <f t="shared" ref="E327:G327" si="46">E326</f>
        <v>0</v>
      </c>
      <c r="F327" s="109">
        <f t="shared" si="46"/>
        <v>10100</v>
      </c>
      <c r="G327" s="109">
        <f t="shared" si="46"/>
        <v>10100</v>
      </c>
      <c r="H327" s="109">
        <v>1</v>
      </c>
    </row>
    <row r="328" spans="1:8">
      <c r="A328" s="182"/>
      <c r="B328" s="116"/>
      <c r="C328" s="117"/>
      <c r="D328" s="67"/>
      <c r="E328" s="67"/>
      <c r="F328" s="60"/>
      <c r="G328" s="68"/>
      <c r="H328" s="52"/>
    </row>
    <row r="329" spans="1:8" ht="15" customHeight="1">
      <c r="A329" s="125"/>
      <c r="B329" s="173">
        <v>82</v>
      </c>
      <c r="C329" s="174" t="s">
        <v>274</v>
      </c>
      <c r="D329" s="67"/>
      <c r="E329" s="67"/>
      <c r="F329" s="60"/>
      <c r="G329" s="68"/>
      <c r="H329" s="52"/>
    </row>
    <row r="330" spans="1:8" s="5" customFormat="1" ht="15" customHeight="1">
      <c r="A330" s="125"/>
      <c r="B330" s="175" t="s">
        <v>275</v>
      </c>
      <c r="C330" s="176" t="s">
        <v>101</v>
      </c>
      <c r="D330" s="73">
        <v>0</v>
      </c>
      <c r="E330" s="73">
        <v>0</v>
      </c>
      <c r="F330" s="109">
        <v>10100</v>
      </c>
      <c r="G330" s="109">
        <v>10100</v>
      </c>
      <c r="H330" s="88">
        <v>1</v>
      </c>
    </row>
    <row r="331" spans="1:8" s="5" customFormat="1" ht="15" customHeight="1">
      <c r="A331" s="125" t="s">
        <v>10</v>
      </c>
      <c r="B331" s="173">
        <v>82</v>
      </c>
      <c r="C331" s="177" t="s">
        <v>274</v>
      </c>
      <c r="D331" s="73">
        <f>D330</f>
        <v>0</v>
      </c>
      <c r="E331" s="73">
        <f t="shared" ref="E331:G331" si="47">E330</f>
        <v>0</v>
      </c>
      <c r="F331" s="109">
        <f t="shared" si="47"/>
        <v>10100</v>
      </c>
      <c r="G331" s="109">
        <f t="shared" si="47"/>
        <v>10100</v>
      </c>
      <c r="H331" s="109">
        <v>1</v>
      </c>
    </row>
    <row r="332" spans="1:8">
      <c r="A332" s="182"/>
      <c r="B332" s="116"/>
      <c r="C332" s="117"/>
      <c r="D332" s="67"/>
      <c r="E332" s="67"/>
      <c r="F332" s="60"/>
      <c r="G332" s="68"/>
      <c r="H332" s="52"/>
    </row>
    <row r="333" spans="1:8" ht="15" customHeight="1">
      <c r="A333" s="182"/>
      <c r="B333" s="178">
        <v>83</v>
      </c>
      <c r="C333" s="177" t="s">
        <v>276</v>
      </c>
      <c r="D333" s="67"/>
      <c r="E333" s="67"/>
      <c r="F333" s="60"/>
      <c r="G333" s="68"/>
      <c r="H333" s="52"/>
    </row>
    <row r="334" spans="1:8" s="5" customFormat="1" ht="15" customHeight="1">
      <c r="A334" s="182"/>
      <c r="B334" s="175" t="s">
        <v>277</v>
      </c>
      <c r="C334" s="176" t="s">
        <v>101</v>
      </c>
      <c r="D334" s="73">
        <v>0</v>
      </c>
      <c r="E334" s="73">
        <v>0</v>
      </c>
      <c r="F334" s="109">
        <v>4545</v>
      </c>
      <c r="G334" s="109">
        <v>4545</v>
      </c>
      <c r="H334" s="88">
        <v>1</v>
      </c>
    </row>
    <row r="335" spans="1:8" ht="15" customHeight="1">
      <c r="A335" s="182" t="s">
        <v>10</v>
      </c>
      <c r="B335" s="179">
        <v>83</v>
      </c>
      <c r="C335" s="174" t="s">
        <v>276</v>
      </c>
      <c r="D335" s="67">
        <f>D334</f>
        <v>0</v>
      </c>
      <c r="E335" s="67">
        <f t="shared" ref="E335:G335" si="48">E334</f>
        <v>0</v>
      </c>
      <c r="F335" s="68">
        <f t="shared" si="48"/>
        <v>4545</v>
      </c>
      <c r="G335" s="68">
        <f t="shared" si="48"/>
        <v>4545</v>
      </c>
      <c r="H335" s="68">
        <v>1</v>
      </c>
    </row>
    <row r="336" spans="1:8" ht="27" customHeight="1">
      <c r="A336" s="182" t="s">
        <v>10</v>
      </c>
      <c r="B336" s="22">
        <v>79</v>
      </c>
      <c r="C336" s="20" t="s">
        <v>298</v>
      </c>
      <c r="D336" s="76">
        <f>D335+D331+D327+D323+D319+D315+D311+D307+D303+D299+D295+D291+D287</f>
        <v>1536</v>
      </c>
      <c r="E336" s="74">
        <f t="shared" ref="E336:G336" si="49">E335+E331+E327+E323+E319+E315+E311+E307+E303+E299+E295+E291+E287</f>
        <v>0</v>
      </c>
      <c r="F336" s="76">
        <f t="shared" si="49"/>
        <v>147560</v>
      </c>
      <c r="G336" s="76">
        <f t="shared" si="49"/>
        <v>147560</v>
      </c>
      <c r="H336" s="76">
        <v>13</v>
      </c>
    </row>
    <row r="337" spans="1:8" ht="13.9" customHeight="1">
      <c r="A337" s="182"/>
      <c r="B337" s="22"/>
      <c r="C337" s="20"/>
      <c r="D337" s="68"/>
      <c r="E337" s="67"/>
      <c r="F337" s="60"/>
      <c r="G337" s="68"/>
      <c r="H337" s="68"/>
    </row>
    <row r="338" spans="1:8" ht="27" customHeight="1">
      <c r="A338" s="182"/>
      <c r="B338" s="22">
        <v>80</v>
      </c>
      <c r="C338" s="20" t="s">
        <v>255</v>
      </c>
      <c r="D338" s="63"/>
      <c r="E338" s="63"/>
      <c r="F338" s="63"/>
      <c r="G338" s="63"/>
      <c r="H338" s="67"/>
    </row>
    <row r="339" spans="1:8" ht="14.45" customHeight="1">
      <c r="A339" s="182"/>
      <c r="B339" s="22">
        <v>71</v>
      </c>
      <c r="C339" s="20" t="s">
        <v>194</v>
      </c>
      <c r="D339" s="63"/>
      <c r="E339" s="63"/>
      <c r="F339" s="63"/>
      <c r="G339" s="63"/>
      <c r="H339" s="67"/>
    </row>
    <row r="340" spans="1:8">
      <c r="A340" s="182"/>
      <c r="B340" s="22" t="s">
        <v>245</v>
      </c>
      <c r="C340" s="20" t="s">
        <v>101</v>
      </c>
      <c r="D340" s="73">
        <v>0</v>
      </c>
      <c r="E340" s="73">
        <v>0</v>
      </c>
      <c r="F340" s="73">
        <v>0</v>
      </c>
      <c r="G340" s="73">
        <v>0</v>
      </c>
      <c r="H340" s="88">
        <v>1</v>
      </c>
    </row>
    <row r="341" spans="1:8" ht="14.45" customHeight="1">
      <c r="A341" s="182" t="s">
        <v>10</v>
      </c>
      <c r="B341" s="22">
        <v>71</v>
      </c>
      <c r="C341" s="20" t="s">
        <v>194</v>
      </c>
      <c r="D341" s="74">
        <f>D340</f>
        <v>0</v>
      </c>
      <c r="E341" s="74">
        <f t="shared" ref="E341:G341" si="50">E340</f>
        <v>0</v>
      </c>
      <c r="F341" s="74">
        <f t="shared" si="50"/>
        <v>0</v>
      </c>
      <c r="G341" s="74">
        <f t="shared" si="50"/>
        <v>0</v>
      </c>
      <c r="H341" s="76">
        <v>1</v>
      </c>
    </row>
    <row r="342" spans="1:8" ht="13.9" customHeight="1">
      <c r="A342" s="182"/>
      <c r="B342" s="22"/>
      <c r="C342" s="20"/>
      <c r="D342" s="63"/>
      <c r="E342" s="63"/>
      <c r="F342" s="63"/>
      <c r="G342" s="63"/>
      <c r="H342" s="67"/>
    </row>
    <row r="343" spans="1:8" ht="27" customHeight="1">
      <c r="A343" s="182"/>
      <c r="B343" s="22">
        <v>72</v>
      </c>
      <c r="C343" s="20" t="s">
        <v>355</v>
      </c>
      <c r="D343" s="63"/>
      <c r="E343" s="63"/>
      <c r="F343" s="63"/>
      <c r="G343" s="63"/>
      <c r="H343" s="67"/>
    </row>
    <row r="344" spans="1:8">
      <c r="A344" s="182"/>
      <c r="B344" s="22" t="s">
        <v>246</v>
      </c>
      <c r="C344" s="20" t="s">
        <v>101</v>
      </c>
      <c r="D344" s="73">
        <v>0</v>
      </c>
      <c r="E344" s="73">
        <v>0</v>
      </c>
      <c r="F344" s="73">
        <v>0</v>
      </c>
      <c r="G344" s="73">
        <v>0</v>
      </c>
      <c r="H344" s="88">
        <v>1</v>
      </c>
    </row>
    <row r="345" spans="1:8" ht="25.5">
      <c r="A345" s="69" t="s">
        <v>10</v>
      </c>
      <c r="B345" s="96">
        <v>72</v>
      </c>
      <c r="C345" s="97" t="s">
        <v>355</v>
      </c>
      <c r="D345" s="74">
        <f>D344</f>
        <v>0</v>
      </c>
      <c r="E345" s="74">
        <f t="shared" ref="E345:G345" si="51">E344</f>
        <v>0</v>
      </c>
      <c r="F345" s="74">
        <f t="shared" si="51"/>
        <v>0</v>
      </c>
      <c r="G345" s="74">
        <f t="shared" si="51"/>
        <v>0</v>
      </c>
      <c r="H345" s="76">
        <v>1</v>
      </c>
    </row>
    <row r="346" spans="1:8" ht="9" hidden="1" customHeight="1">
      <c r="A346" s="182"/>
      <c r="B346" s="22"/>
      <c r="C346" s="20"/>
      <c r="D346" s="63"/>
      <c r="E346" s="63"/>
      <c r="F346" s="63"/>
      <c r="G346" s="63"/>
      <c r="H346" s="67"/>
    </row>
    <row r="347" spans="1:8" ht="15" customHeight="1">
      <c r="A347" s="182"/>
      <c r="B347" s="22">
        <v>73</v>
      </c>
      <c r="C347" s="20" t="s">
        <v>195</v>
      </c>
      <c r="D347" s="63"/>
      <c r="E347" s="63"/>
      <c r="F347" s="63"/>
      <c r="G347" s="63"/>
      <c r="H347" s="67"/>
    </row>
    <row r="348" spans="1:8" ht="15" customHeight="1">
      <c r="A348" s="182"/>
      <c r="B348" s="22" t="s">
        <v>247</v>
      </c>
      <c r="C348" s="20" t="s">
        <v>101</v>
      </c>
      <c r="D348" s="73">
        <v>0</v>
      </c>
      <c r="E348" s="73">
        <v>0</v>
      </c>
      <c r="F348" s="73">
        <v>0</v>
      </c>
      <c r="G348" s="73">
        <v>0</v>
      </c>
      <c r="H348" s="88">
        <v>1</v>
      </c>
    </row>
    <row r="349" spans="1:8" ht="15" customHeight="1">
      <c r="A349" s="182" t="s">
        <v>10</v>
      </c>
      <c r="B349" s="22">
        <v>73</v>
      </c>
      <c r="C349" s="20" t="s">
        <v>195</v>
      </c>
      <c r="D349" s="73">
        <f>D348</f>
        <v>0</v>
      </c>
      <c r="E349" s="73">
        <f t="shared" ref="E349:G349" si="52">E348</f>
        <v>0</v>
      </c>
      <c r="F349" s="73">
        <f t="shared" si="52"/>
        <v>0</v>
      </c>
      <c r="G349" s="73">
        <f t="shared" si="52"/>
        <v>0</v>
      </c>
      <c r="H349" s="109">
        <v>1</v>
      </c>
    </row>
    <row r="350" spans="1:8" ht="15" customHeight="1">
      <c r="A350" s="182"/>
      <c r="B350" s="22"/>
      <c r="C350" s="20"/>
      <c r="D350" s="63"/>
      <c r="E350" s="63"/>
      <c r="F350" s="63"/>
      <c r="G350" s="63"/>
      <c r="H350" s="67"/>
    </row>
    <row r="351" spans="1:8" ht="15" customHeight="1">
      <c r="A351" s="182"/>
      <c r="B351" s="22">
        <v>74</v>
      </c>
      <c r="C351" s="20" t="s">
        <v>196</v>
      </c>
      <c r="D351" s="63"/>
      <c r="E351" s="63"/>
      <c r="F351" s="63"/>
      <c r="G351" s="63"/>
      <c r="H351" s="67"/>
    </row>
    <row r="352" spans="1:8" ht="15" customHeight="1">
      <c r="A352" s="182"/>
      <c r="B352" s="22" t="s">
        <v>248</v>
      </c>
      <c r="C352" s="20" t="s">
        <v>101</v>
      </c>
      <c r="D352" s="73">
        <v>0</v>
      </c>
      <c r="E352" s="73">
        <v>0</v>
      </c>
      <c r="F352" s="73">
        <v>0</v>
      </c>
      <c r="G352" s="73">
        <v>0</v>
      </c>
      <c r="H352" s="88">
        <v>1</v>
      </c>
    </row>
    <row r="353" spans="1:8" ht="15" customHeight="1">
      <c r="A353" s="182" t="s">
        <v>10</v>
      </c>
      <c r="B353" s="22">
        <v>74</v>
      </c>
      <c r="C353" s="20" t="s">
        <v>196</v>
      </c>
      <c r="D353" s="73">
        <f>D352</f>
        <v>0</v>
      </c>
      <c r="E353" s="73">
        <f t="shared" ref="E353:G353" si="53">E352</f>
        <v>0</v>
      </c>
      <c r="F353" s="73">
        <f t="shared" si="53"/>
        <v>0</v>
      </c>
      <c r="G353" s="73">
        <f t="shared" si="53"/>
        <v>0</v>
      </c>
      <c r="H353" s="109">
        <v>1</v>
      </c>
    </row>
    <row r="354" spans="1:8" ht="15" customHeight="1">
      <c r="A354" s="182"/>
      <c r="B354" s="22"/>
      <c r="C354" s="20"/>
      <c r="D354" s="63"/>
      <c r="E354" s="63"/>
      <c r="F354" s="63"/>
      <c r="G354" s="63"/>
      <c r="H354" s="67"/>
    </row>
    <row r="355" spans="1:8" ht="15" customHeight="1">
      <c r="A355" s="182"/>
      <c r="B355" s="22">
        <v>75</v>
      </c>
      <c r="C355" s="20" t="s">
        <v>197</v>
      </c>
      <c r="D355" s="63"/>
      <c r="E355" s="63"/>
      <c r="F355" s="63"/>
      <c r="G355" s="63"/>
      <c r="H355" s="67"/>
    </row>
    <row r="356" spans="1:8" ht="15" customHeight="1">
      <c r="A356" s="182"/>
      <c r="B356" s="22" t="s">
        <v>249</v>
      </c>
      <c r="C356" s="20" t="s">
        <v>101</v>
      </c>
      <c r="D356" s="73">
        <v>0</v>
      </c>
      <c r="E356" s="73">
        <v>0</v>
      </c>
      <c r="F356" s="73">
        <v>0</v>
      </c>
      <c r="G356" s="73">
        <v>0</v>
      </c>
      <c r="H356" s="88">
        <v>1</v>
      </c>
    </row>
    <row r="357" spans="1:8" ht="15" customHeight="1">
      <c r="A357" s="182" t="s">
        <v>10</v>
      </c>
      <c r="B357" s="22">
        <v>75</v>
      </c>
      <c r="C357" s="20" t="s">
        <v>197</v>
      </c>
      <c r="D357" s="73">
        <f>D356</f>
        <v>0</v>
      </c>
      <c r="E357" s="73">
        <f t="shared" ref="E357:G357" si="54">E356</f>
        <v>0</v>
      </c>
      <c r="F357" s="73">
        <f t="shared" si="54"/>
        <v>0</v>
      </c>
      <c r="G357" s="73">
        <f t="shared" si="54"/>
        <v>0</v>
      </c>
      <c r="H357" s="109">
        <v>1</v>
      </c>
    </row>
    <row r="358" spans="1:8" ht="15" customHeight="1">
      <c r="A358" s="182"/>
      <c r="B358" s="22"/>
      <c r="C358" s="20"/>
      <c r="D358" s="63"/>
      <c r="E358" s="63"/>
      <c r="F358" s="63"/>
      <c r="G358" s="63"/>
      <c r="H358" s="67"/>
    </row>
    <row r="359" spans="1:8" ht="15" customHeight="1">
      <c r="A359" s="182"/>
      <c r="B359" s="22">
        <v>76</v>
      </c>
      <c r="C359" s="20" t="s">
        <v>198</v>
      </c>
      <c r="D359" s="63"/>
      <c r="E359" s="63"/>
      <c r="F359" s="63"/>
      <c r="G359" s="63"/>
      <c r="H359" s="67"/>
    </row>
    <row r="360" spans="1:8" ht="15" customHeight="1">
      <c r="A360" s="182"/>
      <c r="B360" s="22" t="s">
        <v>250</v>
      </c>
      <c r="C360" s="20" t="s">
        <v>101</v>
      </c>
      <c r="D360" s="73">
        <v>0</v>
      </c>
      <c r="E360" s="73">
        <v>0</v>
      </c>
      <c r="F360" s="73">
        <v>0</v>
      </c>
      <c r="G360" s="73">
        <v>0</v>
      </c>
      <c r="H360" s="88">
        <v>1</v>
      </c>
    </row>
    <row r="361" spans="1:8" ht="15" customHeight="1">
      <c r="A361" s="182" t="s">
        <v>10</v>
      </c>
      <c r="B361" s="22">
        <v>76</v>
      </c>
      <c r="C361" s="20" t="s">
        <v>198</v>
      </c>
      <c r="D361" s="73">
        <f>D360</f>
        <v>0</v>
      </c>
      <c r="E361" s="73">
        <f t="shared" ref="E361:G361" si="55">E360</f>
        <v>0</v>
      </c>
      <c r="F361" s="73">
        <f t="shared" si="55"/>
        <v>0</v>
      </c>
      <c r="G361" s="73">
        <f t="shared" si="55"/>
        <v>0</v>
      </c>
      <c r="H361" s="109">
        <v>1</v>
      </c>
    </row>
    <row r="362" spans="1:8" ht="10.15" customHeight="1">
      <c r="A362" s="182"/>
      <c r="B362" s="22"/>
      <c r="C362" s="20"/>
      <c r="D362" s="63"/>
      <c r="E362" s="63"/>
      <c r="F362" s="63"/>
      <c r="G362" s="63"/>
      <c r="H362" s="67"/>
    </row>
    <row r="363" spans="1:8" ht="27" customHeight="1">
      <c r="A363" s="182"/>
      <c r="B363" s="22">
        <v>77</v>
      </c>
      <c r="C363" s="20" t="s">
        <v>182</v>
      </c>
      <c r="D363" s="63"/>
      <c r="E363" s="63"/>
      <c r="F363" s="63"/>
      <c r="G363" s="63"/>
      <c r="H363" s="67"/>
    </row>
    <row r="364" spans="1:8" ht="13.9" customHeight="1">
      <c r="A364" s="182"/>
      <c r="B364" s="22" t="s">
        <v>251</v>
      </c>
      <c r="C364" s="20" t="s">
        <v>101</v>
      </c>
      <c r="D364" s="73">
        <v>0</v>
      </c>
      <c r="E364" s="73">
        <v>0</v>
      </c>
      <c r="F364" s="73">
        <v>0</v>
      </c>
      <c r="G364" s="73">
        <v>0</v>
      </c>
      <c r="H364" s="88">
        <v>1</v>
      </c>
    </row>
    <row r="365" spans="1:8" ht="25.5">
      <c r="A365" s="182" t="s">
        <v>10</v>
      </c>
      <c r="B365" s="22">
        <v>77</v>
      </c>
      <c r="C365" s="20" t="s">
        <v>182</v>
      </c>
      <c r="D365" s="73">
        <f>D364</f>
        <v>0</v>
      </c>
      <c r="E365" s="73">
        <f t="shared" ref="E365:G365" si="56">E364</f>
        <v>0</v>
      </c>
      <c r="F365" s="73">
        <f t="shared" si="56"/>
        <v>0</v>
      </c>
      <c r="G365" s="73">
        <f t="shared" si="56"/>
        <v>0</v>
      </c>
      <c r="H365" s="109">
        <v>1</v>
      </c>
    </row>
    <row r="366" spans="1:8">
      <c r="A366" s="182"/>
      <c r="B366" s="22"/>
      <c r="C366" s="20"/>
      <c r="D366" s="63"/>
      <c r="E366" s="63"/>
      <c r="F366" s="63"/>
      <c r="G366" s="63"/>
      <c r="H366" s="67"/>
    </row>
    <row r="367" spans="1:8">
      <c r="A367" s="182"/>
      <c r="B367" s="22">
        <v>78</v>
      </c>
      <c r="C367" s="20" t="s">
        <v>307</v>
      </c>
      <c r="D367" s="63"/>
      <c r="E367" s="63"/>
      <c r="F367" s="63"/>
      <c r="G367" s="63"/>
      <c r="H367" s="67"/>
    </row>
    <row r="368" spans="1:8">
      <c r="A368" s="182"/>
      <c r="B368" s="22" t="s">
        <v>252</v>
      </c>
      <c r="C368" s="20" t="s">
        <v>101</v>
      </c>
      <c r="D368" s="73">
        <v>0</v>
      </c>
      <c r="E368" s="73">
        <v>0</v>
      </c>
      <c r="F368" s="73">
        <v>0</v>
      </c>
      <c r="G368" s="73">
        <v>0</v>
      </c>
      <c r="H368" s="88">
        <v>1</v>
      </c>
    </row>
    <row r="369" spans="1:8" ht="14.45" customHeight="1">
      <c r="A369" s="182" t="s">
        <v>10</v>
      </c>
      <c r="B369" s="22">
        <v>78</v>
      </c>
      <c r="C369" s="20" t="s">
        <v>307</v>
      </c>
      <c r="D369" s="73">
        <f>D368</f>
        <v>0</v>
      </c>
      <c r="E369" s="73">
        <f t="shared" ref="E369:G369" si="57">E368</f>
        <v>0</v>
      </c>
      <c r="F369" s="73">
        <f t="shared" si="57"/>
        <v>0</v>
      </c>
      <c r="G369" s="73">
        <f t="shared" si="57"/>
        <v>0</v>
      </c>
      <c r="H369" s="109">
        <v>1</v>
      </c>
    </row>
    <row r="370" spans="1:8" ht="10.15" customHeight="1">
      <c r="A370" s="182"/>
      <c r="B370" s="22"/>
      <c r="C370" s="20"/>
      <c r="D370" s="63"/>
      <c r="E370" s="63"/>
      <c r="F370" s="63"/>
      <c r="G370" s="63"/>
      <c r="H370" s="67"/>
    </row>
    <row r="371" spans="1:8">
      <c r="A371" s="182"/>
      <c r="B371" s="22">
        <v>79</v>
      </c>
      <c r="C371" s="20" t="s">
        <v>183</v>
      </c>
      <c r="D371" s="63"/>
      <c r="E371" s="63"/>
      <c r="F371" s="63"/>
      <c r="G371" s="63"/>
      <c r="H371" s="67"/>
    </row>
    <row r="372" spans="1:8" ht="15.6" customHeight="1">
      <c r="A372" s="182"/>
      <c r="B372" s="22" t="s">
        <v>253</v>
      </c>
      <c r="C372" s="20" t="s">
        <v>101</v>
      </c>
      <c r="D372" s="73">
        <v>0</v>
      </c>
      <c r="E372" s="73">
        <v>0</v>
      </c>
      <c r="F372" s="73">
        <v>0</v>
      </c>
      <c r="G372" s="73">
        <v>0</v>
      </c>
      <c r="H372" s="88">
        <v>1</v>
      </c>
    </row>
    <row r="373" spans="1:8" ht="15.6" customHeight="1">
      <c r="A373" s="182" t="s">
        <v>10</v>
      </c>
      <c r="B373" s="22">
        <v>79</v>
      </c>
      <c r="C373" s="20" t="s">
        <v>183</v>
      </c>
      <c r="D373" s="73">
        <f>D372</f>
        <v>0</v>
      </c>
      <c r="E373" s="73">
        <f t="shared" ref="E373:G373" si="58">E372</f>
        <v>0</v>
      </c>
      <c r="F373" s="73">
        <f t="shared" si="58"/>
        <v>0</v>
      </c>
      <c r="G373" s="73">
        <f t="shared" si="58"/>
        <v>0</v>
      </c>
      <c r="H373" s="109">
        <v>1</v>
      </c>
    </row>
    <row r="374" spans="1:8">
      <c r="A374" s="182"/>
      <c r="B374" s="22"/>
      <c r="C374" s="20"/>
      <c r="D374" s="63"/>
      <c r="E374" s="63"/>
      <c r="F374" s="63"/>
      <c r="G374" s="63"/>
      <c r="H374" s="67"/>
    </row>
    <row r="375" spans="1:8" ht="14.45" customHeight="1">
      <c r="A375" s="182"/>
      <c r="B375" s="22">
        <v>80</v>
      </c>
      <c r="C375" s="20" t="s">
        <v>306</v>
      </c>
      <c r="D375" s="63"/>
      <c r="E375" s="63"/>
      <c r="F375" s="63"/>
      <c r="G375" s="63"/>
      <c r="H375" s="67"/>
    </row>
    <row r="376" spans="1:8">
      <c r="A376" s="182"/>
      <c r="B376" s="22" t="s">
        <v>254</v>
      </c>
      <c r="C376" s="20" t="s">
        <v>101</v>
      </c>
      <c r="D376" s="73">
        <v>0</v>
      </c>
      <c r="E376" s="73">
        <v>0</v>
      </c>
      <c r="F376" s="73">
        <v>0</v>
      </c>
      <c r="G376" s="73">
        <v>0</v>
      </c>
      <c r="H376" s="88">
        <v>1</v>
      </c>
    </row>
    <row r="377" spans="1:8" ht="14.45" customHeight="1">
      <c r="A377" s="182" t="s">
        <v>10</v>
      </c>
      <c r="B377" s="22">
        <v>80</v>
      </c>
      <c r="C377" s="20" t="s">
        <v>306</v>
      </c>
      <c r="D377" s="67">
        <f>D376</f>
        <v>0</v>
      </c>
      <c r="E377" s="67">
        <f t="shared" ref="E377:G377" si="59">E376</f>
        <v>0</v>
      </c>
      <c r="F377" s="67">
        <f t="shared" si="59"/>
        <v>0</v>
      </c>
      <c r="G377" s="67">
        <f t="shared" si="59"/>
        <v>0</v>
      </c>
      <c r="H377" s="68">
        <v>1</v>
      </c>
    </row>
    <row r="378" spans="1:8" ht="25.5">
      <c r="A378" s="69" t="s">
        <v>10</v>
      </c>
      <c r="B378" s="96">
        <v>80</v>
      </c>
      <c r="C378" s="97" t="s">
        <v>255</v>
      </c>
      <c r="D378" s="74">
        <f>D377+D373+D369+D365+D361+D357+D353+D349+D345+D341</f>
        <v>0</v>
      </c>
      <c r="E378" s="74">
        <f t="shared" ref="E378:G378" si="60">E377+E373+E369+E365+E361+E357+E353+E349+E345+E341</f>
        <v>0</v>
      </c>
      <c r="F378" s="74">
        <f t="shared" si="60"/>
        <v>0</v>
      </c>
      <c r="G378" s="74">
        <f t="shared" si="60"/>
        <v>0</v>
      </c>
      <c r="H378" s="76">
        <v>10</v>
      </c>
    </row>
    <row r="379" spans="1:8" hidden="1">
      <c r="A379" s="182"/>
      <c r="B379" s="22"/>
      <c r="C379" s="20"/>
      <c r="D379" s="67"/>
      <c r="E379" s="67"/>
      <c r="F379" s="60"/>
      <c r="G379" s="68"/>
      <c r="H379" s="67"/>
    </row>
    <row r="380" spans="1:8">
      <c r="A380" s="182"/>
      <c r="B380" s="118">
        <v>81</v>
      </c>
      <c r="C380" s="119" t="s">
        <v>317</v>
      </c>
      <c r="D380" s="67"/>
      <c r="E380" s="67"/>
      <c r="F380" s="60"/>
      <c r="G380" s="68"/>
      <c r="H380" s="67"/>
    </row>
    <row r="381" spans="1:8">
      <c r="A381" s="182"/>
      <c r="B381" s="118" t="s">
        <v>318</v>
      </c>
      <c r="C381" s="119" t="s">
        <v>101</v>
      </c>
      <c r="D381" s="73">
        <v>0</v>
      </c>
      <c r="E381" s="73">
        <v>0</v>
      </c>
      <c r="F381" s="73">
        <v>0</v>
      </c>
      <c r="G381" s="109">
        <v>50000</v>
      </c>
      <c r="H381" s="86">
        <v>0</v>
      </c>
    </row>
    <row r="382" spans="1:8">
      <c r="A382" s="182"/>
      <c r="B382" s="118">
        <v>81</v>
      </c>
      <c r="C382" s="119" t="s">
        <v>317</v>
      </c>
      <c r="D382" s="73">
        <f>D381</f>
        <v>0</v>
      </c>
      <c r="E382" s="73">
        <f t="shared" ref="E382:F382" si="61">E381</f>
        <v>0</v>
      </c>
      <c r="F382" s="73">
        <f t="shared" si="61"/>
        <v>0</v>
      </c>
      <c r="G382" s="109">
        <f>G381</f>
        <v>50000</v>
      </c>
      <c r="H382" s="73">
        <v>0</v>
      </c>
    </row>
    <row r="383" spans="1:8" ht="14.45" customHeight="1">
      <c r="A383" s="182" t="s">
        <v>10</v>
      </c>
      <c r="B383" s="107">
        <v>1.8</v>
      </c>
      <c r="C383" s="90" t="s">
        <v>25</v>
      </c>
      <c r="D383" s="109">
        <f>D378+D336+D382</f>
        <v>1536</v>
      </c>
      <c r="E383" s="73">
        <f t="shared" ref="E383:F383" si="62">E378+E336+E382</f>
        <v>0</v>
      </c>
      <c r="F383" s="109">
        <f t="shared" si="62"/>
        <v>147560</v>
      </c>
      <c r="G383" s="109">
        <f>G378+G336+G382</f>
        <v>197560</v>
      </c>
      <c r="H383" s="109">
        <v>23</v>
      </c>
    </row>
    <row r="384" spans="1:8" ht="14.45" customHeight="1">
      <c r="A384" s="182" t="s">
        <v>10</v>
      </c>
      <c r="B384" s="64">
        <v>1</v>
      </c>
      <c r="C384" s="20" t="s">
        <v>19</v>
      </c>
      <c r="D384" s="79">
        <f>D383</f>
        <v>1536</v>
      </c>
      <c r="E384" s="77">
        <f t="shared" ref="E384:G384" si="63">E383</f>
        <v>0</v>
      </c>
      <c r="F384" s="79">
        <f t="shared" si="63"/>
        <v>147560</v>
      </c>
      <c r="G384" s="79">
        <f t="shared" si="63"/>
        <v>197560</v>
      </c>
      <c r="H384" s="79">
        <v>23</v>
      </c>
    </row>
    <row r="385" spans="1:8">
      <c r="A385" s="182"/>
      <c r="B385" s="89"/>
      <c r="C385" s="90"/>
      <c r="D385" s="51"/>
      <c r="E385" s="51"/>
      <c r="F385" s="51"/>
      <c r="G385" s="51"/>
      <c r="H385" s="51"/>
    </row>
    <row r="386" spans="1:8" ht="14.45" customHeight="1">
      <c r="A386" s="182"/>
      <c r="B386" s="64">
        <v>5</v>
      </c>
      <c r="C386" s="20" t="s">
        <v>51</v>
      </c>
      <c r="D386" s="57"/>
      <c r="E386" s="57"/>
      <c r="F386" s="57"/>
      <c r="G386" s="57"/>
      <c r="H386" s="60"/>
    </row>
    <row r="387" spans="1:8" ht="14.45" customHeight="1">
      <c r="A387" s="182"/>
      <c r="B387" s="107">
        <v>5.8</v>
      </c>
      <c r="C387" s="90" t="s">
        <v>25</v>
      </c>
      <c r="D387" s="60"/>
      <c r="E387" s="60"/>
      <c r="F387" s="60"/>
      <c r="G387" s="60"/>
      <c r="H387" s="60"/>
    </row>
    <row r="388" spans="1:8" ht="27" customHeight="1">
      <c r="A388" s="182"/>
      <c r="B388" s="64">
        <v>46</v>
      </c>
      <c r="C388" s="20" t="s">
        <v>207</v>
      </c>
      <c r="D388" s="60"/>
      <c r="E388" s="60"/>
      <c r="F388" s="60"/>
      <c r="G388" s="60"/>
      <c r="H388" s="60"/>
    </row>
    <row r="389" spans="1:8" ht="43.15" customHeight="1">
      <c r="A389" s="182"/>
      <c r="B389" s="64">
        <v>69</v>
      </c>
      <c r="C389" s="120" t="s">
        <v>170</v>
      </c>
      <c r="D389" s="60"/>
      <c r="E389" s="60"/>
      <c r="F389" s="60"/>
      <c r="G389" s="60"/>
      <c r="H389" s="60"/>
    </row>
    <row r="390" spans="1:8" ht="14.45" customHeight="1">
      <c r="A390" s="182"/>
      <c r="B390" s="121" t="s">
        <v>171</v>
      </c>
      <c r="C390" s="20" t="s">
        <v>101</v>
      </c>
      <c r="D390" s="73">
        <v>0</v>
      </c>
      <c r="E390" s="73">
        <v>0</v>
      </c>
      <c r="F390" s="72">
        <v>19511</v>
      </c>
      <c r="G390" s="109">
        <v>19511</v>
      </c>
      <c r="H390" s="86">
        <v>0</v>
      </c>
    </row>
    <row r="391" spans="1:8" ht="38.25">
      <c r="A391" s="182" t="s">
        <v>10</v>
      </c>
      <c r="B391" s="64">
        <v>69</v>
      </c>
      <c r="C391" s="120" t="s">
        <v>170</v>
      </c>
      <c r="D391" s="73">
        <f>D390</f>
        <v>0</v>
      </c>
      <c r="E391" s="73">
        <f t="shared" ref="E391:G391" si="64">E390</f>
        <v>0</v>
      </c>
      <c r="F391" s="109">
        <f t="shared" si="64"/>
        <v>19511</v>
      </c>
      <c r="G391" s="109">
        <f t="shared" si="64"/>
        <v>19511</v>
      </c>
      <c r="H391" s="73">
        <v>0</v>
      </c>
    </row>
    <row r="392" spans="1:8">
      <c r="A392" s="182"/>
      <c r="B392" s="107"/>
      <c r="C392" s="90"/>
      <c r="D392" s="57"/>
      <c r="E392" s="57"/>
      <c r="F392" s="57"/>
      <c r="G392" s="57"/>
      <c r="H392" s="60"/>
    </row>
    <row r="393" spans="1:8" ht="55.9" customHeight="1">
      <c r="A393" s="182"/>
      <c r="B393" s="64">
        <v>70</v>
      </c>
      <c r="C393" s="120" t="s">
        <v>243</v>
      </c>
      <c r="D393" s="122"/>
      <c r="E393" s="122"/>
      <c r="F393" s="51"/>
      <c r="G393" s="51"/>
      <c r="H393" s="60"/>
    </row>
    <row r="394" spans="1:8" ht="14.45" customHeight="1">
      <c r="A394" s="182"/>
      <c r="B394" s="121" t="s">
        <v>180</v>
      </c>
      <c r="C394" s="20" t="s">
        <v>101</v>
      </c>
      <c r="D394" s="88">
        <v>7229</v>
      </c>
      <c r="E394" s="86">
        <v>0</v>
      </c>
      <c r="F394" s="87">
        <v>786</v>
      </c>
      <c r="G394" s="88">
        <v>786</v>
      </c>
      <c r="H394" s="86">
        <v>0</v>
      </c>
    </row>
    <row r="395" spans="1:8" ht="51">
      <c r="A395" s="182" t="s">
        <v>10</v>
      </c>
      <c r="B395" s="64">
        <v>70</v>
      </c>
      <c r="C395" s="120" t="s">
        <v>243</v>
      </c>
      <c r="D395" s="88">
        <f>D394</f>
        <v>7229</v>
      </c>
      <c r="E395" s="86">
        <f t="shared" ref="E395:G395" si="65">E394</f>
        <v>0</v>
      </c>
      <c r="F395" s="88">
        <f t="shared" si="65"/>
        <v>786</v>
      </c>
      <c r="G395" s="88">
        <f t="shared" si="65"/>
        <v>786</v>
      </c>
      <c r="H395" s="86">
        <v>0</v>
      </c>
    </row>
    <row r="396" spans="1:8">
      <c r="A396" s="182"/>
      <c r="B396" s="121"/>
      <c r="C396" s="20"/>
      <c r="D396" s="122"/>
      <c r="E396" s="52"/>
      <c r="F396" s="51"/>
      <c r="G396" s="51"/>
      <c r="H396" s="52"/>
    </row>
    <row r="397" spans="1:8" ht="40.9" customHeight="1">
      <c r="A397" s="182"/>
      <c r="B397" s="64">
        <v>71</v>
      </c>
      <c r="C397" s="120" t="s">
        <v>176</v>
      </c>
      <c r="D397" s="122"/>
      <c r="E397" s="52"/>
      <c r="F397" s="51"/>
      <c r="G397" s="51"/>
      <c r="H397" s="60"/>
    </row>
    <row r="398" spans="1:8" ht="15.95" customHeight="1">
      <c r="A398" s="182"/>
      <c r="B398" s="121" t="s">
        <v>181</v>
      </c>
      <c r="C398" s="20" t="s">
        <v>101</v>
      </c>
      <c r="D398" s="88">
        <v>16249</v>
      </c>
      <c r="E398" s="86">
        <v>0</v>
      </c>
      <c r="F398" s="87">
        <v>1766</v>
      </c>
      <c r="G398" s="88">
        <v>1766</v>
      </c>
      <c r="H398" s="86">
        <v>0</v>
      </c>
    </row>
    <row r="399" spans="1:8" ht="38.25">
      <c r="A399" s="69" t="s">
        <v>10</v>
      </c>
      <c r="B399" s="70">
        <v>71</v>
      </c>
      <c r="C399" s="166" t="s">
        <v>176</v>
      </c>
      <c r="D399" s="88">
        <f>D398</f>
        <v>16249</v>
      </c>
      <c r="E399" s="86">
        <f t="shared" ref="E399:G399" si="66">E398</f>
        <v>0</v>
      </c>
      <c r="F399" s="88">
        <f t="shared" si="66"/>
        <v>1766</v>
      </c>
      <c r="G399" s="88">
        <f t="shared" si="66"/>
        <v>1766</v>
      </c>
      <c r="H399" s="86">
        <v>0</v>
      </c>
    </row>
    <row r="400" spans="1:8" ht="10.15" customHeight="1">
      <c r="A400" s="182"/>
      <c r="B400" s="121"/>
      <c r="C400" s="20"/>
      <c r="D400" s="53"/>
      <c r="E400" s="52"/>
      <c r="F400" s="51"/>
      <c r="G400" s="52"/>
      <c r="H400" s="52"/>
    </row>
    <row r="401" spans="1:8" ht="56.45" customHeight="1">
      <c r="A401" s="182"/>
      <c r="B401" s="64">
        <v>72</v>
      </c>
      <c r="C401" s="120" t="s">
        <v>208</v>
      </c>
      <c r="D401" s="122"/>
      <c r="E401" s="52"/>
      <c r="F401" s="51"/>
      <c r="G401" s="51"/>
      <c r="H401" s="60"/>
    </row>
    <row r="402" spans="1:8" ht="15.95" customHeight="1">
      <c r="A402" s="182"/>
      <c r="B402" s="121" t="s">
        <v>172</v>
      </c>
      <c r="C402" s="20" t="s">
        <v>101</v>
      </c>
      <c r="D402" s="88">
        <v>21829</v>
      </c>
      <c r="E402" s="86">
        <v>0</v>
      </c>
      <c r="F402" s="87">
        <v>4054</v>
      </c>
      <c r="G402" s="88">
        <v>4054</v>
      </c>
      <c r="H402" s="86">
        <v>0</v>
      </c>
    </row>
    <row r="403" spans="1:8" ht="51">
      <c r="A403" s="182" t="s">
        <v>10</v>
      </c>
      <c r="B403" s="64">
        <v>72</v>
      </c>
      <c r="C403" s="120" t="s">
        <v>208</v>
      </c>
      <c r="D403" s="88">
        <f>D402</f>
        <v>21829</v>
      </c>
      <c r="E403" s="86">
        <f t="shared" ref="E403:G403" si="67">E402</f>
        <v>0</v>
      </c>
      <c r="F403" s="88">
        <f t="shared" si="67"/>
        <v>4054</v>
      </c>
      <c r="G403" s="88">
        <f t="shared" si="67"/>
        <v>4054</v>
      </c>
      <c r="H403" s="86">
        <v>0</v>
      </c>
    </row>
    <row r="404" spans="1:8">
      <c r="A404" s="182"/>
      <c r="B404" s="107"/>
      <c r="C404" s="20"/>
      <c r="D404" s="122"/>
      <c r="E404" s="52"/>
      <c r="F404" s="51"/>
      <c r="G404" s="51"/>
      <c r="H404" s="60"/>
    </row>
    <row r="405" spans="1:8" ht="28.9" customHeight="1">
      <c r="A405" s="182"/>
      <c r="B405" s="64">
        <v>73</v>
      </c>
      <c r="C405" s="120" t="s">
        <v>345</v>
      </c>
      <c r="D405" s="122"/>
      <c r="E405" s="52"/>
      <c r="F405" s="51"/>
      <c r="G405" s="51"/>
      <c r="H405" s="60"/>
    </row>
    <row r="406" spans="1:8" ht="15.95" customHeight="1">
      <c r="A406" s="182"/>
      <c r="B406" s="121" t="s">
        <v>203</v>
      </c>
      <c r="C406" s="20" t="s">
        <v>101</v>
      </c>
      <c r="D406" s="88">
        <v>14564</v>
      </c>
      <c r="E406" s="86">
        <v>0</v>
      </c>
      <c r="F406" s="88">
        <v>1384</v>
      </c>
      <c r="G406" s="88">
        <v>1384</v>
      </c>
      <c r="H406" s="86">
        <v>0</v>
      </c>
    </row>
    <row r="407" spans="1:8" ht="25.5">
      <c r="A407" s="182" t="s">
        <v>10</v>
      </c>
      <c r="B407" s="64">
        <v>73</v>
      </c>
      <c r="C407" s="120" t="s">
        <v>345</v>
      </c>
      <c r="D407" s="79">
        <f>D406</f>
        <v>14564</v>
      </c>
      <c r="E407" s="77">
        <f t="shared" ref="E407:G407" si="68">E406</f>
        <v>0</v>
      </c>
      <c r="F407" s="79">
        <f t="shared" si="68"/>
        <v>1384</v>
      </c>
      <c r="G407" s="79">
        <f t="shared" si="68"/>
        <v>1384</v>
      </c>
      <c r="H407" s="77">
        <v>0</v>
      </c>
    </row>
    <row r="408" spans="1:8">
      <c r="A408" s="182"/>
      <c r="B408" s="121"/>
      <c r="C408" s="20"/>
      <c r="D408" s="52"/>
      <c r="E408" s="53"/>
      <c r="F408" s="52"/>
      <c r="G408" s="52"/>
      <c r="H408" s="52"/>
    </row>
    <row r="409" spans="1:8" ht="72" customHeight="1">
      <c r="A409" s="182"/>
      <c r="B409" s="64">
        <v>77</v>
      </c>
      <c r="C409" s="120" t="s">
        <v>308</v>
      </c>
      <c r="D409" s="122"/>
      <c r="E409" s="52"/>
      <c r="F409" s="51"/>
      <c r="G409" s="51"/>
      <c r="H409" s="60"/>
    </row>
    <row r="410" spans="1:8" ht="14.45" customHeight="1">
      <c r="A410" s="182"/>
      <c r="B410" s="121" t="s">
        <v>173</v>
      </c>
      <c r="C410" s="20" t="s">
        <v>101</v>
      </c>
      <c r="D410" s="88">
        <v>17798</v>
      </c>
      <c r="E410" s="86">
        <v>0</v>
      </c>
      <c r="F410" s="88">
        <v>1794</v>
      </c>
      <c r="G410" s="88">
        <v>1794</v>
      </c>
      <c r="H410" s="86">
        <v>0</v>
      </c>
    </row>
    <row r="411" spans="1:8" ht="63.75">
      <c r="A411" s="182" t="s">
        <v>10</v>
      </c>
      <c r="B411" s="64">
        <v>77</v>
      </c>
      <c r="C411" s="120" t="s">
        <v>308</v>
      </c>
      <c r="D411" s="88">
        <f>D410</f>
        <v>17798</v>
      </c>
      <c r="E411" s="86">
        <f t="shared" ref="E411:G411" si="69">E410</f>
        <v>0</v>
      </c>
      <c r="F411" s="88">
        <f t="shared" si="69"/>
        <v>1794</v>
      </c>
      <c r="G411" s="88">
        <f t="shared" si="69"/>
        <v>1794</v>
      </c>
      <c r="H411" s="86">
        <v>0</v>
      </c>
    </row>
    <row r="412" spans="1:8" ht="13.15" customHeight="1">
      <c r="A412" s="182"/>
      <c r="B412" s="121"/>
      <c r="C412" s="20"/>
      <c r="D412" s="53"/>
      <c r="E412" s="53"/>
      <c r="F412" s="52"/>
      <c r="G412" s="52"/>
      <c r="H412" s="52"/>
    </row>
    <row r="413" spans="1:8" ht="43.15" customHeight="1">
      <c r="A413" s="182"/>
      <c r="B413" s="64">
        <v>78</v>
      </c>
      <c r="C413" s="120" t="s">
        <v>175</v>
      </c>
      <c r="D413" s="122"/>
      <c r="E413" s="52"/>
      <c r="F413" s="51"/>
      <c r="G413" s="51"/>
      <c r="H413" s="60"/>
    </row>
    <row r="414" spans="1:8" ht="14.45" customHeight="1">
      <c r="A414" s="182"/>
      <c r="B414" s="121" t="s">
        <v>174</v>
      </c>
      <c r="C414" s="20" t="s">
        <v>101</v>
      </c>
      <c r="D414" s="86">
        <v>0</v>
      </c>
      <c r="E414" s="86">
        <v>0</v>
      </c>
      <c r="F414" s="88">
        <v>1</v>
      </c>
      <c r="G414" s="88">
        <v>1</v>
      </c>
      <c r="H414" s="86">
        <v>0</v>
      </c>
    </row>
    <row r="415" spans="1:8" ht="38.25">
      <c r="A415" s="69" t="s">
        <v>10</v>
      </c>
      <c r="B415" s="70">
        <v>78</v>
      </c>
      <c r="C415" s="166" t="s">
        <v>175</v>
      </c>
      <c r="D415" s="86">
        <f>D414</f>
        <v>0</v>
      </c>
      <c r="E415" s="86">
        <f t="shared" ref="E415:G415" si="70">E414</f>
        <v>0</v>
      </c>
      <c r="F415" s="88">
        <f t="shared" si="70"/>
        <v>1</v>
      </c>
      <c r="G415" s="88">
        <f t="shared" si="70"/>
        <v>1</v>
      </c>
      <c r="H415" s="86">
        <v>0</v>
      </c>
    </row>
    <row r="416" spans="1:8" ht="5.45" customHeight="1">
      <c r="A416" s="182"/>
      <c r="B416" s="121"/>
      <c r="C416" s="20"/>
      <c r="D416" s="53"/>
      <c r="E416" s="52"/>
      <c r="F416" s="52"/>
      <c r="G416" s="52"/>
      <c r="H416" s="52"/>
    </row>
    <row r="417" spans="1:8" ht="15" customHeight="1">
      <c r="A417" s="182"/>
      <c r="B417" s="123">
        <v>79</v>
      </c>
      <c r="C417" s="20" t="s">
        <v>210</v>
      </c>
      <c r="D417" s="53"/>
      <c r="E417" s="53"/>
      <c r="F417" s="52"/>
      <c r="G417" s="52"/>
      <c r="H417" s="52"/>
    </row>
    <row r="418" spans="1:8" s="19" customFormat="1" ht="14.45" customHeight="1">
      <c r="A418" s="182"/>
      <c r="B418" s="121" t="s">
        <v>211</v>
      </c>
      <c r="C418" s="20" t="s">
        <v>101</v>
      </c>
      <c r="D418" s="109">
        <v>45560</v>
      </c>
      <c r="E418" s="73">
        <v>0</v>
      </c>
      <c r="F418" s="109">
        <v>216280</v>
      </c>
      <c r="G418" s="109">
        <v>216280</v>
      </c>
      <c r="H418" s="88">
        <v>30000</v>
      </c>
    </row>
    <row r="419" spans="1:8" s="19" customFormat="1" ht="14.45" customHeight="1">
      <c r="A419" s="182" t="s">
        <v>10</v>
      </c>
      <c r="B419" s="123">
        <v>79</v>
      </c>
      <c r="C419" s="20" t="s">
        <v>210</v>
      </c>
      <c r="D419" s="109">
        <f>D418</f>
        <v>45560</v>
      </c>
      <c r="E419" s="73">
        <f t="shared" ref="E419:G419" si="71">E418</f>
        <v>0</v>
      </c>
      <c r="F419" s="109">
        <f t="shared" si="71"/>
        <v>216280</v>
      </c>
      <c r="G419" s="109">
        <f t="shared" si="71"/>
        <v>216280</v>
      </c>
      <c r="H419" s="109">
        <v>30000</v>
      </c>
    </row>
    <row r="420" spans="1:8">
      <c r="A420" s="182"/>
      <c r="B420" s="121"/>
      <c r="C420" s="20"/>
      <c r="D420" s="67"/>
      <c r="E420" s="67"/>
      <c r="F420" s="68"/>
      <c r="G420" s="68"/>
      <c r="H420" s="52"/>
    </row>
    <row r="421" spans="1:8" ht="100.15" customHeight="1">
      <c r="A421" s="182"/>
      <c r="B421" s="124">
        <v>80</v>
      </c>
      <c r="C421" s="119" t="s">
        <v>244</v>
      </c>
      <c r="D421" s="67"/>
      <c r="E421" s="67"/>
      <c r="F421" s="68"/>
      <c r="G421" s="68"/>
      <c r="H421" s="52"/>
    </row>
    <row r="422" spans="1:8" ht="14.45" customHeight="1">
      <c r="A422" s="182"/>
      <c r="B422" s="124" t="s">
        <v>233</v>
      </c>
      <c r="C422" s="119" t="s">
        <v>101</v>
      </c>
      <c r="D422" s="67">
        <v>0</v>
      </c>
      <c r="E422" s="67">
        <v>0</v>
      </c>
      <c r="F422" s="68">
        <v>82516</v>
      </c>
      <c r="G422" s="68">
        <v>82516</v>
      </c>
      <c r="H422" s="52">
        <v>67516</v>
      </c>
    </row>
    <row r="423" spans="1:8" ht="11.45" customHeight="1">
      <c r="A423" s="182"/>
      <c r="B423" s="121"/>
      <c r="C423" s="20"/>
      <c r="D423" s="67"/>
      <c r="E423" s="67"/>
      <c r="F423" s="68"/>
      <c r="G423" s="68"/>
      <c r="H423" s="52"/>
    </row>
    <row r="424" spans="1:8" ht="56.45" customHeight="1">
      <c r="A424" s="182"/>
      <c r="B424" s="124">
        <v>81</v>
      </c>
      <c r="C424" s="119" t="s">
        <v>300</v>
      </c>
      <c r="D424" s="67"/>
      <c r="E424" s="67"/>
      <c r="F424" s="68"/>
      <c r="G424" s="68"/>
      <c r="H424" s="52"/>
    </row>
    <row r="425" spans="1:8" ht="14.45" customHeight="1">
      <c r="A425" s="182"/>
      <c r="B425" s="124" t="s">
        <v>234</v>
      </c>
      <c r="C425" s="119" t="s">
        <v>101</v>
      </c>
      <c r="D425" s="68">
        <v>10762</v>
      </c>
      <c r="E425" s="67">
        <v>0</v>
      </c>
      <c r="F425" s="68">
        <v>2000</v>
      </c>
      <c r="G425" s="68">
        <v>2000</v>
      </c>
      <c r="H425" s="53">
        <v>0</v>
      </c>
    </row>
    <row r="426" spans="1:8" ht="10.15" customHeight="1">
      <c r="A426" s="182"/>
      <c r="B426" s="124"/>
      <c r="C426" s="119"/>
      <c r="D426" s="67"/>
      <c r="E426" s="67"/>
      <c r="F426" s="68"/>
      <c r="G426" s="68"/>
      <c r="H426" s="53"/>
    </row>
    <row r="427" spans="1:8" ht="57.6" customHeight="1">
      <c r="A427" s="182"/>
      <c r="B427" s="124">
        <v>82</v>
      </c>
      <c r="C427" s="119" t="s">
        <v>235</v>
      </c>
      <c r="D427" s="67"/>
      <c r="E427" s="67"/>
      <c r="F427" s="68"/>
      <c r="G427" s="68"/>
      <c r="H427" s="53"/>
    </row>
    <row r="428" spans="1:8" ht="15" customHeight="1">
      <c r="A428" s="182"/>
      <c r="B428" s="124" t="s">
        <v>236</v>
      </c>
      <c r="C428" s="119" t="s">
        <v>101</v>
      </c>
      <c r="D428" s="68">
        <v>39999</v>
      </c>
      <c r="E428" s="67">
        <v>0</v>
      </c>
      <c r="F428" s="68">
        <v>95814</v>
      </c>
      <c r="G428" s="68">
        <v>95814</v>
      </c>
      <c r="H428" s="52">
        <v>31886</v>
      </c>
    </row>
    <row r="429" spans="1:8" ht="13.15" customHeight="1">
      <c r="A429" s="182"/>
      <c r="B429" s="124"/>
      <c r="C429" s="119"/>
      <c r="D429" s="67"/>
      <c r="E429" s="67"/>
      <c r="F429" s="68"/>
      <c r="G429" s="68"/>
      <c r="H429" s="53"/>
    </row>
    <row r="430" spans="1:8" ht="29.45" customHeight="1">
      <c r="A430" s="182"/>
      <c r="B430" s="124">
        <v>83</v>
      </c>
      <c r="C430" s="119" t="s">
        <v>237</v>
      </c>
      <c r="D430" s="67"/>
      <c r="E430" s="67"/>
      <c r="F430" s="68"/>
      <c r="G430" s="68"/>
      <c r="H430" s="53"/>
    </row>
    <row r="431" spans="1:8" ht="15" customHeight="1">
      <c r="A431" s="182"/>
      <c r="B431" s="124" t="s">
        <v>238</v>
      </c>
      <c r="C431" s="119" t="s">
        <v>101</v>
      </c>
      <c r="D431" s="68">
        <v>25658</v>
      </c>
      <c r="E431" s="67">
        <v>0</v>
      </c>
      <c r="F431" s="68">
        <v>105068</v>
      </c>
      <c r="G431" s="68">
        <v>105068</v>
      </c>
      <c r="H431" s="52">
        <v>60000</v>
      </c>
    </row>
    <row r="432" spans="1:8" ht="15.6" customHeight="1">
      <c r="A432" s="182"/>
      <c r="B432" s="124"/>
      <c r="C432" s="119"/>
      <c r="D432" s="68"/>
      <c r="E432" s="67"/>
      <c r="F432" s="68"/>
      <c r="G432" s="68"/>
      <c r="H432" s="53"/>
    </row>
    <row r="433" spans="1:8" ht="43.15" customHeight="1">
      <c r="A433" s="182"/>
      <c r="B433" s="124">
        <v>84</v>
      </c>
      <c r="C433" s="119" t="s">
        <v>239</v>
      </c>
      <c r="D433" s="68"/>
      <c r="E433" s="67"/>
      <c r="F433" s="68"/>
      <c r="G433" s="68"/>
      <c r="H433" s="53"/>
    </row>
    <row r="434" spans="1:8" s="4" customFormat="1" ht="15" customHeight="1">
      <c r="A434" s="130"/>
      <c r="B434" s="167" t="s">
        <v>240</v>
      </c>
      <c r="C434" s="168" t="s">
        <v>101</v>
      </c>
      <c r="D434" s="169">
        <v>27420</v>
      </c>
      <c r="E434" s="73">
        <v>0</v>
      </c>
      <c r="F434" s="169">
        <v>86130</v>
      </c>
      <c r="G434" s="169">
        <v>86130</v>
      </c>
      <c r="H434" s="131">
        <v>70000</v>
      </c>
    </row>
    <row r="435" spans="1:8" ht="4.1500000000000004" customHeight="1">
      <c r="A435" s="182"/>
      <c r="B435" s="124"/>
      <c r="C435" s="119"/>
      <c r="D435" s="67"/>
      <c r="E435" s="67"/>
      <c r="F435" s="68"/>
      <c r="G435" s="68"/>
      <c r="H435" s="52"/>
    </row>
    <row r="436" spans="1:8" ht="43.15" customHeight="1">
      <c r="A436" s="182"/>
      <c r="B436" s="124">
        <v>85</v>
      </c>
      <c r="C436" s="119" t="s">
        <v>359</v>
      </c>
      <c r="D436" s="67"/>
      <c r="E436" s="67"/>
      <c r="F436" s="68"/>
      <c r="G436" s="68"/>
      <c r="H436" s="52"/>
    </row>
    <row r="437" spans="1:8" s="4" customFormat="1" ht="15" customHeight="1">
      <c r="A437" s="125"/>
      <c r="B437" s="126" t="s">
        <v>256</v>
      </c>
      <c r="C437" s="127" t="s">
        <v>101</v>
      </c>
      <c r="D437" s="67">
        <v>0</v>
      </c>
      <c r="E437" s="67">
        <v>0</v>
      </c>
      <c r="F437" s="128">
        <v>1</v>
      </c>
      <c r="G437" s="128">
        <v>1</v>
      </c>
      <c r="H437" s="53">
        <v>0</v>
      </c>
    </row>
    <row r="438" spans="1:8" ht="15" customHeight="1">
      <c r="A438" s="182"/>
      <c r="B438" s="124"/>
      <c r="C438" s="119"/>
      <c r="D438" s="67"/>
      <c r="E438" s="67"/>
      <c r="F438" s="67"/>
      <c r="G438" s="67"/>
      <c r="H438" s="52"/>
    </row>
    <row r="439" spans="1:8" ht="43.15" customHeight="1">
      <c r="A439" s="182"/>
      <c r="B439" s="124">
        <v>86</v>
      </c>
      <c r="C439" s="119" t="s">
        <v>312</v>
      </c>
      <c r="D439" s="67"/>
      <c r="E439" s="67"/>
      <c r="F439" s="67"/>
      <c r="G439" s="67"/>
      <c r="H439" s="52"/>
    </row>
    <row r="440" spans="1:8" s="4" customFormat="1" ht="15" customHeight="1">
      <c r="A440" s="125"/>
      <c r="B440" s="126" t="s">
        <v>257</v>
      </c>
      <c r="C440" s="127" t="s">
        <v>101</v>
      </c>
      <c r="D440" s="67">
        <v>0</v>
      </c>
      <c r="E440" s="67">
        <v>0</v>
      </c>
      <c r="F440" s="128">
        <v>1</v>
      </c>
      <c r="G440" s="128">
        <v>1</v>
      </c>
      <c r="H440" s="129">
        <v>66240</v>
      </c>
    </row>
    <row r="441" spans="1:8" s="4" customFormat="1" ht="15" customHeight="1">
      <c r="A441" s="125"/>
      <c r="B441" s="126"/>
      <c r="C441" s="127"/>
      <c r="D441" s="67"/>
      <c r="E441" s="67"/>
      <c r="F441" s="128"/>
      <c r="G441" s="128"/>
      <c r="H441" s="129"/>
    </row>
    <row r="442" spans="1:8" s="4" customFormat="1" ht="43.15" customHeight="1">
      <c r="A442" s="125"/>
      <c r="B442" s="126">
        <v>87</v>
      </c>
      <c r="C442" s="127" t="s">
        <v>340</v>
      </c>
      <c r="D442" s="67"/>
      <c r="E442" s="67"/>
      <c r="F442" s="128"/>
      <c r="G442" s="128"/>
      <c r="H442" s="129"/>
    </row>
    <row r="443" spans="1:8" s="4" customFormat="1" ht="15" customHeight="1">
      <c r="A443" s="125"/>
      <c r="B443" s="126" t="s">
        <v>341</v>
      </c>
      <c r="C443" s="127" t="s">
        <v>101</v>
      </c>
      <c r="D443" s="73">
        <v>0</v>
      </c>
      <c r="E443" s="73">
        <v>0</v>
      </c>
      <c r="F443" s="73">
        <v>0</v>
      </c>
      <c r="G443" s="73">
        <v>0</v>
      </c>
      <c r="H443" s="129">
        <v>66815</v>
      </c>
    </row>
    <row r="444" spans="1:8" ht="27" customHeight="1">
      <c r="A444" s="182" t="s">
        <v>10</v>
      </c>
      <c r="B444" s="64">
        <v>46</v>
      </c>
      <c r="C444" s="20" t="s">
        <v>207</v>
      </c>
      <c r="D444" s="79">
        <f>D443+D440+D437+D434+D431+D428+D425+D422+D419+D415+D411+D407+D403+D399+D395+D391</f>
        <v>227068</v>
      </c>
      <c r="E444" s="77">
        <f t="shared" ref="E444:G444" si="72">E443+E440+E437+E434+E431+E428+E425+E422+E419+E415+E411+E407+E403+E399+E395+E391</f>
        <v>0</v>
      </c>
      <c r="F444" s="79">
        <f t="shared" si="72"/>
        <v>617106</v>
      </c>
      <c r="G444" s="79">
        <f t="shared" si="72"/>
        <v>617106</v>
      </c>
      <c r="H444" s="79">
        <v>392457</v>
      </c>
    </row>
    <row r="445" spans="1:8">
      <c r="A445" s="182"/>
      <c r="B445" s="107"/>
      <c r="C445" s="90"/>
      <c r="D445" s="60"/>
      <c r="E445" s="60"/>
      <c r="F445" s="60"/>
      <c r="G445" s="60"/>
      <c r="H445" s="60"/>
    </row>
    <row r="446" spans="1:8" ht="14.45" customHeight="1">
      <c r="A446" s="182"/>
      <c r="B446" s="64">
        <v>47</v>
      </c>
      <c r="C446" s="20" t="s">
        <v>221</v>
      </c>
      <c r="D446" s="60"/>
      <c r="E446" s="60"/>
      <c r="F446" s="60"/>
      <c r="G446" s="60"/>
      <c r="H446" s="60"/>
    </row>
    <row r="447" spans="1:8" ht="57.6" customHeight="1">
      <c r="A447" s="182"/>
      <c r="B447" s="64">
        <v>68</v>
      </c>
      <c r="C447" s="20" t="s">
        <v>223</v>
      </c>
      <c r="D447" s="60"/>
      <c r="E447" s="60"/>
      <c r="F447" s="60"/>
      <c r="G447" s="60"/>
      <c r="H447" s="60"/>
    </row>
    <row r="448" spans="1:8" s="4" customFormat="1" ht="15" customHeight="1">
      <c r="A448" s="125"/>
      <c r="B448" s="133" t="s">
        <v>224</v>
      </c>
      <c r="C448" s="134" t="s">
        <v>101</v>
      </c>
      <c r="D448" s="53">
        <v>0</v>
      </c>
      <c r="E448" s="53">
        <v>0</v>
      </c>
      <c r="F448" s="129">
        <v>28590</v>
      </c>
      <c r="G448" s="129">
        <v>28590</v>
      </c>
      <c r="H448" s="129">
        <v>28590</v>
      </c>
    </row>
    <row r="449" spans="1:8">
      <c r="A449" s="182"/>
      <c r="B449" s="132"/>
      <c r="C449" s="20"/>
      <c r="D449" s="122"/>
      <c r="E449" s="122"/>
      <c r="F449" s="51"/>
      <c r="G449" s="51"/>
      <c r="H449" s="60"/>
    </row>
    <row r="450" spans="1:8" ht="57.6" customHeight="1">
      <c r="A450" s="182"/>
      <c r="B450" s="64">
        <v>70</v>
      </c>
      <c r="C450" s="120" t="s">
        <v>232</v>
      </c>
      <c r="D450" s="122"/>
      <c r="E450" s="122"/>
      <c r="F450" s="51"/>
      <c r="G450" s="51"/>
      <c r="H450" s="60"/>
    </row>
    <row r="451" spans="1:8" s="4" customFormat="1" ht="15" customHeight="1">
      <c r="A451" s="125"/>
      <c r="B451" s="133" t="s">
        <v>177</v>
      </c>
      <c r="C451" s="134" t="s">
        <v>101</v>
      </c>
      <c r="D451" s="52">
        <v>741</v>
      </c>
      <c r="E451" s="53">
        <v>0</v>
      </c>
      <c r="F451" s="135">
        <v>5280</v>
      </c>
      <c r="G451" s="129">
        <v>5280</v>
      </c>
      <c r="H451" s="53">
        <v>0</v>
      </c>
    </row>
    <row r="452" spans="1:8">
      <c r="A452" s="182"/>
      <c r="B452" s="64"/>
      <c r="C452" s="20"/>
      <c r="D452" s="122"/>
      <c r="E452" s="122"/>
      <c r="F452" s="51"/>
      <c r="G452" s="51"/>
      <c r="H452" s="60"/>
    </row>
    <row r="453" spans="1:8" ht="51">
      <c r="A453" s="182"/>
      <c r="B453" s="64">
        <v>74</v>
      </c>
      <c r="C453" s="120" t="s">
        <v>346</v>
      </c>
      <c r="D453" s="122"/>
      <c r="E453" s="122"/>
      <c r="F453" s="51"/>
      <c r="G453" s="51"/>
      <c r="H453" s="60"/>
    </row>
    <row r="454" spans="1:8" ht="15" customHeight="1">
      <c r="A454" s="69"/>
      <c r="B454" s="70" t="s">
        <v>178</v>
      </c>
      <c r="C454" s="97" t="s">
        <v>101</v>
      </c>
      <c r="D454" s="86">
        <v>0</v>
      </c>
      <c r="E454" s="86">
        <v>0</v>
      </c>
      <c r="F454" s="87">
        <v>9370</v>
      </c>
      <c r="G454" s="88">
        <v>9370</v>
      </c>
      <c r="H454" s="88">
        <v>9370</v>
      </c>
    </row>
    <row r="455" spans="1:8" ht="7.15" hidden="1" customHeight="1">
      <c r="A455" s="182"/>
      <c r="B455" s="64"/>
      <c r="C455" s="20"/>
      <c r="D455" s="122"/>
      <c r="E455" s="122"/>
      <c r="F455" s="51"/>
      <c r="G455" s="51"/>
      <c r="H455" s="60"/>
    </row>
    <row r="456" spans="1:8" ht="38.25">
      <c r="A456" s="182"/>
      <c r="B456" s="64">
        <v>78</v>
      </c>
      <c r="C456" s="20" t="s">
        <v>358</v>
      </c>
      <c r="D456" s="53"/>
      <c r="E456" s="53"/>
      <c r="F456" s="53"/>
      <c r="G456" s="52"/>
      <c r="H456" s="53"/>
    </row>
    <row r="457" spans="1:8" ht="15" customHeight="1">
      <c r="A457" s="182"/>
      <c r="B457" s="64" t="s">
        <v>204</v>
      </c>
      <c r="C457" s="20" t="s">
        <v>101</v>
      </c>
      <c r="D457" s="53">
        <v>0</v>
      </c>
      <c r="E457" s="53">
        <v>0</v>
      </c>
      <c r="F457" s="52">
        <v>8009</v>
      </c>
      <c r="G457" s="52">
        <v>8009</v>
      </c>
      <c r="H457" s="53">
        <v>0</v>
      </c>
    </row>
    <row r="458" spans="1:8">
      <c r="A458" s="182"/>
      <c r="B458" s="64"/>
      <c r="C458" s="20"/>
      <c r="D458" s="53"/>
      <c r="E458" s="53"/>
      <c r="F458" s="53"/>
      <c r="G458" s="52"/>
      <c r="H458" s="52"/>
    </row>
    <row r="459" spans="1:8" ht="68.45" customHeight="1">
      <c r="A459" s="182"/>
      <c r="B459" s="64">
        <v>79</v>
      </c>
      <c r="C459" s="20" t="s">
        <v>347</v>
      </c>
      <c r="D459" s="53"/>
      <c r="E459" s="53"/>
      <c r="F459" s="53"/>
      <c r="G459" s="52"/>
      <c r="H459" s="52"/>
    </row>
    <row r="460" spans="1:8" ht="15" customHeight="1">
      <c r="A460" s="182"/>
      <c r="B460" s="64" t="s">
        <v>205</v>
      </c>
      <c r="C460" s="20" t="s">
        <v>101</v>
      </c>
      <c r="D460" s="52">
        <v>8320</v>
      </c>
      <c r="E460" s="53">
        <v>0</v>
      </c>
      <c r="F460" s="52">
        <v>1</v>
      </c>
      <c r="G460" s="52">
        <v>1</v>
      </c>
      <c r="H460" s="53">
        <v>0</v>
      </c>
    </row>
    <row r="461" spans="1:8">
      <c r="A461" s="182"/>
      <c r="B461" s="64"/>
      <c r="C461" s="20"/>
      <c r="D461" s="53"/>
      <c r="E461" s="53"/>
      <c r="F461" s="53"/>
      <c r="G461" s="53"/>
      <c r="H461" s="52"/>
    </row>
    <row r="462" spans="1:8" ht="14.45" customHeight="1">
      <c r="A462" s="182"/>
      <c r="B462" s="64">
        <v>80</v>
      </c>
      <c r="C462" s="20" t="s">
        <v>212</v>
      </c>
      <c r="D462" s="53"/>
      <c r="E462" s="53"/>
      <c r="F462" s="53"/>
      <c r="G462" s="53"/>
      <c r="H462" s="52"/>
    </row>
    <row r="463" spans="1:8" ht="13.9" customHeight="1">
      <c r="A463" s="182"/>
      <c r="B463" s="64" t="s">
        <v>213</v>
      </c>
      <c r="C463" s="20" t="s">
        <v>101</v>
      </c>
      <c r="D463" s="52">
        <v>16392</v>
      </c>
      <c r="E463" s="53">
        <v>0</v>
      </c>
      <c r="F463" s="52">
        <v>39154</v>
      </c>
      <c r="G463" s="52">
        <v>39154</v>
      </c>
      <c r="H463" s="52">
        <v>12139</v>
      </c>
    </row>
    <row r="464" spans="1:8" ht="10.15" customHeight="1">
      <c r="A464" s="182"/>
      <c r="B464" s="64"/>
      <c r="C464" s="20"/>
      <c r="D464" s="52"/>
      <c r="E464" s="53"/>
      <c r="F464" s="52"/>
      <c r="G464" s="52"/>
      <c r="H464" s="52"/>
    </row>
    <row r="465" spans="1:8" ht="72" customHeight="1">
      <c r="A465" s="182"/>
      <c r="B465" s="64">
        <v>81</v>
      </c>
      <c r="C465" s="20" t="s">
        <v>241</v>
      </c>
      <c r="D465" s="52"/>
      <c r="E465" s="53"/>
      <c r="F465" s="52"/>
      <c r="G465" s="52"/>
      <c r="H465" s="52"/>
    </row>
    <row r="466" spans="1:8" ht="14.45" customHeight="1">
      <c r="A466" s="182"/>
      <c r="B466" s="64" t="s">
        <v>242</v>
      </c>
      <c r="C466" s="20" t="s">
        <v>101</v>
      </c>
      <c r="D466" s="53">
        <v>0</v>
      </c>
      <c r="E466" s="53">
        <v>0</v>
      </c>
      <c r="F466" s="52">
        <v>69897</v>
      </c>
      <c r="G466" s="52">
        <v>69897</v>
      </c>
      <c r="H466" s="52">
        <v>69897</v>
      </c>
    </row>
    <row r="467" spans="1:8" ht="10.15" customHeight="1">
      <c r="A467" s="182"/>
      <c r="B467" s="64"/>
      <c r="C467" s="20"/>
      <c r="D467" s="52"/>
      <c r="E467" s="53"/>
      <c r="F467" s="52"/>
      <c r="G467" s="52"/>
      <c r="H467" s="52"/>
    </row>
    <row r="468" spans="1:8" ht="56.45" customHeight="1">
      <c r="A468" s="182"/>
      <c r="B468" s="64">
        <v>82</v>
      </c>
      <c r="C468" s="20" t="s">
        <v>259</v>
      </c>
      <c r="D468" s="53"/>
      <c r="E468" s="53"/>
      <c r="F468" s="52"/>
      <c r="G468" s="52"/>
      <c r="H468" s="52"/>
    </row>
    <row r="469" spans="1:8" ht="13.15" customHeight="1">
      <c r="A469" s="182"/>
      <c r="B469" s="64" t="s">
        <v>258</v>
      </c>
      <c r="C469" s="20" t="s">
        <v>101</v>
      </c>
      <c r="D469" s="52">
        <v>20000</v>
      </c>
      <c r="E469" s="53">
        <v>0</v>
      </c>
      <c r="F469" s="52">
        <v>56000</v>
      </c>
      <c r="G469" s="52">
        <v>56000</v>
      </c>
      <c r="H469" s="52">
        <v>56320</v>
      </c>
    </row>
    <row r="470" spans="1:8" ht="10.15" customHeight="1">
      <c r="A470" s="182"/>
      <c r="B470" s="64"/>
      <c r="C470" s="20"/>
      <c r="D470" s="53"/>
      <c r="E470" s="53"/>
      <c r="F470" s="53"/>
      <c r="G470" s="53"/>
      <c r="H470" s="52"/>
    </row>
    <row r="471" spans="1:8" ht="42.6" customHeight="1">
      <c r="A471" s="182"/>
      <c r="B471" s="64">
        <v>83</v>
      </c>
      <c r="C471" s="20" t="s">
        <v>301</v>
      </c>
      <c r="D471" s="53"/>
      <c r="E471" s="53"/>
      <c r="F471" s="53"/>
      <c r="G471" s="53"/>
      <c r="H471" s="52"/>
    </row>
    <row r="472" spans="1:8" ht="15.6" customHeight="1">
      <c r="A472" s="182"/>
      <c r="B472" s="64" t="s">
        <v>278</v>
      </c>
      <c r="C472" s="20" t="s">
        <v>101</v>
      </c>
      <c r="D472" s="52">
        <v>57011</v>
      </c>
      <c r="E472" s="53">
        <v>0</v>
      </c>
      <c r="F472" s="52">
        <v>75870</v>
      </c>
      <c r="G472" s="52">
        <v>75870</v>
      </c>
      <c r="H472" s="52">
        <v>29439</v>
      </c>
    </row>
    <row r="473" spans="1:8" ht="13.15" customHeight="1">
      <c r="A473" s="182" t="s">
        <v>10</v>
      </c>
      <c r="B473" s="64">
        <v>47</v>
      </c>
      <c r="C473" s="20" t="s">
        <v>221</v>
      </c>
      <c r="D473" s="76">
        <f>SUM(D448:D472)</f>
        <v>102464</v>
      </c>
      <c r="E473" s="74">
        <f t="shared" ref="E473:G473" si="73">SUM(E448:E472)</f>
        <v>0</v>
      </c>
      <c r="F473" s="76">
        <f t="shared" si="73"/>
        <v>292171</v>
      </c>
      <c r="G473" s="76">
        <f t="shared" si="73"/>
        <v>292171</v>
      </c>
      <c r="H473" s="76">
        <v>205755</v>
      </c>
    </row>
    <row r="474" spans="1:8" ht="10.15" customHeight="1">
      <c r="A474" s="182"/>
      <c r="B474" s="64"/>
      <c r="C474" s="20"/>
      <c r="D474" s="60"/>
      <c r="E474" s="60"/>
      <c r="F474" s="60"/>
      <c r="G474" s="60"/>
      <c r="H474" s="60"/>
    </row>
    <row r="475" spans="1:8">
      <c r="A475" s="182"/>
      <c r="B475" s="64">
        <v>48</v>
      </c>
      <c r="C475" s="20" t="s">
        <v>179</v>
      </c>
      <c r="D475" s="60"/>
      <c r="E475" s="60"/>
      <c r="F475" s="60"/>
      <c r="G475" s="60"/>
      <c r="H475" s="60"/>
    </row>
    <row r="476" spans="1:8" ht="13.9" customHeight="1">
      <c r="A476" s="182"/>
      <c r="B476" s="64">
        <v>72</v>
      </c>
      <c r="C476" s="20" t="s">
        <v>217</v>
      </c>
      <c r="D476" s="53"/>
      <c r="E476" s="53"/>
      <c r="F476" s="52"/>
      <c r="G476" s="52"/>
      <c r="H476" s="52"/>
    </row>
    <row r="477" spans="1:8" ht="13.9" customHeight="1">
      <c r="A477" s="69"/>
      <c r="B477" s="70" t="s">
        <v>214</v>
      </c>
      <c r="C477" s="97" t="s">
        <v>101</v>
      </c>
      <c r="D477" s="109">
        <v>4110</v>
      </c>
      <c r="E477" s="73">
        <v>0</v>
      </c>
      <c r="F477" s="73">
        <v>0</v>
      </c>
      <c r="G477" s="73">
        <v>0</v>
      </c>
      <c r="H477" s="86">
        <v>0</v>
      </c>
    </row>
    <row r="478" spans="1:8" ht="13.9" customHeight="1">
      <c r="A478" s="182" t="s">
        <v>10</v>
      </c>
      <c r="B478" s="64">
        <v>72</v>
      </c>
      <c r="C478" s="20" t="s">
        <v>217</v>
      </c>
      <c r="D478" s="68">
        <f>D477</f>
        <v>4110</v>
      </c>
      <c r="E478" s="67">
        <f t="shared" ref="E478:G478" si="74">E477</f>
        <v>0</v>
      </c>
      <c r="F478" s="67">
        <f t="shared" si="74"/>
        <v>0</v>
      </c>
      <c r="G478" s="67">
        <f t="shared" si="74"/>
        <v>0</v>
      </c>
      <c r="H478" s="67">
        <v>0</v>
      </c>
    </row>
    <row r="479" spans="1:8" ht="15" customHeight="1">
      <c r="A479" s="182" t="s">
        <v>10</v>
      </c>
      <c r="B479" s="64">
        <v>48</v>
      </c>
      <c r="C479" s="20" t="s">
        <v>179</v>
      </c>
      <c r="D479" s="76">
        <f>D477</f>
        <v>4110</v>
      </c>
      <c r="E479" s="74">
        <f t="shared" ref="E479:G479" si="75">E477</f>
        <v>0</v>
      </c>
      <c r="F479" s="74">
        <f t="shared" si="75"/>
        <v>0</v>
      </c>
      <c r="G479" s="74">
        <f t="shared" si="75"/>
        <v>0</v>
      </c>
      <c r="H479" s="74">
        <v>0</v>
      </c>
    </row>
    <row r="480" spans="1:8">
      <c r="A480" s="182"/>
      <c r="B480" s="64"/>
      <c r="C480" s="20"/>
      <c r="D480" s="60"/>
      <c r="E480" s="60"/>
      <c r="F480" s="60"/>
      <c r="G480" s="60"/>
      <c r="H480" s="60"/>
    </row>
    <row r="481" spans="1:8" ht="14.45" customHeight="1">
      <c r="A481" s="182"/>
      <c r="B481" s="136">
        <v>49</v>
      </c>
      <c r="C481" s="119" t="s">
        <v>319</v>
      </c>
      <c r="D481" s="60"/>
      <c r="E481" s="60"/>
      <c r="F481" s="60"/>
      <c r="G481" s="60"/>
      <c r="H481" s="60"/>
    </row>
    <row r="482" spans="1:8">
      <c r="A482" s="182"/>
      <c r="B482" s="118" t="s">
        <v>320</v>
      </c>
      <c r="C482" s="119" t="s">
        <v>101</v>
      </c>
      <c r="D482" s="73">
        <v>0</v>
      </c>
      <c r="E482" s="73">
        <v>0</v>
      </c>
      <c r="F482" s="73">
        <v>0</v>
      </c>
      <c r="G482" s="72">
        <v>9113</v>
      </c>
      <c r="H482" s="86">
        <v>0</v>
      </c>
    </row>
    <row r="483" spans="1:8" ht="14.45" customHeight="1">
      <c r="A483" s="182" t="s">
        <v>10</v>
      </c>
      <c r="B483" s="136">
        <v>49</v>
      </c>
      <c r="C483" s="119" t="s">
        <v>319</v>
      </c>
      <c r="D483" s="73">
        <f>D482</f>
        <v>0</v>
      </c>
      <c r="E483" s="73">
        <f t="shared" ref="E483:G483" si="76">E482</f>
        <v>0</v>
      </c>
      <c r="F483" s="73">
        <f t="shared" si="76"/>
        <v>0</v>
      </c>
      <c r="G483" s="72">
        <f t="shared" si="76"/>
        <v>9113</v>
      </c>
      <c r="H483" s="73">
        <v>0</v>
      </c>
    </row>
    <row r="484" spans="1:8">
      <c r="A484" s="182"/>
      <c r="B484" s="64"/>
      <c r="C484" s="20"/>
      <c r="D484" s="57"/>
      <c r="E484" s="57"/>
      <c r="F484" s="57"/>
      <c r="G484" s="57"/>
      <c r="H484" s="60"/>
    </row>
    <row r="485" spans="1:8" ht="14.45" customHeight="1">
      <c r="A485" s="182"/>
      <c r="B485" s="136">
        <v>50</v>
      </c>
      <c r="C485" s="119" t="s">
        <v>321</v>
      </c>
      <c r="D485" s="57"/>
      <c r="E485" s="57"/>
      <c r="F485" s="57"/>
      <c r="G485" s="57"/>
      <c r="H485" s="60"/>
    </row>
    <row r="486" spans="1:8">
      <c r="A486" s="182"/>
      <c r="B486" s="118" t="s">
        <v>322</v>
      </c>
      <c r="C486" s="119" t="s">
        <v>101</v>
      </c>
      <c r="D486" s="73">
        <v>0</v>
      </c>
      <c r="E486" s="73">
        <v>0</v>
      </c>
      <c r="F486" s="73">
        <v>0</v>
      </c>
      <c r="G486" s="72">
        <v>2100</v>
      </c>
      <c r="H486" s="86">
        <v>0</v>
      </c>
    </row>
    <row r="487" spans="1:8" ht="14.45" customHeight="1">
      <c r="A487" s="182" t="s">
        <v>10</v>
      </c>
      <c r="B487" s="136">
        <v>50</v>
      </c>
      <c r="C487" s="119" t="s">
        <v>321</v>
      </c>
      <c r="D487" s="73">
        <f t="shared" ref="D487:G487" si="77">D486</f>
        <v>0</v>
      </c>
      <c r="E487" s="73">
        <f t="shared" si="77"/>
        <v>0</v>
      </c>
      <c r="F487" s="73">
        <f t="shared" si="77"/>
        <v>0</v>
      </c>
      <c r="G487" s="72">
        <f t="shared" si="77"/>
        <v>2100</v>
      </c>
      <c r="H487" s="73">
        <v>0</v>
      </c>
    </row>
    <row r="488" spans="1:8">
      <c r="A488" s="182"/>
      <c r="B488" s="64"/>
      <c r="C488" s="20"/>
      <c r="D488" s="57"/>
      <c r="E488" s="57"/>
      <c r="F488" s="57"/>
      <c r="G488" s="57"/>
      <c r="H488" s="60"/>
    </row>
    <row r="489" spans="1:8" ht="25.5">
      <c r="A489" s="182"/>
      <c r="B489" s="136">
        <v>51</v>
      </c>
      <c r="C489" s="119" t="s">
        <v>323</v>
      </c>
      <c r="D489" s="57"/>
      <c r="E489" s="57"/>
      <c r="F489" s="57"/>
      <c r="G489" s="57"/>
      <c r="H489" s="60"/>
    </row>
    <row r="490" spans="1:8">
      <c r="A490" s="182"/>
      <c r="B490" s="118" t="s">
        <v>324</v>
      </c>
      <c r="C490" s="119" t="s">
        <v>101</v>
      </c>
      <c r="D490" s="73">
        <v>0</v>
      </c>
      <c r="E490" s="73">
        <v>0</v>
      </c>
      <c r="F490" s="73">
        <v>0</v>
      </c>
      <c r="G490" s="137">
        <v>19600</v>
      </c>
      <c r="H490" s="86">
        <v>0</v>
      </c>
    </row>
    <row r="491" spans="1:8" ht="25.5">
      <c r="A491" s="182" t="s">
        <v>10</v>
      </c>
      <c r="B491" s="136">
        <v>51</v>
      </c>
      <c r="C491" s="119" t="s">
        <v>323</v>
      </c>
      <c r="D491" s="73">
        <f t="shared" ref="D491:G491" si="78">D490</f>
        <v>0</v>
      </c>
      <c r="E491" s="73">
        <f t="shared" si="78"/>
        <v>0</v>
      </c>
      <c r="F491" s="73">
        <f t="shared" si="78"/>
        <v>0</v>
      </c>
      <c r="G491" s="72">
        <f t="shared" si="78"/>
        <v>19600</v>
      </c>
      <c r="H491" s="73">
        <v>0</v>
      </c>
    </row>
    <row r="492" spans="1:8">
      <c r="A492" s="182"/>
      <c r="B492" s="118"/>
      <c r="C492" s="119"/>
      <c r="D492" s="57"/>
      <c r="E492" s="57"/>
      <c r="F492" s="57"/>
      <c r="G492" s="138"/>
      <c r="H492" s="60"/>
    </row>
    <row r="493" spans="1:8" ht="25.5">
      <c r="A493" s="182"/>
      <c r="B493" s="118">
        <v>52</v>
      </c>
      <c r="C493" s="119" t="s">
        <v>325</v>
      </c>
      <c r="D493" s="57"/>
      <c r="E493" s="57" t="s">
        <v>327</v>
      </c>
      <c r="F493" s="57"/>
      <c r="G493" s="138"/>
      <c r="H493" s="60"/>
    </row>
    <row r="494" spans="1:8">
      <c r="A494" s="182"/>
      <c r="B494" s="118" t="s">
        <v>326</v>
      </c>
      <c r="C494" s="119" t="s">
        <v>101</v>
      </c>
      <c r="D494" s="73">
        <v>0</v>
      </c>
      <c r="E494" s="73">
        <v>0</v>
      </c>
      <c r="F494" s="73">
        <v>0</v>
      </c>
      <c r="G494" s="137">
        <v>21300</v>
      </c>
      <c r="H494" s="86">
        <v>0</v>
      </c>
    </row>
    <row r="495" spans="1:8" ht="25.5">
      <c r="A495" s="182" t="s">
        <v>10</v>
      </c>
      <c r="B495" s="118">
        <v>52</v>
      </c>
      <c r="C495" s="119" t="s">
        <v>325</v>
      </c>
      <c r="D495" s="73">
        <f t="shared" ref="D495:G495" si="79">D494</f>
        <v>0</v>
      </c>
      <c r="E495" s="73">
        <f t="shared" si="79"/>
        <v>0</v>
      </c>
      <c r="F495" s="73">
        <f t="shared" si="79"/>
        <v>0</v>
      </c>
      <c r="G495" s="72">
        <f t="shared" si="79"/>
        <v>21300</v>
      </c>
      <c r="H495" s="73">
        <v>0</v>
      </c>
    </row>
    <row r="496" spans="1:8">
      <c r="A496" s="182"/>
      <c r="B496" s="64"/>
      <c r="C496" s="20"/>
      <c r="D496" s="57"/>
      <c r="E496" s="57"/>
      <c r="F496" s="57"/>
      <c r="G496" s="57"/>
      <c r="H496" s="60"/>
    </row>
    <row r="497" spans="1:8" ht="72" customHeight="1">
      <c r="A497" s="182"/>
      <c r="B497" s="22">
        <v>53</v>
      </c>
      <c r="C497" s="20" t="s">
        <v>263</v>
      </c>
      <c r="D497" s="60"/>
      <c r="E497" s="60"/>
      <c r="F497" s="60"/>
      <c r="G497" s="60"/>
      <c r="H497" s="60"/>
    </row>
    <row r="498" spans="1:8" s="1" customFormat="1" ht="14.45" customHeight="1">
      <c r="A498" s="141"/>
      <c r="B498" s="142" t="s">
        <v>162</v>
      </c>
      <c r="C498" s="20" t="s">
        <v>101</v>
      </c>
      <c r="D498" s="109">
        <v>525</v>
      </c>
      <c r="E498" s="73">
        <v>0</v>
      </c>
      <c r="F498" s="109">
        <v>3658</v>
      </c>
      <c r="G498" s="109">
        <v>3658</v>
      </c>
      <c r="H498" s="73">
        <v>0</v>
      </c>
    </row>
    <row r="499" spans="1:8" s="1" customFormat="1" ht="72" customHeight="1">
      <c r="A499" s="170" t="s">
        <v>10</v>
      </c>
      <c r="B499" s="96">
        <v>53</v>
      </c>
      <c r="C499" s="97" t="s">
        <v>263</v>
      </c>
      <c r="D499" s="109">
        <f>D498</f>
        <v>525</v>
      </c>
      <c r="E499" s="73">
        <f t="shared" ref="E499:G499" si="80">E498</f>
        <v>0</v>
      </c>
      <c r="F499" s="109">
        <f t="shared" si="80"/>
        <v>3658</v>
      </c>
      <c r="G499" s="109">
        <f t="shared" si="80"/>
        <v>3658</v>
      </c>
      <c r="H499" s="73">
        <v>0</v>
      </c>
    </row>
    <row r="500" spans="1:8">
      <c r="A500" s="182"/>
      <c r="B500" s="121"/>
      <c r="C500" s="20"/>
      <c r="D500" s="60"/>
      <c r="E500" s="60"/>
      <c r="F500" s="60"/>
      <c r="G500" s="60"/>
      <c r="H500" s="60"/>
    </row>
    <row r="501" spans="1:8" ht="57.6" customHeight="1">
      <c r="A501" s="182"/>
      <c r="B501" s="22">
        <v>54</v>
      </c>
      <c r="C501" s="20" t="s">
        <v>293</v>
      </c>
      <c r="D501" s="60"/>
      <c r="E501" s="60"/>
      <c r="F501" s="60"/>
      <c r="G501" s="60"/>
      <c r="H501" s="60"/>
    </row>
    <row r="502" spans="1:8" ht="13.9" customHeight="1">
      <c r="A502" s="141"/>
      <c r="B502" s="142" t="s">
        <v>279</v>
      </c>
      <c r="C502" s="20" t="s">
        <v>101</v>
      </c>
      <c r="D502" s="109">
        <v>486</v>
      </c>
      <c r="E502" s="73">
        <v>0</v>
      </c>
      <c r="F502" s="73">
        <v>0</v>
      </c>
      <c r="G502" s="73">
        <v>0</v>
      </c>
      <c r="H502" s="73">
        <v>0</v>
      </c>
    </row>
    <row r="503" spans="1:8" ht="57" customHeight="1">
      <c r="A503" s="141" t="s">
        <v>10</v>
      </c>
      <c r="B503" s="22">
        <v>54</v>
      </c>
      <c r="C503" s="20" t="s">
        <v>293</v>
      </c>
      <c r="D503" s="109">
        <f>D502</f>
        <v>486</v>
      </c>
      <c r="E503" s="73">
        <f t="shared" ref="E503:G503" si="81">E502</f>
        <v>0</v>
      </c>
      <c r="F503" s="73">
        <f t="shared" si="81"/>
        <v>0</v>
      </c>
      <c r="G503" s="73">
        <f t="shared" si="81"/>
        <v>0</v>
      </c>
      <c r="H503" s="73">
        <v>0</v>
      </c>
    </row>
    <row r="504" spans="1:8" ht="6.6" customHeight="1">
      <c r="A504" s="182"/>
      <c r="B504" s="64"/>
      <c r="C504" s="20"/>
      <c r="D504" s="60"/>
      <c r="E504" s="60"/>
      <c r="F504" s="60"/>
      <c r="G504" s="60"/>
      <c r="H504" s="60"/>
    </row>
    <row r="505" spans="1:8" ht="42.6" customHeight="1">
      <c r="A505" s="182"/>
      <c r="B505" s="22">
        <v>55</v>
      </c>
      <c r="C505" s="20" t="s">
        <v>280</v>
      </c>
      <c r="D505" s="60"/>
      <c r="E505" s="60"/>
      <c r="F505" s="60"/>
      <c r="G505" s="60"/>
      <c r="H505" s="60"/>
    </row>
    <row r="506" spans="1:8" ht="13.9" customHeight="1">
      <c r="A506" s="141"/>
      <c r="B506" s="142" t="s">
        <v>281</v>
      </c>
      <c r="C506" s="20" t="s">
        <v>101</v>
      </c>
      <c r="D506" s="109">
        <v>692</v>
      </c>
      <c r="E506" s="73">
        <v>0</v>
      </c>
      <c r="F506" s="73">
        <v>0</v>
      </c>
      <c r="G506" s="73">
        <v>0</v>
      </c>
      <c r="H506" s="73">
        <v>0</v>
      </c>
    </row>
    <row r="507" spans="1:8" ht="38.25">
      <c r="A507" s="141" t="s">
        <v>10</v>
      </c>
      <c r="B507" s="22">
        <v>55</v>
      </c>
      <c r="C507" s="20" t="s">
        <v>280</v>
      </c>
      <c r="D507" s="109">
        <f>D506</f>
        <v>692</v>
      </c>
      <c r="E507" s="73">
        <f t="shared" ref="E507:G507" si="82">E506</f>
        <v>0</v>
      </c>
      <c r="F507" s="73">
        <f t="shared" si="82"/>
        <v>0</v>
      </c>
      <c r="G507" s="73">
        <f t="shared" si="82"/>
        <v>0</v>
      </c>
      <c r="H507" s="73">
        <v>0</v>
      </c>
    </row>
    <row r="508" spans="1:8" ht="6.6" customHeight="1">
      <c r="A508" s="182"/>
      <c r="B508" s="22"/>
      <c r="C508" s="20"/>
      <c r="D508" s="60"/>
      <c r="E508" s="60"/>
      <c r="F508" s="60"/>
      <c r="G508" s="60"/>
      <c r="H508" s="60"/>
    </row>
    <row r="509" spans="1:8" ht="41.45" customHeight="1">
      <c r="A509" s="182"/>
      <c r="B509" s="22">
        <v>56</v>
      </c>
      <c r="C509" s="20" t="s">
        <v>302</v>
      </c>
      <c r="D509" s="60"/>
      <c r="E509" s="60"/>
      <c r="F509" s="60"/>
      <c r="G509" s="60"/>
      <c r="H509" s="60"/>
    </row>
    <row r="510" spans="1:8">
      <c r="A510" s="182"/>
      <c r="B510" s="22" t="s">
        <v>282</v>
      </c>
      <c r="C510" s="20" t="s">
        <v>101</v>
      </c>
      <c r="D510" s="109">
        <v>9999</v>
      </c>
      <c r="E510" s="73">
        <v>0</v>
      </c>
      <c r="F510" s="109">
        <v>15000</v>
      </c>
      <c r="G510" s="109">
        <v>15000</v>
      </c>
      <c r="H510" s="109">
        <v>15000</v>
      </c>
    </row>
    <row r="511" spans="1:8" ht="38.25">
      <c r="A511" s="182" t="s">
        <v>10</v>
      </c>
      <c r="B511" s="22">
        <v>56</v>
      </c>
      <c r="C511" s="20" t="s">
        <v>302</v>
      </c>
      <c r="D511" s="109">
        <f>D510</f>
        <v>9999</v>
      </c>
      <c r="E511" s="73">
        <f t="shared" ref="E511:G511" si="83">E510</f>
        <v>0</v>
      </c>
      <c r="F511" s="109">
        <f t="shared" si="83"/>
        <v>15000</v>
      </c>
      <c r="G511" s="109">
        <f t="shared" si="83"/>
        <v>15000</v>
      </c>
      <c r="H511" s="109" t="s">
        <v>342</v>
      </c>
    </row>
    <row r="512" spans="1:8" ht="10.15" customHeight="1">
      <c r="A512" s="182"/>
      <c r="B512" s="22"/>
      <c r="C512" s="20"/>
      <c r="D512" s="60"/>
      <c r="E512" s="60"/>
      <c r="F512" s="60"/>
      <c r="G512" s="60"/>
      <c r="H512" s="60"/>
    </row>
    <row r="513" spans="1:8" ht="25.5">
      <c r="A513" s="182"/>
      <c r="B513" s="22">
        <v>57</v>
      </c>
      <c r="C513" s="20" t="s">
        <v>283</v>
      </c>
      <c r="D513" s="60"/>
      <c r="E513" s="60"/>
      <c r="F513" s="60"/>
      <c r="G513" s="60"/>
      <c r="H513" s="60"/>
    </row>
    <row r="514" spans="1:8" ht="13.9" customHeight="1">
      <c r="A514" s="182"/>
      <c r="B514" s="22" t="s">
        <v>284</v>
      </c>
      <c r="C514" s="20" t="s">
        <v>101</v>
      </c>
      <c r="D514" s="73">
        <v>0</v>
      </c>
      <c r="E514" s="73">
        <v>0</v>
      </c>
      <c r="F514" s="73">
        <v>0</v>
      </c>
      <c r="G514" s="109">
        <v>9800</v>
      </c>
      <c r="H514" s="73">
        <v>0</v>
      </c>
    </row>
    <row r="515" spans="1:8" ht="25.5">
      <c r="A515" s="182" t="s">
        <v>10</v>
      </c>
      <c r="B515" s="22">
        <v>57</v>
      </c>
      <c r="C515" s="20" t="s">
        <v>283</v>
      </c>
      <c r="D515" s="73">
        <f>D514</f>
        <v>0</v>
      </c>
      <c r="E515" s="73">
        <f t="shared" ref="E515:G515" si="84">E514</f>
        <v>0</v>
      </c>
      <c r="F515" s="73">
        <f t="shared" si="84"/>
        <v>0</v>
      </c>
      <c r="G515" s="109">
        <f t="shared" si="84"/>
        <v>9800</v>
      </c>
      <c r="H515" s="73">
        <v>0</v>
      </c>
    </row>
    <row r="516" spans="1:8" ht="10.15" customHeight="1">
      <c r="A516" s="182"/>
      <c r="B516" s="121"/>
      <c r="C516" s="20"/>
      <c r="D516" s="60"/>
      <c r="E516" s="60"/>
      <c r="F516" s="60"/>
      <c r="G516" s="60"/>
      <c r="H516" s="60"/>
    </row>
    <row r="517" spans="1:8" ht="14.45" customHeight="1">
      <c r="A517" s="182"/>
      <c r="B517" s="136">
        <v>59</v>
      </c>
      <c r="C517" s="119" t="s">
        <v>328</v>
      </c>
      <c r="D517" s="60"/>
      <c r="E517" s="60"/>
      <c r="F517" s="60"/>
      <c r="G517" s="60"/>
      <c r="H517" s="60"/>
    </row>
    <row r="518" spans="1:8">
      <c r="A518" s="182"/>
      <c r="B518" s="118" t="s">
        <v>329</v>
      </c>
      <c r="C518" s="119" t="s">
        <v>101</v>
      </c>
      <c r="D518" s="73">
        <v>0</v>
      </c>
      <c r="E518" s="73">
        <v>0</v>
      </c>
      <c r="F518" s="73">
        <v>0</v>
      </c>
      <c r="G518" s="72">
        <v>88000</v>
      </c>
      <c r="H518" s="86">
        <v>0</v>
      </c>
    </row>
    <row r="519" spans="1:8" ht="14.45" customHeight="1">
      <c r="A519" s="182" t="s">
        <v>10</v>
      </c>
      <c r="B519" s="136">
        <v>59</v>
      </c>
      <c r="C519" s="119" t="s">
        <v>328</v>
      </c>
      <c r="D519" s="73">
        <f>D518</f>
        <v>0</v>
      </c>
      <c r="E519" s="73">
        <f t="shared" ref="E519:G519" si="85">E518</f>
        <v>0</v>
      </c>
      <c r="F519" s="73">
        <f t="shared" si="85"/>
        <v>0</v>
      </c>
      <c r="G519" s="72">
        <f t="shared" si="85"/>
        <v>88000</v>
      </c>
      <c r="H519" s="73">
        <v>0</v>
      </c>
    </row>
    <row r="520" spans="1:8" ht="10.15" customHeight="1">
      <c r="A520" s="182"/>
      <c r="B520" s="121"/>
      <c r="C520" s="20"/>
      <c r="D520" s="60"/>
      <c r="E520" s="60"/>
      <c r="F520" s="60"/>
      <c r="G520" s="60"/>
      <c r="H520" s="60"/>
    </row>
    <row r="521" spans="1:8">
      <c r="A521" s="182"/>
      <c r="B521" s="136">
        <v>60</v>
      </c>
      <c r="C521" s="119" t="s">
        <v>330</v>
      </c>
      <c r="D521" s="60"/>
      <c r="E521" s="60"/>
      <c r="F521" s="60"/>
      <c r="G521" s="60"/>
      <c r="H521" s="60"/>
    </row>
    <row r="522" spans="1:8">
      <c r="A522" s="69"/>
      <c r="B522" s="139" t="s">
        <v>331</v>
      </c>
      <c r="C522" s="140" t="s">
        <v>101</v>
      </c>
      <c r="D522" s="73">
        <v>0</v>
      </c>
      <c r="E522" s="73">
        <v>0</v>
      </c>
      <c r="F522" s="73">
        <v>0</v>
      </c>
      <c r="G522" s="72">
        <v>7000</v>
      </c>
      <c r="H522" s="86">
        <v>0</v>
      </c>
    </row>
    <row r="523" spans="1:8" ht="15" customHeight="1">
      <c r="A523" s="182" t="s">
        <v>10</v>
      </c>
      <c r="B523" s="136">
        <v>60</v>
      </c>
      <c r="C523" s="119" t="s">
        <v>330</v>
      </c>
      <c r="D523" s="73">
        <f>D522</f>
        <v>0</v>
      </c>
      <c r="E523" s="73">
        <f t="shared" ref="E523:G523" si="86">E522</f>
        <v>0</v>
      </c>
      <c r="F523" s="73">
        <f t="shared" si="86"/>
        <v>0</v>
      </c>
      <c r="G523" s="72">
        <f t="shared" si="86"/>
        <v>7000</v>
      </c>
      <c r="H523" s="73">
        <v>0</v>
      </c>
    </row>
    <row r="524" spans="1:8" ht="10.15" customHeight="1">
      <c r="A524" s="182"/>
      <c r="B524" s="121"/>
      <c r="C524" s="20"/>
      <c r="D524" s="60"/>
      <c r="E524" s="60"/>
      <c r="F524" s="60"/>
      <c r="G524" s="60"/>
      <c r="H524" s="60"/>
    </row>
    <row r="525" spans="1:8">
      <c r="A525" s="182"/>
      <c r="B525" s="22">
        <v>63</v>
      </c>
      <c r="C525" s="20" t="s">
        <v>309</v>
      </c>
      <c r="D525" s="51"/>
      <c r="E525" s="51"/>
      <c r="F525" s="51"/>
      <c r="G525" s="51"/>
      <c r="H525" s="51"/>
    </row>
    <row r="526" spans="1:8" s="19" customFormat="1" ht="13.9" customHeight="1">
      <c r="A526" s="182"/>
      <c r="B526" s="22" t="s">
        <v>95</v>
      </c>
      <c r="C526" s="20" t="s">
        <v>101</v>
      </c>
      <c r="D526" s="87">
        <v>14971</v>
      </c>
      <c r="E526" s="86">
        <v>0</v>
      </c>
      <c r="F526" s="88">
        <v>25000</v>
      </c>
      <c r="G526" s="87">
        <v>44270</v>
      </c>
      <c r="H526" s="88">
        <v>14000</v>
      </c>
    </row>
    <row r="527" spans="1:8">
      <c r="A527" s="182" t="s">
        <v>10</v>
      </c>
      <c r="B527" s="22">
        <v>63</v>
      </c>
      <c r="C527" s="20" t="s">
        <v>309</v>
      </c>
      <c r="D527" s="85">
        <f>D526</f>
        <v>14971</v>
      </c>
      <c r="E527" s="77">
        <f t="shared" ref="E527:G527" si="87">E526</f>
        <v>0</v>
      </c>
      <c r="F527" s="85">
        <f t="shared" si="87"/>
        <v>25000</v>
      </c>
      <c r="G527" s="85">
        <f t="shared" si="87"/>
        <v>44270</v>
      </c>
      <c r="H527" s="85">
        <v>14000</v>
      </c>
    </row>
    <row r="528" spans="1:8">
      <c r="A528" s="182"/>
      <c r="B528" s="22"/>
      <c r="C528" s="20"/>
      <c r="D528" s="51"/>
      <c r="E528" s="51"/>
      <c r="F528" s="51"/>
      <c r="G528" s="51"/>
      <c r="H528" s="51"/>
    </row>
    <row r="529" spans="1:8" ht="51">
      <c r="A529" s="182"/>
      <c r="B529" s="22">
        <v>65</v>
      </c>
      <c r="C529" s="20" t="s">
        <v>264</v>
      </c>
      <c r="D529" s="53"/>
      <c r="E529" s="53"/>
      <c r="F529" s="52"/>
      <c r="G529" s="52"/>
      <c r="H529" s="53"/>
    </row>
    <row r="530" spans="1:8" ht="13.9" customHeight="1">
      <c r="A530" s="182"/>
      <c r="B530" s="22" t="s">
        <v>265</v>
      </c>
      <c r="C530" s="20" t="s">
        <v>266</v>
      </c>
      <c r="D530" s="86">
        <v>0</v>
      </c>
      <c r="E530" s="86">
        <v>0</v>
      </c>
      <c r="F530" s="86">
        <v>0</v>
      </c>
      <c r="G530" s="88">
        <v>11600</v>
      </c>
      <c r="H530" s="86">
        <v>0</v>
      </c>
    </row>
    <row r="531" spans="1:8" ht="51">
      <c r="A531" s="182" t="s">
        <v>10</v>
      </c>
      <c r="B531" s="22">
        <v>65</v>
      </c>
      <c r="C531" s="20" t="s">
        <v>264</v>
      </c>
      <c r="D531" s="86">
        <f>D530</f>
        <v>0</v>
      </c>
      <c r="E531" s="86">
        <f t="shared" ref="E531:G531" si="88">E530</f>
        <v>0</v>
      </c>
      <c r="F531" s="86">
        <f t="shared" si="88"/>
        <v>0</v>
      </c>
      <c r="G531" s="88">
        <f t="shared" si="88"/>
        <v>11600</v>
      </c>
      <c r="H531" s="86">
        <v>0</v>
      </c>
    </row>
    <row r="532" spans="1:8" ht="10.15" customHeight="1">
      <c r="A532" s="182"/>
      <c r="B532" s="22"/>
      <c r="C532" s="20"/>
      <c r="D532" s="51"/>
      <c r="E532" s="51"/>
      <c r="F532" s="51"/>
      <c r="G532" s="51"/>
      <c r="H532" s="51"/>
    </row>
    <row r="533" spans="1:8" ht="72" customHeight="1">
      <c r="A533" s="182"/>
      <c r="B533" s="22">
        <v>67</v>
      </c>
      <c r="C533" s="182" t="s">
        <v>163</v>
      </c>
      <c r="D533" s="51"/>
      <c r="E533" s="51"/>
      <c r="F533" s="51"/>
      <c r="G533" s="51"/>
      <c r="H533" s="51"/>
    </row>
    <row r="534" spans="1:8" ht="13.9" customHeight="1">
      <c r="A534" s="182"/>
      <c r="B534" s="22" t="s">
        <v>161</v>
      </c>
      <c r="C534" s="20" t="s">
        <v>101</v>
      </c>
      <c r="D534" s="88">
        <v>31393</v>
      </c>
      <c r="E534" s="86">
        <v>0</v>
      </c>
      <c r="F534" s="87">
        <v>2090</v>
      </c>
      <c r="G534" s="88">
        <v>2090</v>
      </c>
      <c r="H534" s="86">
        <v>0</v>
      </c>
    </row>
    <row r="535" spans="1:8" ht="63.75">
      <c r="A535" s="182" t="s">
        <v>10</v>
      </c>
      <c r="B535" s="22">
        <v>67</v>
      </c>
      <c r="C535" s="182" t="s">
        <v>163</v>
      </c>
      <c r="D535" s="88">
        <f>D534</f>
        <v>31393</v>
      </c>
      <c r="E535" s="86">
        <f t="shared" ref="E535:G535" si="89">E534</f>
        <v>0</v>
      </c>
      <c r="F535" s="88">
        <f t="shared" si="89"/>
        <v>2090</v>
      </c>
      <c r="G535" s="88">
        <f t="shared" si="89"/>
        <v>2090</v>
      </c>
      <c r="H535" s="86">
        <v>0</v>
      </c>
    </row>
    <row r="536" spans="1:8" ht="10.15" customHeight="1">
      <c r="A536" s="182"/>
      <c r="B536" s="22"/>
      <c r="C536" s="182"/>
      <c r="D536" s="51"/>
      <c r="E536" s="51"/>
      <c r="F536" s="51"/>
      <c r="G536" s="51"/>
      <c r="H536" s="51"/>
    </row>
    <row r="537" spans="1:8" ht="27" customHeight="1">
      <c r="A537" s="182"/>
      <c r="B537" s="22">
        <v>68</v>
      </c>
      <c r="C537" s="182" t="s">
        <v>310</v>
      </c>
      <c r="D537" s="87"/>
      <c r="E537" s="87"/>
      <c r="F537" s="87"/>
      <c r="G537" s="87"/>
      <c r="H537" s="51"/>
    </row>
    <row r="538" spans="1:8" ht="13.9" customHeight="1">
      <c r="A538" s="182"/>
      <c r="B538" s="22" t="s">
        <v>285</v>
      </c>
      <c r="C538" s="20" t="s">
        <v>286</v>
      </c>
      <c r="D538" s="88">
        <v>109400</v>
      </c>
      <c r="E538" s="86">
        <v>0</v>
      </c>
      <c r="F538" s="88">
        <v>27800</v>
      </c>
      <c r="G538" s="88">
        <v>27800</v>
      </c>
      <c r="H538" s="88">
        <v>37982</v>
      </c>
    </row>
    <row r="539" spans="1:8" ht="13.9" customHeight="1">
      <c r="A539" s="182" t="s">
        <v>10</v>
      </c>
      <c r="B539" s="22">
        <v>68</v>
      </c>
      <c r="C539" s="182" t="s">
        <v>310</v>
      </c>
      <c r="D539" s="88">
        <f>D538</f>
        <v>109400</v>
      </c>
      <c r="E539" s="86">
        <f t="shared" ref="E539:G539" si="90">E538</f>
        <v>0</v>
      </c>
      <c r="F539" s="88">
        <f t="shared" si="90"/>
        <v>27800</v>
      </c>
      <c r="G539" s="88">
        <f t="shared" si="90"/>
        <v>27800</v>
      </c>
      <c r="H539" s="88">
        <v>37982</v>
      </c>
    </row>
    <row r="540" spans="1:8" ht="10.15" customHeight="1">
      <c r="A540" s="182"/>
      <c r="B540" s="22"/>
      <c r="C540" s="182"/>
      <c r="D540" s="51"/>
      <c r="E540" s="51"/>
      <c r="F540" s="51"/>
      <c r="G540" s="51"/>
      <c r="H540" s="51"/>
    </row>
    <row r="541" spans="1:8">
      <c r="A541" s="182"/>
      <c r="B541" s="22">
        <v>72</v>
      </c>
      <c r="C541" s="20" t="s">
        <v>350</v>
      </c>
      <c r="D541" s="51"/>
      <c r="E541" s="51"/>
      <c r="F541" s="51"/>
      <c r="G541" s="51"/>
      <c r="H541" s="51"/>
    </row>
    <row r="542" spans="1:8" s="19" customFormat="1" ht="13.9" customHeight="1">
      <c r="A542" s="182"/>
      <c r="B542" s="22" t="s">
        <v>97</v>
      </c>
      <c r="C542" s="20" t="s">
        <v>101</v>
      </c>
      <c r="D542" s="52">
        <v>4488</v>
      </c>
      <c r="E542" s="53">
        <v>0</v>
      </c>
      <c r="F542" s="52">
        <v>2500</v>
      </c>
      <c r="G542" s="52">
        <v>2500</v>
      </c>
      <c r="H542" s="52">
        <v>1500</v>
      </c>
    </row>
    <row r="543" spans="1:8">
      <c r="A543" s="182"/>
      <c r="B543" s="22"/>
      <c r="C543" s="20"/>
      <c r="D543" s="51"/>
      <c r="E543" s="51"/>
      <c r="F543" s="51"/>
      <c r="G543" s="51"/>
      <c r="H543" s="51"/>
    </row>
    <row r="544" spans="1:8">
      <c r="A544" s="182"/>
      <c r="B544" s="22">
        <v>76</v>
      </c>
      <c r="C544" s="20" t="s">
        <v>165</v>
      </c>
      <c r="D544" s="51"/>
      <c r="E544" s="51"/>
      <c r="F544" s="51"/>
      <c r="G544" s="51"/>
      <c r="H544" s="51"/>
    </row>
    <row r="545" spans="1:8" s="19" customFormat="1" ht="13.9" customHeight="1">
      <c r="A545" s="69"/>
      <c r="B545" s="96" t="s">
        <v>98</v>
      </c>
      <c r="C545" s="97" t="s">
        <v>101</v>
      </c>
      <c r="D545" s="88">
        <v>7953</v>
      </c>
      <c r="E545" s="86">
        <v>0</v>
      </c>
      <c r="F545" s="88">
        <v>5000</v>
      </c>
      <c r="G545" s="88">
        <v>9085</v>
      </c>
      <c r="H545" s="88">
        <v>1500</v>
      </c>
    </row>
    <row r="546" spans="1:8" ht="9.6" hidden="1" customHeight="1">
      <c r="A546" s="182"/>
      <c r="B546" s="22"/>
      <c r="C546" s="20"/>
      <c r="D546" s="51"/>
      <c r="E546" s="51"/>
      <c r="F546" s="51"/>
      <c r="G546" s="51"/>
      <c r="H546" s="51"/>
    </row>
    <row r="547" spans="1:8">
      <c r="A547" s="182"/>
      <c r="B547" s="22">
        <v>82</v>
      </c>
      <c r="C547" s="20" t="s">
        <v>138</v>
      </c>
      <c r="D547" s="51"/>
      <c r="E547" s="51"/>
      <c r="F547" s="51"/>
      <c r="G547" s="51"/>
      <c r="H547" s="51"/>
    </row>
    <row r="548" spans="1:8" s="19" customFormat="1">
      <c r="A548" s="182"/>
      <c r="B548" s="22" t="s">
        <v>99</v>
      </c>
      <c r="C548" s="20" t="s">
        <v>101</v>
      </c>
      <c r="D548" s="52">
        <v>4998</v>
      </c>
      <c r="E548" s="53">
        <v>0</v>
      </c>
      <c r="F548" s="52">
        <v>2500</v>
      </c>
      <c r="G548" s="52">
        <v>3356</v>
      </c>
      <c r="H548" s="52">
        <v>3000</v>
      </c>
    </row>
    <row r="549" spans="1:8">
      <c r="A549" s="182"/>
      <c r="B549" s="22"/>
      <c r="C549" s="20"/>
      <c r="D549" s="51"/>
      <c r="E549" s="51"/>
      <c r="F549" s="51"/>
      <c r="G549" s="51"/>
      <c r="H549" s="51"/>
    </row>
    <row r="550" spans="1:8" ht="28.9" customHeight="1">
      <c r="A550" s="182"/>
      <c r="B550" s="64">
        <v>84</v>
      </c>
      <c r="C550" s="20" t="s">
        <v>143</v>
      </c>
      <c r="D550" s="51"/>
      <c r="E550" s="51"/>
      <c r="F550" s="51"/>
      <c r="G550" s="51"/>
      <c r="H550" s="51"/>
    </row>
    <row r="551" spans="1:8" ht="13.9" customHeight="1">
      <c r="A551" s="182"/>
      <c r="B551" s="64" t="s">
        <v>100</v>
      </c>
      <c r="C551" s="20" t="s">
        <v>227</v>
      </c>
      <c r="D551" s="52">
        <v>54038</v>
      </c>
      <c r="E551" s="53">
        <v>0</v>
      </c>
      <c r="F551" s="51">
        <v>9272</v>
      </c>
      <c r="G551" s="51">
        <v>9272</v>
      </c>
      <c r="H551" s="52">
        <v>9272</v>
      </c>
    </row>
    <row r="552" spans="1:8">
      <c r="A552" s="182"/>
      <c r="B552" s="64"/>
      <c r="C552" s="20"/>
      <c r="D552" s="52"/>
      <c r="E552" s="53"/>
      <c r="F552" s="52"/>
      <c r="G552" s="52"/>
      <c r="H552" s="52"/>
    </row>
    <row r="553" spans="1:8">
      <c r="A553" s="182"/>
      <c r="B553" s="22">
        <v>87</v>
      </c>
      <c r="C553" s="20" t="s">
        <v>215</v>
      </c>
      <c r="D553" s="51"/>
      <c r="E553" s="51"/>
      <c r="F553" s="51"/>
      <c r="G553" s="51"/>
      <c r="H553" s="51"/>
    </row>
    <row r="554" spans="1:8" ht="13.9" customHeight="1">
      <c r="A554" s="182"/>
      <c r="B554" s="22" t="s">
        <v>216</v>
      </c>
      <c r="C554" s="20" t="s">
        <v>101</v>
      </c>
      <c r="D554" s="53">
        <v>0</v>
      </c>
      <c r="E554" s="53">
        <v>0</v>
      </c>
      <c r="F554" s="52">
        <v>20000</v>
      </c>
      <c r="G554" s="52">
        <v>20000</v>
      </c>
      <c r="H554" s="52">
        <v>5000</v>
      </c>
    </row>
    <row r="555" spans="1:8">
      <c r="A555" s="182"/>
      <c r="B555" s="22"/>
      <c r="C555" s="20"/>
      <c r="D555" s="52"/>
      <c r="E555" s="52"/>
      <c r="F555" s="51"/>
      <c r="G555" s="52"/>
      <c r="H555" s="51"/>
    </row>
    <row r="556" spans="1:8" ht="13.15" customHeight="1">
      <c r="A556" s="182"/>
      <c r="B556" s="22">
        <v>96</v>
      </c>
      <c r="C556" s="20" t="s">
        <v>261</v>
      </c>
      <c r="D556" s="52"/>
      <c r="E556" s="53"/>
      <c r="F556" s="51"/>
      <c r="G556" s="52"/>
      <c r="H556" s="52"/>
    </row>
    <row r="557" spans="1:8" s="18" customFormat="1" ht="13.9" customHeight="1">
      <c r="A557" s="182"/>
      <c r="B557" s="22" t="s">
        <v>260</v>
      </c>
      <c r="C557" s="20" t="s">
        <v>226</v>
      </c>
      <c r="D557" s="53">
        <v>0</v>
      </c>
      <c r="E557" s="53">
        <v>0</v>
      </c>
      <c r="F557" s="53">
        <v>0</v>
      </c>
      <c r="G557" s="53">
        <v>0</v>
      </c>
      <c r="H557" s="53">
        <v>0</v>
      </c>
    </row>
    <row r="558" spans="1:8">
      <c r="A558" s="182"/>
      <c r="B558" s="22"/>
      <c r="C558" s="20"/>
      <c r="D558" s="52"/>
      <c r="E558" s="52"/>
      <c r="F558" s="51"/>
      <c r="G558" s="52"/>
      <c r="H558" s="51"/>
    </row>
    <row r="559" spans="1:8" ht="53.45" customHeight="1">
      <c r="A559" s="182"/>
      <c r="B559" s="22">
        <v>97</v>
      </c>
      <c r="C559" s="20" t="s">
        <v>160</v>
      </c>
      <c r="D559" s="52"/>
      <c r="E559" s="52"/>
      <c r="F559" s="51"/>
      <c r="G559" s="52"/>
      <c r="H559" s="51"/>
    </row>
    <row r="560" spans="1:8" ht="14.45" customHeight="1">
      <c r="A560" s="182"/>
      <c r="B560" s="22" t="s">
        <v>157</v>
      </c>
      <c r="C560" s="20" t="s">
        <v>101</v>
      </c>
      <c r="D560" s="53">
        <v>0</v>
      </c>
      <c r="E560" s="53">
        <v>0</v>
      </c>
      <c r="F560" s="51">
        <v>716</v>
      </c>
      <c r="G560" s="52">
        <v>716</v>
      </c>
      <c r="H560" s="53">
        <v>0</v>
      </c>
    </row>
    <row r="561" spans="1:8">
      <c r="A561" s="182"/>
      <c r="B561" s="22"/>
      <c r="C561" s="20"/>
      <c r="D561" s="52"/>
      <c r="E561" s="52"/>
      <c r="F561" s="51"/>
      <c r="G561" s="52"/>
      <c r="H561" s="51"/>
    </row>
    <row r="562" spans="1:8" ht="40.9" customHeight="1">
      <c r="A562" s="182"/>
      <c r="B562" s="22">
        <v>98</v>
      </c>
      <c r="C562" s="20" t="s">
        <v>311</v>
      </c>
      <c r="D562" s="52"/>
      <c r="E562" s="52"/>
      <c r="F562" s="51"/>
      <c r="G562" s="52"/>
      <c r="H562" s="51"/>
    </row>
    <row r="563" spans="1:8" ht="13.9" customHeight="1">
      <c r="A563" s="182"/>
      <c r="B563" s="22" t="s">
        <v>158</v>
      </c>
      <c r="C563" s="20" t="s">
        <v>101</v>
      </c>
      <c r="D563" s="53">
        <v>0</v>
      </c>
      <c r="E563" s="53">
        <v>0</v>
      </c>
      <c r="F563" s="51">
        <v>16199</v>
      </c>
      <c r="G563" s="52">
        <v>16199</v>
      </c>
      <c r="H563" s="52">
        <v>16199</v>
      </c>
    </row>
    <row r="564" spans="1:8">
      <c r="A564" s="182"/>
      <c r="B564" s="22"/>
      <c r="C564" s="20"/>
      <c r="D564" s="52"/>
      <c r="E564" s="52"/>
      <c r="F564" s="51"/>
      <c r="G564" s="52"/>
      <c r="H564" s="51"/>
    </row>
    <row r="565" spans="1:8" ht="40.9" customHeight="1">
      <c r="A565" s="182"/>
      <c r="B565" s="22">
        <v>99</v>
      </c>
      <c r="C565" s="20" t="s">
        <v>209</v>
      </c>
      <c r="D565" s="52"/>
      <c r="E565" s="52"/>
      <c r="F565" s="51"/>
      <c r="G565" s="52"/>
      <c r="H565" s="51"/>
    </row>
    <row r="566" spans="1:8" ht="13.9" customHeight="1">
      <c r="A566" s="182"/>
      <c r="B566" s="22" t="s">
        <v>159</v>
      </c>
      <c r="C566" s="20" t="s">
        <v>101</v>
      </c>
      <c r="D566" s="86">
        <v>0</v>
      </c>
      <c r="E566" s="86">
        <v>0</v>
      </c>
      <c r="F566" s="87">
        <v>889</v>
      </c>
      <c r="G566" s="88">
        <v>889</v>
      </c>
      <c r="H566" s="86">
        <v>0</v>
      </c>
    </row>
    <row r="567" spans="1:8">
      <c r="A567" s="182" t="s">
        <v>10</v>
      </c>
      <c r="B567" s="107">
        <v>5.8</v>
      </c>
      <c r="C567" s="90" t="s">
        <v>25</v>
      </c>
      <c r="D567" s="88">
        <f>D551+D548+D545+D542+D526+D560+D563+D566+D534+D498+D473+D444+D479+D554+D557+D530+D538+D514+D510+D506+D502+D522+D518+D495+D491+D487+D483</f>
        <v>572585</v>
      </c>
      <c r="E567" s="86">
        <f t="shared" ref="E567:G567" si="91">E551+E548+E545+E542+E526+E560+E563+E566+E534+E498+E473+E444+E479+E554+E557+E530+E538+E514+E510+E506+E502+E522+E518+E495+E491+E487+E483</f>
        <v>0</v>
      </c>
      <c r="F567" s="88">
        <f t="shared" si="91"/>
        <v>1039901</v>
      </c>
      <c r="G567" s="88">
        <f t="shared" si="91"/>
        <v>1232625</v>
      </c>
      <c r="H567" s="88">
        <v>701665</v>
      </c>
    </row>
    <row r="568" spans="1:8">
      <c r="A568" s="182" t="s">
        <v>10</v>
      </c>
      <c r="B568" s="143">
        <v>5</v>
      </c>
      <c r="C568" s="20" t="s">
        <v>51</v>
      </c>
      <c r="D568" s="79">
        <f>D567</f>
        <v>572585</v>
      </c>
      <c r="E568" s="77">
        <f t="shared" ref="E568:G568" si="92">E567</f>
        <v>0</v>
      </c>
      <c r="F568" s="79">
        <f t="shared" si="92"/>
        <v>1039901</v>
      </c>
      <c r="G568" s="79">
        <f t="shared" si="92"/>
        <v>1232625</v>
      </c>
      <c r="H568" s="79">
        <v>701665</v>
      </c>
    </row>
    <row r="569" spans="1:8">
      <c r="A569" s="182"/>
      <c r="B569" s="143"/>
      <c r="C569" s="20"/>
      <c r="D569" s="51"/>
      <c r="E569" s="51"/>
      <c r="F569" s="51"/>
      <c r="G569" s="51"/>
      <c r="H569" s="51"/>
    </row>
    <row r="570" spans="1:8">
      <c r="A570" s="182"/>
      <c r="B570" s="64">
        <v>6</v>
      </c>
      <c r="C570" s="20" t="s">
        <v>94</v>
      </c>
      <c r="D570" s="60"/>
      <c r="E570" s="60"/>
      <c r="F570" s="60"/>
      <c r="G570" s="60"/>
      <c r="H570" s="60"/>
    </row>
    <row r="571" spans="1:8">
      <c r="A571" s="182"/>
      <c r="B571" s="107">
        <v>6.8</v>
      </c>
      <c r="C571" s="90" t="s">
        <v>25</v>
      </c>
      <c r="D571" s="60"/>
      <c r="E571" s="60"/>
      <c r="F571" s="60"/>
      <c r="G571" s="60"/>
      <c r="H571" s="60"/>
    </row>
    <row r="572" spans="1:8" s="3" customFormat="1" ht="14.45" customHeight="1">
      <c r="A572" s="144"/>
      <c r="B572" s="145">
        <v>63</v>
      </c>
      <c r="C572" s="120" t="s">
        <v>102</v>
      </c>
      <c r="D572" s="60"/>
      <c r="E572" s="60"/>
      <c r="F572" s="60"/>
      <c r="G572" s="60"/>
      <c r="H572" s="60"/>
    </row>
    <row r="573" spans="1:8" s="3" customFormat="1">
      <c r="A573" s="144"/>
      <c r="B573" s="146">
        <v>45</v>
      </c>
      <c r="C573" s="147" t="s">
        <v>15</v>
      </c>
      <c r="D573" s="60"/>
      <c r="E573" s="60"/>
      <c r="F573" s="60"/>
      <c r="G573" s="60"/>
      <c r="H573" s="60"/>
    </row>
    <row r="574" spans="1:8" s="19" customFormat="1" ht="13.9" customHeight="1">
      <c r="A574" s="148"/>
      <c r="B574" s="146" t="s">
        <v>103</v>
      </c>
      <c r="C574" s="147" t="s">
        <v>101</v>
      </c>
      <c r="D574" s="73">
        <v>0</v>
      </c>
      <c r="E574" s="73">
        <v>0</v>
      </c>
      <c r="F574" s="73">
        <v>0</v>
      </c>
      <c r="G574" s="73">
        <v>0</v>
      </c>
      <c r="H574" s="109">
        <v>21000</v>
      </c>
    </row>
    <row r="575" spans="1:8" ht="14.45" customHeight="1">
      <c r="A575" s="69" t="s">
        <v>10</v>
      </c>
      <c r="B575" s="171">
        <v>63</v>
      </c>
      <c r="C575" s="172" t="s">
        <v>102</v>
      </c>
      <c r="D575" s="73">
        <f>D574</f>
        <v>0</v>
      </c>
      <c r="E575" s="73">
        <f t="shared" ref="E575:G575" si="93">E574</f>
        <v>0</v>
      </c>
      <c r="F575" s="73">
        <f t="shared" si="93"/>
        <v>0</v>
      </c>
      <c r="G575" s="73">
        <f t="shared" si="93"/>
        <v>0</v>
      </c>
      <c r="H575" s="109">
        <v>21000</v>
      </c>
    </row>
    <row r="576" spans="1:8" hidden="1">
      <c r="A576" s="182"/>
      <c r="B576" s="145"/>
      <c r="C576" s="147"/>
      <c r="D576" s="68"/>
      <c r="E576" s="67"/>
      <c r="F576" s="68"/>
      <c r="G576" s="68"/>
      <c r="H576" s="67"/>
    </row>
    <row r="577" spans="1:8" ht="14.45" customHeight="1">
      <c r="A577" s="182"/>
      <c r="B577" s="145">
        <v>64</v>
      </c>
      <c r="C577" s="147" t="s">
        <v>262</v>
      </c>
      <c r="D577" s="68"/>
      <c r="E577" s="67"/>
      <c r="F577" s="68"/>
      <c r="G577" s="68"/>
      <c r="H577" s="68"/>
    </row>
    <row r="578" spans="1:8" ht="13.9" customHeight="1">
      <c r="A578" s="182"/>
      <c r="B578" s="149" t="s">
        <v>225</v>
      </c>
      <c r="C578" s="150" t="s">
        <v>101</v>
      </c>
      <c r="D578" s="73">
        <v>0</v>
      </c>
      <c r="E578" s="73">
        <v>0</v>
      </c>
      <c r="F578" s="73">
        <v>0</v>
      </c>
      <c r="G578" s="109">
        <v>7400</v>
      </c>
      <c r="H578" s="73">
        <v>0</v>
      </c>
    </row>
    <row r="579" spans="1:8" ht="14.45" customHeight="1">
      <c r="A579" s="182" t="s">
        <v>10</v>
      </c>
      <c r="B579" s="145">
        <v>64</v>
      </c>
      <c r="C579" s="147" t="s">
        <v>262</v>
      </c>
      <c r="D579" s="73">
        <f>D578</f>
        <v>0</v>
      </c>
      <c r="E579" s="73">
        <f t="shared" ref="E579:G579" si="94">E578</f>
        <v>0</v>
      </c>
      <c r="F579" s="73">
        <f t="shared" si="94"/>
        <v>0</v>
      </c>
      <c r="G579" s="109">
        <f t="shared" si="94"/>
        <v>7400</v>
      </c>
      <c r="H579" s="73">
        <v>0</v>
      </c>
    </row>
    <row r="580" spans="1:8" ht="13.9" customHeight="1">
      <c r="A580" s="182" t="s">
        <v>10</v>
      </c>
      <c r="B580" s="107">
        <v>6.8</v>
      </c>
      <c r="C580" s="90" t="s">
        <v>25</v>
      </c>
      <c r="D580" s="86">
        <f>D575+D579</f>
        <v>0</v>
      </c>
      <c r="E580" s="86">
        <f t="shared" ref="E580:G580" si="95">E575+E579</f>
        <v>0</v>
      </c>
      <c r="F580" s="86">
        <f t="shared" si="95"/>
        <v>0</v>
      </c>
      <c r="G580" s="88">
        <f t="shared" si="95"/>
        <v>7400</v>
      </c>
      <c r="H580" s="88">
        <v>21000</v>
      </c>
    </row>
    <row r="581" spans="1:8" ht="13.9" customHeight="1">
      <c r="A581" s="182" t="s">
        <v>10</v>
      </c>
      <c r="B581" s="64">
        <v>6</v>
      </c>
      <c r="C581" s="20" t="s">
        <v>94</v>
      </c>
      <c r="D581" s="86">
        <f>D580</f>
        <v>0</v>
      </c>
      <c r="E581" s="86">
        <f t="shared" ref="E581:G581" si="96">E580</f>
        <v>0</v>
      </c>
      <c r="F581" s="86">
        <f t="shared" si="96"/>
        <v>0</v>
      </c>
      <c r="G581" s="88">
        <f t="shared" si="96"/>
        <v>7400</v>
      </c>
      <c r="H581" s="88">
        <v>21000</v>
      </c>
    </row>
    <row r="582" spans="1:8" ht="13.9" customHeight="1">
      <c r="A582" s="182"/>
      <c r="B582" s="64"/>
      <c r="C582" s="20"/>
      <c r="D582" s="53"/>
      <c r="E582" s="53"/>
      <c r="F582" s="52"/>
      <c r="G582" s="52"/>
      <c r="H582" s="53"/>
    </row>
    <row r="583" spans="1:8" ht="13.9" customHeight="1">
      <c r="A583" s="151"/>
      <c r="B583" s="118">
        <v>80</v>
      </c>
      <c r="C583" s="119" t="s">
        <v>13</v>
      </c>
      <c r="D583" s="53"/>
      <c r="E583" s="53"/>
      <c r="F583" s="52"/>
      <c r="G583" s="52"/>
      <c r="H583" s="53"/>
    </row>
    <row r="584" spans="1:8" ht="13.9" customHeight="1">
      <c r="A584" s="118"/>
      <c r="B584" s="152">
        <v>80.19</v>
      </c>
      <c r="C584" s="153" t="s">
        <v>332</v>
      </c>
      <c r="D584" s="53"/>
      <c r="E584" s="53"/>
      <c r="F584" s="52"/>
      <c r="G584" s="52"/>
      <c r="H584" s="53"/>
    </row>
    <row r="585" spans="1:8" ht="13.9" customHeight="1">
      <c r="A585" s="154"/>
      <c r="B585" s="118" t="s">
        <v>333</v>
      </c>
      <c r="C585" s="119" t="s">
        <v>334</v>
      </c>
      <c r="D585" s="67">
        <v>0</v>
      </c>
      <c r="E585" s="67">
        <v>0</v>
      </c>
      <c r="F585" s="67">
        <v>0</v>
      </c>
      <c r="G585" s="60">
        <v>100</v>
      </c>
      <c r="H585" s="53">
        <v>0</v>
      </c>
    </row>
    <row r="586" spans="1:8" ht="28.9" customHeight="1">
      <c r="A586" s="118"/>
      <c r="B586" s="118" t="s">
        <v>337</v>
      </c>
      <c r="C586" s="119" t="s">
        <v>338</v>
      </c>
      <c r="D586" s="73">
        <v>0</v>
      </c>
      <c r="E586" s="73">
        <v>0</v>
      </c>
      <c r="F586" s="73">
        <v>0</v>
      </c>
      <c r="G586" s="72">
        <v>50000</v>
      </c>
      <c r="H586" s="88">
        <v>25000</v>
      </c>
    </row>
    <row r="587" spans="1:8" ht="13.9" customHeight="1">
      <c r="A587" s="154" t="s">
        <v>10</v>
      </c>
      <c r="B587" s="152">
        <v>80.19</v>
      </c>
      <c r="C587" s="153" t="s">
        <v>332</v>
      </c>
      <c r="D587" s="73">
        <f>SUM(D585:D586)</f>
        <v>0</v>
      </c>
      <c r="E587" s="73">
        <f t="shared" ref="E587:G587" si="97">SUM(E585:E586)</f>
        <v>0</v>
      </c>
      <c r="F587" s="73">
        <f t="shared" si="97"/>
        <v>0</v>
      </c>
      <c r="G587" s="72">
        <f t="shared" si="97"/>
        <v>50100</v>
      </c>
      <c r="H587" s="72">
        <v>25000</v>
      </c>
    </row>
    <row r="588" spans="1:8" ht="13.9" customHeight="1">
      <c r="A588" s="154" t="s">
        <v>10</v>
      </c>
      <c r="B588" s="118">
        <v>80</v>
      </c>
      <c r="C588" s="119" t="s">
        <v>13</v>
      </c>
      <c r="D588" s="77">
        <f>D587</f>
        <v>0</v>
      </c>
      <c r="E588" s="77">
        <f t="shared" ref="E588:G588" si="98">E587</f>
        <v>0</v>
      </c>
      <c r="F588" s="77">
        <f t="shared" si="98"/>
        <v>0</v>
      </c>
      <c r="G588" s="79">
        <f t="shared" si="98"/>
        <v>50100</v>
      </c>
      <c r="H588" s="79">
        <v>25000</v>
      </c>
    </row>
    <row r="589" spans="1:8" ht="13.9" customHeight="1">
      <c r="A589" s="31" t="s">
        <v>10</v>
      </c>
      <c r="B589" s="89">
        <v>4801</v>
      </c>
      <c r="C589" s="90" t="s">
        <v>5</v>
      </c>
      <c r="D589" s="88">
        <f t="shared" ref="D589:G589" si="99">D581+D568+D384+D588</f>
        <v>574121</v>
      </c>
      <c r="E589" s="86">
        <f t="shared" si="99"/>
        <v>0</v>
      </c>
      <c r="F589" s="88">
        <f t="shared" si="99"/>
        <v>1187461</v>
      </c>
      <c r="G589" s="88">
        <f t="shared" si="99"/>
        <v>1487685</v>
      </c>
      <c r="H589" s="88">
        <v>747688</v>
      </c>
    </row>
    <row r="590" spans="1:8" ht="13.9" customHeight="1">
      <c r="A590" s="110" t="s">
        <v>10</v>
      </c>
      <c r="B590" s="111"/>
      <c r="C590" s="112" t="s">
        <v>93</v>
      </c>
      <c r="D590" s="79">
        <f t="shared" ref="D590:G590" si="100">D589</f>
        <v>574121</v>
      </c>
      <c r="E590" s="77">
        <f t="shared" si="100"/>
        <v>0</v>
      </c>
      <c r="F590" s="79">
        <f t="shared" si="100"/>
        <v>1187461</v>
      </c>
      <c r="G590" s="79">
        <f t="shared" si="100"/>
        <v>1487685</v>
      </c>
      <c r="H590" s="79">
        <v>747688</v>
      </c>
    </row>
    <row r="591" spans="1:8" ht="13.9" customHeight="1">
      <c r="A591" s="110" t="s">
        <v>10</v>
      </c>
      <c r="B591" s="111"/>
      <c r="C591" s="112" t="s">
        <v>6</v>
      </c>
      <c r="D591" s="85">
        <f t="shared" ref="D591:G591" si="101">D590+D278</f>
        <v>1071862</v>
      </c>
      <c r="E591" s="85">
        <f t="shared" si="101"/>
        <v>1646426</v>
      </c>
      <c r="F591" s="85">
        <f t="shared" si="101"/>
        <v>3493907</v>
      </c>
      <c r="G591" s="85">
        <f t="shared" si="101"/>
        <v>3820226</v>
      </c>
      <c r="H591" s="85">
        <v>2848067</v>
      </c>
    </row>
    <row r="592" spans="1:8">
      <c r="A592" s="155"/>
      <c r="B592" s="156"/>
      <c r="C592" s="157"/>
      <c r="D592" s="104"/>
      <c r="E592" s="104"/>
      <c r="F592" s="104"/>
      <c r="G592" s="104"/>
      <c r="H592" s="104"/>
    </row>
    <row r="593" spans="1:8">
      <c r="A593" s="182"/>
      <c r="B593" s="22"/>
      <c r="C593" s="158"/>
      <c r="D593" s="51"/>
      <c r="E593" s="51"/>
      <c r="F593" s="51"/>
      <c r="G593" s="51"/>
      <c r="H593" s="51"/>
    </row>
    <row r="594" spans="1:8">
      <c r="A594" s="182" t="s">
        <v>222</v>
      </c>
      <c r="B594" s="22">
        <v>2801</v>
      </c>
      <c r="C594" s="20" t="s">
        <v>354</v>
      </c>
      <c r="D594" s="53">
        <v>0</v>
      </c>
      <c r="E594" s="52">
        <v>160</v>
      </c>
      <c r="F594" s="53">
        <v>0</v>
      </c>
      <c r="G594" s="53">
        <v>0</v>
      </c>
      <c r="H594" s="53">
        <v>0</v>
      </c>
    </row>
    <row r="595" spans="1:8">
      <c r="A595" s="182" t="s">
        <v>222</v>
      </c>
      <c r="B595" s="22">
        <v>2801</v>
      </c>
      <c r="C595" s="20" t="s">
        <v>353</v>
      </c>
      <c r="D595" s="52"/>
      <c r="E595" s="52">
        <v>11</v>
      </c>
      <c r="F595" s="53"/>
      <c r="G595" s="53"/>
      <c r="H595" s="53"/>
    </row>
    <row r="596" spans="1:8" ht="30" customHeight="1">
      <c r="A596" s="182" t="s">
        <v>296</v>
      </c>
      <c r="B596" s="186" t="s">
        <v>356</v>
      </c>
      <c r="C596" s="186"/>
      <c r="D596" s="186"/>
      <c r="E596" s="186"/>
      <c r="F596" s="186"/>
      <c r="G596" s="186"/>
      <c r="H596" s="186"/>
    </row>
    <row r="597" spans="1:8">
      <c r="A597" s="182"/>
      <c r="B597" s="22"/>
      <c r="C597" s="20"/>
      <c r="D597" s="52"/>
      <c r="E597" s="52"/>
      <c r="F597" s="53"/>
      <c r="G597" s="53"/>
      <c r="H597" s="53"/>
    </row>
    <row r="598" spans="1:8" ht="25.5">
      <c r="A598" s="182" t="s">
        <v>222</v>
      </c>
      <c r="B598" s="22">
        <v>2801</v>
      </c>
      <c r="C598" s="20" t="s">
        <v>297</v>
      </c>
      <c r="D598" s="53">
        <v>0</v>
      </c>
      <c r="E598" s="53">
        <v>0</v>
      </c>
      <c r="F598" s="52">
        <v>20000</v>
      </c>
      <c r="G598" s="52">
        <v>20000</v>
      </c>
      <c r="H598" s="52">
        <v>5000</v>
      </c>
    </row>
    <row r="599" spans="1:8">
      <c r="A599" s="182"/>
      <c r="B599" s="22"/>
      <c r="C599" s="20"/>
      <c r="D599" s="52"/>
      <c r="E599" s="52"/>
      <c r="F599" s="53"/>
      <c r="G599" s="53"/>
      <c r="H599" s="53"/>
    </row>
    <row r="600" spans="1:8">
      <c r="A600" s="182"/>
      <c r="B600" s="22"/>
      <c r="C600" s="20"/>
      <c r="D600" s="52"/>
      <c r="E600" s="53"/>
      <c r="F600" s="53"/>
      <c r="G600" s="53"/>
      <c r="H600" s="53"/>
    </row>
    <row r="601" spans="1:8">
      <c r="A601" s="182"/>
      <c r="B601" s="22"/>
      <c r="C601" s="20"/>
      <c r="D601" s="52"/>
      <c r="E601" s="53"/>
      <c r="F601" s="53"/>
      <c r="G601" s="53"/>
      <c r="H601" s="53"/>
    </row>
    <row r="602" spans="1:8">
      <c r="A602" s="182"/>
      <c r="B602" s="89"/>
      <c r="C602" s="159"/>
      <c r="D602" s="51"/>
      <c r="E602" s="51"/>
      <c r="F602" s="51"/>
      <c r="G602" s="51"/>
      <c r="H602" s="51"/>
    </row>
    <row r="603" spans="1:8">
      <c r="A603" s="182"/>
      <c r="B603" s="22"/>
      <c r="C603" s="28"/>
      <c r="D603" s="51"/>
      <c r="E603" s="51"/>
      <c r="F603" s="51"/>
      <c r="G603" s="51"/>
      <c r="H603" s="51"/>
    </row>
    <row r="604" spans="1:8">
      <c r="F604" s="43"/>
    </row>
    <row r="605" spans="1:8">
      <c r="D605" s="160"/>
      <c r="E605" s="160"/>
      <c r="F605" s="160"/>
      <c r="G605" s="160"/>
    </row>
    <row r="606" spans="1:8">
      <c r="D606" s="161"/>
      <c r="E606" s="161"/>
      <c r="F606" s="161"/>
      <c r="G606" s="161"/>
    </row>
    <row r="607" spans="1:8">
      <c r="C607" s="162"/>
      <c r="D607" s="163"/>
      <c r="E607" s="163"/>
      <c r="F607" s="163"/>
      <c r="G607" s="163"/>
    </row>
    <row r="608" spans="1:8">
      <c r="F608" s="43"/>
    </row>
    <row r="609" spans="3:6">
      <c r="C609" s="162"/>
      <c r="F609" s="43"/>
    </row>
    <row r="610" spans="3:6">
      <c r="C610" s="162"/>
      <c r="F610" s="43"/>
    </row>
    <row r="611" spans="3:6">
      <c r="C611" s="162"/>
      <c r="F611" s="43"/>
    </row>
    <row r="612" spans="3:6">
      <c r="C612" s="162"/>
      <c r="F612" s="43"/>
    </row>
    <row r="613" spans="3:6">
      <c r="C613" s="162"/>
      <c r="F613" s="43"/>
    </row>
    <row r="614" spans="3:6">
      <c r="F614" s="43"/>
    </row>
    <row r="624" spans="3:6">
      <c r="F624" s="43"/>
    </row>
    <row r="632" spans="3:4">
      <c r="C632" s="164"/>
      <c r="D632" s="164"/>
    </row>
    <row r="633" spans="3:4">
      <c r="C633" s="164"/>
      <c r="D633" s="164"/>
    </row>
    <row r="634" spans="3:4">
      <c r="C634" s="164"/>
      <c r="D634" s="164"/>
    </row>
    <row r="635" spans="3:4">
      <c r="C635" s="164"/>
      <c r="D635" s="164"/>
    </row>
    <row r="636" spans="3:4">
      <c r="C636" s="164"/>
      <c r="D636" s="164"/>
    </row>
    <row r="637" spans="3:4">
      <c r="C637" s="164"/>
      <c r="D637" s="164"/>
    </row>
    <row r="638" spans="3:4">
      <c r="C638" s="164"/>
      <c r="D638" s="164"/>
    </row>
    <row r="639" spans="3:4">
      <c r="C639" s="164"/>
      <c r="D639" s="164"/>
    </row>
  </sheetData>
  <mergeCells count="5">
    <mergeCell ref="A1:H1"/>
    <mergeCell ref="A2:H2"/>
    <mergeCell ref="B596:H596"/>
    <mergeCell ref="D17:E17"/>
    <mergeCell ref="D16:E16"/>
  </mergeCells>
  <phoneticPr fontId="2" type="noConversion"/>
  <printOptions horizontalCentered="1"/>
  <pageMargins left="0.98425196850393704" right="0.98425196850393704" top="0.59055118110236227" bottom="0.98425196850393704" header="0.51181102362204722" footer="0.59055118110236227"/>
  <pageSetup paperSize="9" scale="92" firstPageNumber="195" orientation="landscape" blackAndWhite="1" useFirstPageNumber="1" r:id="rId1"/>
  <headerFooter alignWithMargins="0">
    <oddHeader xml:space="preserve">&amp;C   </oddHeader>
    <oddFooter>&amp;C&amp;"Times New Roman,Bold"  &amp;P</oddFooter>
  </headerFooter>
  <rowBreaks count="17" manualBreakCount="17">
    <brk id="38" max="11" man="1"/>
    <brk id="70" max="11" man="1"/>
    <brk id="103" max="7" man="1"/>
    <brk id="137" max="7" man="1"/>
    <brk id="176" max="7" man="1"/>
    <brk id="210" max="7" man="1"/>
    <brk id="243" max="7" man="1"/>
    <brk id="277" max="7" man="1"/>
    <brk id="310" max="7" man="1"/>
    <brk id="372" max="7" man="1"/>
    <brk id="396" max="7" man="1"/>
    <brk id="411" max="7" man="1"/>
    <brk id="429" max="7" man="1"/>
    <brk id="449" max="7" man="1"/>
    <brk id="467" max="7" man="1"/>
    <brk id="494" max="7" man="1"/>
    <brk id="50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dem31</vt:lpstr>
      <vt:lpstr>'dem31'!housing</vt:lpstr>
      <vt:lpstr>'dem31'!Power</vt:lpstr>
      <vt:lpstr>'dem31'!powercap</vt:lpstr>
      <vt:lpstr>powerrevenue</vt:lpstr>
      <vt:lpstr>'dem31'!Print_Area</vt:lpstr>
      <vt:lpstr>'dem31'!Print_Titles</vt:lpstr>
      <vt:lpstr>'dem31'!pw</vt:lpstr>
      <vt:lpstr>'dem31'!revise</vt:lpstr>
      <vt:lpstr>'dem31'!summary</vt:lpstr>
      <vt:lpstr>'dem31'!Voted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Siyon</cp:lastModifiedBy>
  <cp:lastPrinted>2018-02-27T09:43:32Z</cp:lastPrinted>
  <dcterms:created xsi:type="dcterms:W3CDTF">2004-06-02T16:23:55Z</dcterms:created>
  <dcterms:modified xsi:type="dcterms:W3CDTF">2018-04-07T07:58:25Z</dcterms:modified>
</cp:coreProperties>
</file>