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33" sheetId="4" r:id="rId1"/>
  </sheets>
  <externalReferences>
    <externalReference r:id="rId2"/>
  </externalReferences>
  <definedNames>
    <definedName name="__123Graph_D" hidden="1">[1]dem18!#REF!</definedName>
    <definedName name="_xlnm._FilterDatabase" localSheetId="0" hidden="1">'dem33'!$A$18:$H$229</definedName>
    <definedName name="_Regression_Int" localSheetId="0" hidden="1">1</definedName>
    <definedName name="fwlrec">#REF!</definedName>
    <definedName name="housing" localSheetId="0">'dem33'!$D$137:$H$137</definedName>
    <definedName name="ncrec1">#REF!</definedName>
    <definedName name="np" localSheetId="0">'dem33'!#REF!</definedName>
    <definedName name="_xlnm.Print_Area" localSheetId="0">'dem33'!$A$1:$H$227</definedName>
    <definedName name="_xlnm.Print_Titles" localSheetId="0">'dem33'!$15:$18</definedName>
    <definedName name="pw" localSheetId="0">'dem33'!$D$43:$H$43</definedName>
    <definedName name="revise" localSheetId="0">'dem33'!$D$243:$G$243</definedName>
    <definedName name="summary" localSheetId="0">'dem33'!$D$233:$G$233</definedName>
    <definedName name="Voted" localSheetId="0">'dem33'!$E$13:$F$13</definedName>
    <definedName name="water" localSheetId="0">'dem33'!$D$112:$H$112</definedName>
    <definedName name="watercap" localSheetId="0">'dem33'!$D$222:$H$222</definedName>
    <definedName name="Z_239EE218_578E_4317_BEED_14D5D7089E27_.wvu.Cols" localSheetId="0" hidden="1">'dem33'!#REF!</definedName>
    <definedName name="Z_239EE218_578E_4317_BEED_14D5D7089E27_.wvu.FilterData" localSheetId="0" hidden="1">'dem33'!$A$1:$H$222</definedName>
    <definedName name="Z_239EE218_578E_4317_BEED_14D5D7089E27_.wvu.PrintArea" localSheetId="0" hidden="1">'dem33'!$B$1:$H$224</definedName>
    <definedName name="Z_239EE218_578E_4317_BEED_14D5D7089E27_.wvu.PrintTitles" localSheetId="0" hidden="1">'dem33'!$15:$18</definedName>
    <definedName name="Z_302A3EA3_AE96_11D5_A646_0050BA3D7AFD_.wvu.Cols" localSheetId="0" hidden="1">'dem33'!#REF!</definedName>
    <definedName name="Z_302A3EA3_AE96_11D5_A646_0050BA3D7AFD_.wvu.FilterData" localSheetId="0" hidden="1">'dem33'!$A$1:$H$222</definedName>
    <definedName name="Z_302A3EA3_AE96_11D5_A646_0050BA3D7AFD_.wvu.PrintArea" localSheetId="0" hidden="1">'dem33'!$B$1:$H$224</definedName>
    <definedName name="Z_302A3EA3_AE96_11D5_A646_0050BA3D7AFD_.wvu.PrintTitles" localSheetId="0" hidden="1">'dem33'!$15:$18</definedName>
    <definedName name="Z_36DBA021_0ECB_11D4_8064_004005726899_.wvu.Cols" localSheetId="0" hidden="1">'dem33'!#REF!</definedName>
    <definedName name="Z_36DBA021_0ECB_11D4_8064_004005726899_.wvu.FilterData" localSheetId="0" hidden="1">'dem33'!$C$20:$C$213</definedName>
    <definedName name="Z_36DBA021_0ECB_11D4_8064_004005726899_.wvu.PrintArea" localSheetId="0" hidden="1">'dem33'!$A$1:$H$213</definedName>
    <definedName name="Z_36DBA021_0ECB_11D4_8064_004005726899_.wvu.PrintTitles" localSheetId="0" hidden="1">'dem33'!$15:$18</definedName>
    <definedName name="Z_93EBE921_AE91_11D5_8685_004005726899_.wvu.Cols" localSheetId="0" hidden="1">'dem33'!#REF!</definedName>
    <definedName name="Z_93EBE921_AE91_11D5_8685_004005726899_.wvu.FilterData" localSheetId="0" hidden="1">'dem33'!$C$20:$C$213</definedName>
    <definedName name="Z_93EBE921_AE91_11D5_8685_004005726899_.wvu.PrintArea" localSheetId="0" hidden="1">'dem33'!$A$1:$H$213</definedName>
    <definedName name="Z_93EBE921_AE91_11D5_8685_004005726899_.wvu.PrintTitles" localSheetId="0" hidden="1">'dem33'!$15:$18</definedName>
    <definedName name="Z_94DA79C1_0FDE_11D5_9579_000021DAEEA2_.wvu.Cols" localSheetId="0" hidden="1">'dem33'!#REF!</definedName>
    <definedName name="Z_94DA79C1_0FDE_11D5_9579_000021DAEEA2_.wvu.FilterData" localSheetId="0" hidden="1">'dem33'!$C$20:$C$213</definedName>
    <definedName name="Z_94DA79C1_0FDE_11D5_9579_000021DAEEA2_.wvu.PrintArea" localSheetId="0" hidden="1">'dem33'!$A$1:$H$213</definedName>
    <definedName name="Z_94DA79C1_0FDE_11D5_9579_000021DAEEA2_.wvu.PrintTitles" localSheetId="0" hidden="1">'dem33'!$15:$18</definedName>
    <definedName name="Z_B4CB097F_161F_11D5_8064_004005726899_.wvu.FilterData" localSheetId="0" hidden="1">'dem33'!$C$20:$C$213</definedName>
    <definedName name="Z_B4CB0981_161F_11D5_8064_004005726899_.wvu.FilterData" localSheetId="0" hidden="1">'dem33'!$C$20:$C$213</definedName>
    <definedName name="Z_B4CB099B_161F_11D5_8064_004005726899_.wvu.FilterData" localSheetId="0" hidden="1">'dem33'!$C$20:$C$213</definedName>
    <definedName name="Z_C868F8C3_16D7_11D5_A68D_81D6213F5331_.wvu.Cols" localSheetId="0" hidden="1">'dem33'!#REF!</definedName>
    <definedName name="Z_C868F8C3_16D7_11D5_A68D_81D6213F5331_.wvu.FilterData" localSheetId="0" hidden="1">'dem33'!$C$20:$C$213</definedName>
    <definedName name="Z_C868F8C3_16D7_11D5_A68D_81D6213F5331_.wvu.PrintArea" localSheetId="0" hidden="1">'dem33'!$A$1:$H$213</definedName>
    <definedName name="Z_C868F8C3_16D7_11D5_A68D_81D6213F5331_.wvu.PrintTitles" localSheetId="0" hidden="1">'dem33'!$15:$18</definedName>
    <definedName name="Z_E5DF37BD_125C_11D5_8DC4_D0F5D88B3549_.wvu.Cols" localSheetId="0" hidden="1">'dem33'!#REF!</definedName>
    <definedName name="Z_E5DF37BD_125C_11D5_8DC4_D0F5D88B3549_.wvu.FilterData" localSheetId="0" hidden="1">'dem33'!$C$20:$C$213</definedName>
    <definedName name="Z_E5DF37BD_125C_11D5_8DC4_D0F5D88B3549_.wvu.PrintArea" localSheetId="0" hidden="1">'dem33'!$A$1:$H$213</definedName>
    <definedName name="Z_E5DF37BD_125C_11D5_8DC4_D0F5D88B3549_.wvu.PrintTitles" localSheetId="0" hidden="1">'dem33'!$15:$18</definedName>
    <definedName name="Z_F8ADACC1_164E_11D6_B603_000021DAEEA2_.wvu.Cols" localSheetId="0" hidden="1">'dem33'!#REF!</definedName>
    <definedName name="Z_F8ADACC1_164E_11D6_B603_000021DAEEA2_.wvu.FilterData" localSheetId="0" hidden="1">'dem33'!$C$20:$C$213</definedName>
    <definedName name="Z_F8ADACC1_164E_11D6_B603_000021DAEEA2_.wvu.PrintArea" localSheetId="0" hidden="1">'dem33'!$A$1:$H$213</definedName>
    <definedName name="Z_F8ADACC1_164E_11D6_B603_000021DAEEA2_.wvu.PrintTitles" localSheetId="0" hidden="1">'dem33'!$15:$18</definedName>
  </definedNames>
  <calcPr calcId="125725"/>
</workbook>
</file>

<file path=xl/calcChain.xml><?xml version="1.0" encoding="utf-8"?>
<calcChain xmlns="http://schemas.openxmlformats.org/spreadsheetml/2006/main">
  <c r="D58" i="4"/>
  <c r="E197"/>
  <c r="F197"/>
  <c r="G197"/>
  <c r="D197"/>
  <c r="E189"/>
  <c r="F189"/>
  <c r="G189"/>
  <c r="D189"/>
  <c r="E219"/>
  <c r="E220" s="1"/>
  <c r="F219"/>
  <c r="F220" s="1"/>
  <c r="G219"/>
  <c r="G220" s="1"/>
  <c r="D219"/>
  <c r="D220" s="1"/>
  <c r="G150"/>
  <c r="F150"/>
  <c r="E150"/>
  <c r="D150"/>
  <c r="E94" l="1"/>
  <c r="F94"/>
  <c r="G94"/>
  <c r="D94"/>
  <c r="E70"/>
  <c r="F70"/>
  <c r="G70"/>
  <c r="D70"/>
  <c r="G208" l="1"/>
  <c r="G209" s="1"/>
  <c r="F208"/>
  <c r="F209" s="1"/>
  <c r="E208"/>
  <c r="E209" s="1"/>
  <c r="D208"/>
  <c r="D209" s="1"/>
  <c r="G201"/>
  <c r="F201"/>
  <c r="E201"/>
  <c r="D201"/>
  <c r="G180"/>
  <c r="F180"/>
  <c r="E180"/>
  <c r="D180"/>
  <c r="G172"/>
  <c r="F172"/>
  <c r="E172"/>
  <c r="D172"/>
  <c r="G165"/>
  <c r="F165"/>
  <c r="E165"/>
  <c r="D165"/>
  <c r="G155"/>
  <c r="F155"/>
  <c r="E155"/>
  <c r="D155"/>
  <c r="G134"/>
  <c r="F134"/>
  <c r="E134"/>
  <c r="D134"/>
  <c r="G120"/>
  <c r="F120"/>
  <c r="E120"/>
  <c r="D120"/>
  <c r="G109"/>
  <c r="G110" s="1"/>
  <c r="G111" s="1"/>
  <c r="F109"/>
  <c r="F110" s="1"/>
  <c r="F111" s="1"/>
  <c r="E109"/>
  <c r="E110" s="1"/>
  <c r="E111" s="1"/>
  <c r="D109"/>
  <c r="D110" s="1"/>
  <c r="D111" s="1"/>
  <c r="G99"/>
  <c r="F99"/>
  <c r="E99"/>
  <c r="D99"/>
  <c r="G90"/>
  <c r="F90"/>
  <c r="E90"/>
  <c r="D90"/>
  <c r="G85"/>
  <c r="F85"/>
  <c r="E85"/>
  <c r="D85"/>
  <c r="G76"/>
  <c r="F76"/>
  <c r="E76"/>
  <c r="D76"/>
  <c r="G64"/>
  <c r="F64"/>
  <c r="E64"/>
  <c r="D64"/>
  <c r="G58"/>
  <c r="F58"/>
  <c r="E58"/>
  <c r="G41"/>
  <c r="F41"/>
  <c r="E41"/>
  <c r="D41"/>
  <c r="G27"/>
  <c r="F27"/>
  <c r="E27"/>
  <c r="D27"/>
  <c r="D221"/>
  <c r="E100" l="1"/>
  <c r="D100"/>
  <c r="D101" s="1"/>
  <c r="G100"/>
  <c r="G101" s="1"/>
  <c r="F100"/>
  <c r="F101" s="1"/>
  <c r="D202"/>
  <c r="D210" s="1"/>
  <c r="D222" s="1"/>
  <c r="D223" s="1"/>
  <c r="G202"/>
  <c r="F202"/>
  <c r="F210" s="1"/>
  <c r="E202"/>
  <c r="E210" s="1"/>
  <c r="E101"/>
  <c r="E77"/>
  <c r="E78" s="1"/>
  <c r="D77"/>
  <c r="D78" s="1"/>
  <c r="G77"/>
  <c r="G78" s="1"/>
  <c r="F77"/>
  <c r="F78" s="1"/>
  <c r="G221"/>
  <c r="D42"/>
  <c r="D43" s="1"/>
  <c r="E221"/>
  <c r="F135"/>
  <c r="F136" s="1"/>
  <c r="F137" s="1"/>
  <c r="F221"/>
  <c r="D135"/>
  <c r="D136" s="1"/>
  <c r="D137" s="1"/>
  <c r="E135"/>
  <c r="E136" s="1"/>
  <c r="E137" s="1"/>
  <c r="E42"/>
  <c r="E43" s="1"/>
  <c r="F42"/>
  <c r="F43" s="1"/>
  <c r="G42"/>
  <c r="G43" s="1"/>
  <c r="G135"/>
  <c r="G136" s="1"/>
  <c r="G137" s="1"/>
  <c r="G210"/>
  <c r="G222" l="1"/>
  <c r="G223" s="1"/>
  <c r="E222"/>
  <c r="E223" s="1"/>
  <c r="E102"/>
  <c r="E112" s="1"/>
  <c r="E138" s="1"/>
  <c r="F102"/>
  <c r="F112" s="1"/>
  <c r="F138" s="1"/>
  <c r="F222"/>
  <c r="F223" s="1"/>
  <c r="G102"/>
  <c r="G112" s="1"/>
  <c r="G138" s="1"/>
  <c r="D102"/>
  <c r="D112" s="1"/>
  <c r="D138" s="1"/>
  <c r="D224" s="1"/>
  <c r="G224" l="1"/>
  <c r="E224"/>
  <c r="F224"/>
  <c r="E13"/>
  <c r="F13"/>
</calcChain>
</file>

<file path=xl/sharedStrings.xml><?xml version="1.0" encoding="utf-8"?>
<sst xmlns="http://schemas.openxmlformats.org/spreadsheetml/2006/main" count="338" uniqueCount="201">
  <si>
    <t>WATER SECURITY AND PUBLIC HEALTH ENGINEERING</t>
  </si>
  <si>
    <t>Public Works</t>
  </si>
  <si>
    <t>Water Supply &amp; Sanitation</t>
  </si>
  <si>
    <t>Housing</t>
  </si>
  <si>
    <t>Capital Outlay on Water Supply &amp; Sanitation</t>
  </si>
  <si>
    <t>Voted</t>
  </si>
  <si>
    <t>Major /Sub-Major/Minor/Sub/Detailed Heads</t>
  </si>
  <si>
    <t>Plan</t>
  </si>
  <si>
    <t>Non-Plan</t>
  </si>
  <si>
    <t>Total</t>
  </si>
  <si>
    <t>REVENUE SECTION</t>
  </si>
  <si>
    <t>M.H.</t>
  </si>
  <si>
    <t>Office Building</t>
  </si>
  <si>
    <t>Maintenance and Repairs</t>
  </si>
  <si>
    <t>P.H.E Department</t>
  </si>
  <si>
    <t>East District</t>
  </si>
  <si>
    <t>West District</t>
  </si>
  <si>
    <t>South District</t>
  </si>
  <si>
    <t>Head Office Establishment</t>
  </si>
  <si>
    <t>34.44.01</t>
  </si>
  <si>
    <t>34.44.02</t>
  </si>
  <si>
    <t>34.44.11</t>
  </si>
  <si>
    <t>Travel Expenses</t>
  </si>
  <si>
    <t>34.44.13</t>
  </si>
  <si>
    <t>Office Expenses</t>
  </si>
  <si>
    <t>34.44.26</t>
  </si>
  <si>
    <t>Advertisement and Publicity</t>
  </si>
  <si>
    <t>34.44.51</t>
  </si>
  <si>
    <t>Motor Vehicles</t>
  </si>
  <si>
    <t>34.53.01</t>
  </si>
  <si>
    <t>34.53.11</t>
  </si>
  <si>
    <t>34.53.13</t>
  </si>
  <si>
    <t>34.56.01</t>
  </si>
  <si>
    <t>34.56.11</t>
  </si>
  <si>
    <t>34.56.13</t>
  </si>
  <si>
    <t>Direction and Administration</t>
  </si>
  <si>
    <t>Urban Water Supply Programmes</t>
  </si>
  <si>
    <t>60.45.72</t>
  </si>
  <si>
    <t>Maintenance of Water Supply Schemes</t>
  </si>
  <si>
    <t>60.46.72</t>
  </si>
  <si>
    <t>60.48.72</t>
  </si>
  <si>
    <t>Water Supply</t>
  </si>
  <si>
    <t>CAPITAL SECTION</t>
  </si>
  <si>
    <t>Urban Water Supply</t>
  </si>
  <si>
    <t>Rural Water Supply</t>
  </si>
  <si>
    <t>Sewerage and Sanitation</t>
  </si>
  <si>
    <t>Sewerage Services</t>
  </si>
  <si>
    <t>Other Water Supply Scheme</t>
  </si>
  <si>
    <t>Pakyong Water Supply Schemes (East)</t>
  </si>
  <si>
    <t>70.00.72</t>
  </si>
  <si>
    <t>60.00.76</t>
  </si>
  <si>
    <t>Maintenance of Sanitary Installation in Government building under East District</t>
  </si>
  <si>
    <t>91</t>
  </si>
  <si>
    <t>92</t>
  </si>
  <si>
    <t>93</t>
  </si>
  <si>
    <t>94</t>
  </si>
  <si>
    <t>WorkCharged Establishment</t>
  </si>
  <si>
    <t>Wages</t>
  </si>
  <si>
    <t>60.91.02</t>
  </si>
  <si>
    <t>Other Maintenance Expenditure</t>
  </si>
  <si>
    <t>Supplies and Materials</t>
  </si>
  <si>
    <t>61.91.21</t>
  </si>
  <si>
    <t>61.92.21</t>
  </si>
  <si>
    <t>61.93.21</t>
  </si>
  <si>
    <t>61.94.21</t>
  </si>
  <si>
    <t>Maintenance of Sanitary Installation in Govt. Quarters under East District</t>
  </si>
  <si>
    <t>Maintenance of Sanitary Installation in Govt. Quarters under West District</t>
  </si>
  <si>
    <t>Maintenance of Sanitary Installation in Govt. Quarters under North District</t>
  </si>
  <si>
    <t>Maintenance of Sanitary Installation in Govt. Quarters under South District</t>
  </si>
  <si>
    <t>60.85.02</t>
  </si>
  <si>
    <t>61.85.21</t>
  </si>
  <si>
    <t>61.86.21</t>
  </si>
  <si>
    <t>61.87.21</t>
  </si>
  <si>
    <t>61.88.21</t>
  </si>
  <si>
    <t>II. Details of the estimates and the heads under which this grant will be accounted for:</t>
  </si>
  <si>
    <t>Revenue</t>
  </si>
  <si>
    <t>Capital</t>
  </si>
  <si>
    <t>Gangtok Water Supply Schemes (East)</t>
  </si>
  <si>
    <t>Augmentation of Rhenock Water Supply Scheme (NLCPR)</t>
  </si>
  <si>
    <t>60.45.77</t>
  </si>
  <si>
    <t>Water Supply Schemes in  East District</t>
  </si>
  <si>
    <t>60.46.76</t>
  </si>
  <si>
    <t>Water Supply Schemes in  West District</t>
  </si>
  <si>
    <t>60.48.75</t>
  </si>
  <si>
    <t>Water Supply Schemes in South District</t>
  </si>
  <si>
    <t>A - General Services (d) Administrative Services</t>
  </si>
  <si>
    <t>B - Capital Accounts of Social Services</t>
  </si>
  <si>
    <t>(c) Water  Supply, Sanitation, Housing &amp; Urban Development</t>
  </si>
  <si>
    <t>Salaries</t>
  </si>
  <si>
    <t>Upgradation &amp; Modernization of Feeder of Selep Water Treatment Plant for Gangtok (NEC)</t>
  </si>
  <si>
    <t>60.00.83</t>
  </si>
  <si>
    <t>DEMAND NO. 33</t>
  </si>
  <si>
    <t>(c) Water Supply, Sanitation, Housing &amp; Urban Development</t>
  </si>
  <si>
    <t>B - Social Services</t>
  </si>
  <si>
    <t>Maintenance of Sanitary Installation in Government Building under West District</t>
  </si>
  <si>
    <t>Maintenance of Sanitary Installation in Government Building under South District</t>
  </si>
  <si>
    <t>Maintenance of Sanitary Installation in Government Building under North District</t>
  </si>
  <si>
    <t>Work Charged Establishment</t>
  </si>
  <si>
    <t>P.H.E. Department</t>
  </si>
  <si>
    <t>63.00.72</t>
  </si>
  <si>
    <t>71.00.71</t>
  </si>
  <si>
    <t>Water Supply Scheme for Chakung in West Sikkim</t>
  </si>
  <si>
    <t>71.00.72</t>
  </si>
  <si>
    <t>Water Supply Scheme for Soreng in West Sikkim</t>
  </si>
  <si>
    <t>70.00.71</t>
  </si>
  <si>
    <t>State Share of Central Schemes</t>
  </si>
  <si>
    <t>Water Supply Scheme for Melli Bazaar in South Sikkim (NLCPR)</t>
  </si>
  <si>
    <t>72.00.71</t>
  </si>
  <si>
    <t>73.00.71</t>
  </si>
  <si>
    <t>Water Distribution Network for Singtam Town in East Sikkim (NLCPR)</t>
  </si>
  <si>
    <t>Construction of Pakyong Water Supply Scheme (NLCPR)</t>
  </si>
  <si>
    <t>Water Supply Scheme for West District</t>
  </si>
  <si>
    <t>Water Supply Scheme for South District</t>
  </si>
  <si>
    <t>Water Supply Scheme for East District</t>
  </si>
  <si>
    <t>(In Thousands of Rupees)</t>
  </si>
  <si>
    <t>Augmentation of Dentam Water Supply Scheme Phase I (NEC)</t>
  </si>
  <si>
    <t>Augmentation of Dentam Water Supply Scheme Phase II (NEC)</t>
  </si>
  <si>
    <t>Augmentation of Water Supply Scheme for Dikling and surrounding area in East Sikkim (SPA)</t>
  </si>
  <si>
    <t>73.00.73</t>
  </si>
  <si>
    <t>74.00.74</t>
  </si>
  <si>
    <t>74.00.72</t>
  </si>
  <si>
    <t>74.00.73</t>
  </si>
  <si>
    <t>34.48.74</t>
  </si>
  <si>
    <t>General Pool Accommodation</t>
  </si>
  <si>
    <t>Providing Water supply to Chenreji Statue Complex at Sangacholing (SPA)</t>
  </si>
  <si>
    <t>Augmentation of Water Supply Scheme of newly created Jorethang Nagar Panchayat (NLCPR)</t>
  </si>
  <si>
    <t>60.00.84</t>
  </si>
  <si>
    <t xml:space="preserve">Land Compensation </t>
  </si>
  <si>
    <t>IT System for Water Supply Management (NEC)</t>
  </si>
  <si>
    <t>34.44.71</t>
  </si>
  <si>
    <t>Augmentation of Water Supply for Makha Bazar in East Sikkim (NEC)</t>
  </si>
  <si>
    <t>73.00.75</t>
  </si>
  <si>
    <t>Geyzing Division</t>
  </si>
  <si>
    <t>Namchi Division</t>
  </si>
  <si>
    <t>70.00.73</t>
  </si>
  <si>
    <t xml:space="preserve">Survey and Investigation </t>
  </si>
  <si>
    <t>Schemes Financed by NABARD</t>
  </si>
  <si>
    <t>72.00.73</t>
  </si>
  <si>
    <t>Construction of Water Supply Scheme at Majhitar, South Sikkim (NEC)</t>
  </si>
  <si>
    <t>60.00.86</t>
  </si>
  <si>
    <t>70.00.99</t>
  </si>
  <si>
    <t>71.00.74</t>
  </si>
  <si>
    <t>71.00.75</t>
  </si>
  <si>
    <t>Augmentation of Sombaria Water Supply Scheme in West Sikkim</t>
  </si>
  <si>
    <t>Augmentation of Legship Water Supply Scheme in West Sikkim</t>
  </si>
  <si>
    <t>Slope Stabilization works for Gangtok Water Supply Scheme (SPA)</t>
  </si>
  <si>
    <t>Augmentation of Namchi  Water Supply Scheme in South Sikkim (NLCPR)</t>
  </si>
  <si>
    <t>72.00.74</t>
  </si>
  <si>
    <t>Augmentation of Namthang water supply scheme at South Sikkim ( NEC)</t>
  </si>
  <si>
    <t>72.00.75</t>
  </si>
  <si>
    <t>Providing water supply scheme to Central University at Yangang South Sikkim (NLCPR)</t>
  </si>
  <si>
    <t>60.45.73</t>
  </si>
  <si>
    <t>72.00.53</t>
  </si>
  <si>
    <t>Major works</t>
  </si>
  <si>
    <t>73.00.53</t>
  </si>
  <si>
    <t>74.00.53</t>
  </si>
  <si>
    <t>Water Supply Scheme for North District</t>
  </si>
  <si>
    <t>75.00.53</t>
  </si>
  <si>
    <t>62.00.72</t>
  </si>
  <si>
    <t>62.00.73</t>
  </si>
  <si>
    <t>Rec</t>
  </si>
  <si>
    <t>National River Conservation Programme (NRCP)</t>
  </si>
  <si>
    <t>62.00.74</t>
  </si>
  <si>
    <t>62.00.75</t>
  </si>
  <si>
    <t>Schemes under 10% Lumpsum Provision for NE States including Sikkim (Central Share)</t>
  </si>
  <si>
    <t>Sewerage Line and STP for Western Zone Gangtok (Central Share)</t>
  </si>
  <si>
    <t>Maintenance of Sewerage &amp; Drainage System</t>
  </si>
  <si>
    <t xml:space="preserve">                  Budget Estimate</t>
  </si>
  <si>
    <t xml:space="preserve">                Revised Estimate</t>
  </si>
  <si>
    <t>Water Supply &amp; Sanitation ,01.911- Deduct Recoveries of overpayment</t>
  </si>
  <si>
    <t>Mangan Division</t>
  </si>
  <si>
    <t>North District</t>
  </si>
  <si>
    <t>34.54.01</t>
  </si>
  <si>
    <t>34.54.11</t>
  </si>
  <si>
    <t>34.54.13</t>
  </si>
  <si>
    <t>47</t>
  </si>
  <si>
    <t>60.47.72</t>
  </si>
  <si>
    <t>34.44.42</t>
  </si>
  <si>
    <t>60.00.77</t>
  </si>
  <si>
    <t>Augmentation of Greater Rangpo Water Supply Scheme (NLCPR)</t>
  </si>
  <si>
    <t>73.00.76</t>
  </si>
  <si>
    <t>Renovation of water reservoir and water supply at Rongli Bazaar</t>
  </si>
  <si>
    <t>73.00.77</t>
  </si>
  <si>
    <t>Construction of quarter at 2nd Mile Selep Rateychu trunk mains for quarter Gangtok Water Supply Scheme</t>
  </si>
  <si>
    <t>74.00.75</t>
  </si>
  <si>
    <t>Water supply scheme for Soreng in West Sikkim</t>
  </si>
  <si>
    <t>70.00.82</t>
  </si>
  <si>
    <t>State Share for NABARD</t>
  </si>
  <si>
    <t>70.00.74</t>
  </si>
  <si>
    <t>State Share of AMRUT</t>
  </si>
  <si>
    <t>70.00.83</t>
  </si>
  <si>
    <t>New  Water Supply Schemes</t>
  </si>
  <si>
    <t xml:space="preserve">Lump sum provision for revision of Pay &amp; Allowances </t>
  </si>
  <si>
    <t xml:space="preserve">                         Actuals</t>
  </si>
  <si>
    <t>Rehablitation of Sewerage System along Indira Bye Pass, Gangtok (Central Share)</t>
  </si>
  <si>
    <r>
      <t>Pollution Abatement of River Rani Chu (through Roro Chu) at Gangtok (</t>
    </r>
    <r>
      <rPr>
        <b/>
        <sz val="10"/>
        <rFont val="Times New Roman"/>
        <family val="1"/>
      </rPr>
      <t>Zone II</t>
    </r>
    <r>
      <rPr>
        <sz val="10"/>
        <rFont val="Times New Roman"/>
        <family val="1"/>
      </rPr>
      <t>) in Sikkim under (NRCP) 
(Central Share)</t>
    </r>
  </si>
  <si>
    <r>
      <t>Pollution Abatement of River Rani Chu (through Roro Chu) at Gangtok (</t>
    </r>
    <r>
      <rPr>
        <b/>
        <sz val="10"/>
        <rFont val="Times New Roman"/>
        <family val="1"/>
      </rPr>
      <t>Zone IV</t>
    </r>
    <r>
      <rPr>
        <sz val="10"/>
        <rFont val="Times New Roman"/>
        <family val="1"/>
      </rPr>
      <t>) in Sikkim under (NRCP) 
(Central Share)</t>
    </r>
  </si>
  <si>
    <t>I. Estimate of the amount required in the year ending 31st March, 2019 to defray the charges in respect of Water Security and Public Health Engineering</t>
  </si>
  <si>
    <t xml:space="preserve">                        2016-17</t>
  </si>
  <si>
    <t xml:space="preserve">                       2017-18</t>
  </si>
  <si>
    <t xml:space="preserve">                       2018-19</t>
  </si>
</sst>
</file>

<file path=xl/styles.xml><?xml version="1.0" encoding="utf-8"?>
<styleSheet xmlns="http://schemas.openxmlformats.org/spreadsheetml/2006/main">
  <numFmts count="5">
    <numFmt numFmtId="164" formatCode="_ * #,##0.00_ ;_ * \-#,##0.00_ ;_ * &quot;-&quot;??_ ;_ @_ "/>
    <numFmt numFmtId="165" formatCode="00#"/>
    <numFmt numFmtId="166" formatCode="0#"/>
    <numFmt numFmtId="167" formatCode="00000#"/>
    <numFmt numFmtId="168" formatCode="00.00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34">
    <xf numFmtId="0" fontId="0" fillId="0" borderId="0" xfId="0"/>
    <xf numFmtId="0" fontId="4" fillId="0" borderId="0" xfId="2" applyFont="1" applyFill="1" applyBorder="1" applyAlignment="1">
      <alignment horizontal="left" vertical="top" wrapText="1"/>
    </xf>
    <xf numFmtId="0" fontId="4" fillId="0" borderId="0" xfId="2" applyFont="1" applyFill="1"/>
    <xf numFmtId="0" fontId="4" fillId="0" borderId="0" xfId="2" applyFont="1" applyFill="1" applyAlignment="1">
      <alignment horizontal="left" vertical="top" wrapText="1"/>
    </xf>
    <xf numFmtId="0" fontId="4" fillId="0" borderId="0" xfId="6" applyFont="1" applyFill="1" applyAlignment="1" applyProtection="1">
      <alignment horizontal="left"/>
    </xf>
    <xf numFmtId="0" fontId="4" fillId="0" borderId="0" xfId="6" applyFont="1" applyFill="1" applyAlignment="1">
      <alignment horizontal="left" vertical="top" wrapText="1"/>
    </xf>
    <xf numFmtId="0" fontId="4" fillId="0" borderId="0" xfId="8" applyFont="1" applyFill="1" applyProtection="1"/>
    <xf numFmtId="0" fontId="4" fillId="0" borderId="0" xfId="8" applyFont="1" applyFill="1" applyBorder="1" applyAlignment="1" applyProtection="1">
      <alignment horizontal="left" vertical="top" wrapText="1"/>
    </xf>
    <xf numFmtId="0" fontId="4" fillId="0" borderId="0" xfId="4" applyFont="1" applyFill="1" applyAlignment="1">
      <alignment horizontal="left" vertical="top" wrapText="1"/>
    </xf>
    <xf numFmtId="0" fontId="4" fillId="0" borderId="0" xfId="4" applyFont="1" applyFill="1" applyBorder="1" applyAlignment="1">
      <alignment horizontal="left" vertical="top" wrapText="1"/>
    </xf>
    <xf numFmtId="0" fontId="4" fillId="0" borderId="0" xfId="9" applyFont="1" applyFill="1" applyBorder="1" applyAlignment="1">
      <alignment horizontal="left" vertical="top" wrapText="1"/>
    </xf>
    <xf numFmtId="0" fontId="4" fillId="0" borderId="1" xfId="9" applyFont="1" applyFill="1" applyBorder="1" applyAlignment="1">
      <alignment horizontal="left" vertical="top" wrapText="1"/>
    </xf>
    <xf numFmtId="0" fontId="4" fillId="0" borderId="0" xfId="9" applyFont="1" applyFill="1"/>
    <xf numFmtId="0" fontId="4" fillId="0" borderId="0" xfId="4" applyFont="1" applyFill="1" applyBorder="1" applyAlignment="1">
      <alignment horizontal="right" vertical="top" wrapText="1"/>
    </xf>
    <xf numFmtId="0" fontId="4" fillId="0" borderId="1" xfId="4" applyFont="1" applyFill="1" applyBorder="1" applyAlignment="1">
      <alignment horizontal="left" vertical="top" wrapText="1"/>
    </xf>
    <xf numFmtId="0" fontId="4" fillId="0" borderId="3" xfId="4" applyFont="1" applyFill="1" applyBorder="1" applyAlignment="1">
      <alignment horizontal="left" vertical="top" wrapText="1"/>
    </xf>
    <xf numFmtId="0" fontId="4" fillId="2" borderId="0" xfId="2" applyFont="1" applyFill="1"/>
    <xf numFmtId="0" fontId="3" fillId="0" borderId="2" xfId="8" applyFont="1" applyFill="1" applyBorder="1" applyAlignment="1" applyProtection="1">
      <alignment horizontal="left" vertical="top" wrapText="1"/>
    </xf>
    <xf numFmtId="0" fontId="3" fillId="0" borderId="2" xfId="8" applyFont="1" applyFill="1" applyBorder="1" applyAlignment="1" applyProtection="1">
      <alignment horizontal="right" vertical="top"/>
    </xf>
    <xf numFmtId="0" fontId="3" fillId="0" borderId="0" xfId="7" applyFont="1" applyFill="1" applyBorder="1" applyAlignment="1" applyProtection="1">
      <alignment horizontal="left"/>
    </xf>
    <xf numFmtId="0" fontId="3" fillId="0" borderId="0" xfId="8" applyFont="1" applyFill="1" applyBorder="1" applyAlignment="1" applyProtection="1">
      <alignment horizontal="left" vertical="top" wrapText="1"/>
    </xf>
    <xf numFmtId="0" fontId="3" fillId="0" borderId="0" xfId="8" applyFont="1" applyFill="1" applyBorder="1" applyAlignment="1" applyProtection="1">
      <alignment horizontal="right" vertical="top"/>
    </xf>
    <xf numFmtId="0" fontId="3" fillId="0" borderId="1" xfId="8" applyFont="1" applyFill="1" applyBorder="1" applyAlignment="1" applyProtection="1">
      <alignment horizontal="left" vertical="top" wrapText="1"/>
    </xf>
    <xf numFmtId="0" fontId="3" fillId="0" borderId="1" xfId="8" applyFont="1" applyFill="1" applyBorder="1" applyAlignment="1" applyProtection="1">
      <alignment horizontal="right" vertical="top"/>
    </xf>
    <xf numFmtId="0" fontId="3" fillId="0" borderId="1" xfId="7" applyFont="1" applyFill="1" applyBorder="1" applyAlignment="1" applyProtection="1">
      <alignment horizontal="left"/>
    </xf>
    <xf numFmtId="0" fontId="3" fillId="0" borderId="1" xfId="7" applyNumberFormat="1" applyFont="1" applyFill="1" applyBorder="1" applyAlignment="1" applyProtection="1">
      <alignment horizontal="right"/>
    </xf>
    <xf numFmtId="0" fontId="4" fillId="3" borderId="0" xfId="2" applyFont="1" applyFill="1"/>
    <xf numFmtId="0" fontId="3" fillId="0" borderId="0" xfId="4" applyFont="1" applyFill="1" applyBorder="1" applyAlignment="1" applyProtection="1">
      <alignment horizontal="left" vertical="top" wrapText="1"/>
    </xf>
    <xf numFmtId="0" fontId="3" fillId="0" borderId="2" xfId="7" applyNumberFormat="1" applyFont="1" applyFill="1" applyBorder="1" applyAlignment="1" applyProtection="1">
      <alignment horizontal="right"/>
    </xf>
    <xf numFmtId="0" fontId="3" fillId="0" borderId="0" xfId="7" applyNumberFormat="1" applyFont="1" applyFill="1" applyBorder="1" applyAlignment="1" applyProtection="1">
      <alignment horizontal="right"/>
    </xf>
    <xf numFmtId="167" fontId="3" fillId="0" borderId="0" xfId="4" applyNumberFormat="1" applyFont="1" applyFill="1" applyBorder="1" applyAlignment="1">
      <alignment horizontal="right" vertical="top" wrapText="1"/>
    </xf>
    <xf numFmtId="0" fontId="3" fillId="0" borderId="0" xfId="6" applyFont="1" applyFill="1" applyAlignment="1" applyProtection="1">
      <alignment horizontal="left" vertical="top" wrapText="1"/>
    </xf>
    <xf numFmtId="0" fontId="3" fillId="0" borderId="0" xfId="2" applyFont="1" applyFill="1" applyBorder="1" applyAlignment="1">
      <alignment horizontal="right" vertical="top" wrapText="1"/>
    </xf>
    <xf numFmtId="0" fontId="5" fillId="0" borderId="0" xfId="2" applyFont="1" applyFill="1" applyBorder="1" applyAlignment="1" applyProtection="1">
      <alignment horizontal="center"/>
    </xf>
    <xf numFmtId="0" fontId="5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Alignment="1">
      <alignment horizontal="right" vertical="top" wrapText="1"/>
    </xf>
    <xf numFmtId="0" fontId="3" fillId="0" borderId="0" xfId="2" applyFont="1" applyFill="1"/>
    <xf numFmtId="0" fontId="3" fillId="0" borderId="0" xfId="9" applyNumberFormat="1" applyFont="1" applyFill="1" applyAlignment="1" applyProtection="1">
      <alignment horizontal="right"/>
    </xf>
    <xf numFmtId="0" fontId="5" fillId="0" borderId="0" xfId="9" applyNumberFormat="1" applyFont="1" applyFill="1" applyAlignment="1">
      <alignment horizontal="center"/>
    </xf>
    <xf numFmtId="0" fontId="3" fillId="0" borderId="0" xfId="9" applyFont="1" applyFill="1" applyAlignment="1" applyProtection="1">
      <alignment horizontal="left"/>
    </xf>
    <xf numFmtId="0" fontId="3" fillId="0" borderId="0" xfId="2" applyFont="1" applyFill="1" applyAlignment="1" applyProtection="1">
      <alignment horizontal="left"/>
    </xf>
    <xf numFmtId="0" fontId="3" fillId="0" borderId="0" xfId="2" applyNumberFormat="1" applyFont="1" applyFill="1" applyAlignment="1" applyProtection="1">
      <alignment horizontal="left"/>
    </xf>
    <xf numFmtId="0" fontId="3" fillId="0" borderId="0" xfId="2" applyNumberFormat="1" applyFont="1" applyFill="1" applyAlignment="1" applyProtection="1">
      <alignment horizontal="right"/>
    </xf>
    <xf numFmtId="0" fontId="5" fillId="0" borderId="0" xfId="2" applyNumberFormat="1" applyFont="1" applyFill="1" applyAlignment="1">
      <alignment horizontal="center"/>
    </xf>
    <xf numFmtId="0" fontId="3" fillId="0" borderId="0" xfId="2" applyNumberFormat="1" applyFont="1" applyFill="1"/>
    <xf numFmtId="0" fontId="3" fillId="0" borderId="0" xfId="2" applyNumberFormat="1" applyFont="1" applyFill="1" applyAlignment="1">
      <alignment horizontal="center"/>
    </xf>
    <xf numFmtId="0" fontId="5" fillId="0" borderId="0" xfId="2" applyNumberFormat="1" applyFont="1" applyFill="1"/>
    <xf numFmtId="164" fontId="3" fillId="0" borderId="0" xfId="1" applyFont="1" applyFill="1" applyAlignment="1">
      <alignment horizontal="right"/>
    </xf>
    <xf numFmtId="0" fontId="3" fillId="0" borderId="1" xfId="7" applyFont="1" applyFill="1" applyBorder="1"/>
    <xf numFmtId="0" fontId="3" fillId="0" borderId="1" xfId="7" applyNumberFormat="1" applyFont="1" applyFill="1" applyBorder="1"/>
    <xf numFmtId="0" fontId="6" fillId="0" borderId="1" xfId="7" applyNumberFormat="1" applyFont="1" applyFill="1" applyBorder="1" applyAlignment="1" applyProtection="1">
      <alignment horizontal="right"/>
    </xf>
    <xf numFmtId="0" fontId="3" fillId="0" borderId="1" xfId="7" applyNumberFormat="1" applyFont="1" applyFill="1" applyBorder="1" applyAlignment="1" applyProtection="1">
      <alignment vertical="center" wrapText="1"/>
    </xf>
    <xf numFmtId="0" fontId="3" fillId="0" borderId="0" xfId="8" applyFont="1" applyFill="1" applyBorder="1" applyAlignment="1" applyProtection="1">
      <alignment horizontal="right" vertical="top" wrapText="1"/>
    </xf>
    <xf numFmtId="164" fontId="3" fillId="0" borderId="0" xfId="1" applyFont="1" applyFill="1" applyBorder="1" applyAlignment="1" applyProtection="1">
      <alignment horizontal="right"/>
    </xf>
    <xf numFmtId="0" fontId="3" fillId="0" borderId="0" xfId="7" applyNumberFormat="1" applyFont="1" applyFill="1" applyBorder="1" applyAlignment="1" applyProtection="1">
      <alignment horizontal="center" vertical="center" wrapText="1"/>
    </xf>
    <xf numFmtId="0" fontId="3" fillId="0" borderId="0" xfId="4" applyFont="1" applyFill="1" applyAlignment="1">
      <alignment horizontal="right" vertical="top" wrapText="1"/>
    </xf>
    <xf numFmtId="0" fontId="5" fillId="0" borderId="0" xfId="4" applyFont="1" applyFill="1" applyAlignment="1" applyProtection="1">
      <alignment horizontal="left" vertical="top" wrapText="1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4" applyNumberFormat="1" applyFont="1" applyFill="1" applyAlignment="1" applyProtection="1">
      <alignment horizontal="right"/>
    </xf>
    <xf numFmtId="0" fontId="5" fillId="0" borderId="0" xfId="9" applyFont="1" applyFill="1" applyBorder="1" applyAlignment="1">
      <alignment horizontal="right" vertical="top" wrapText="1"/>
    </xf>
    <xf numFmtId="0" fontId="5" fillId="0" borderId="0" xfId="9" applyFont="1" applyFill="1" applyBorder="1" applyAlignment="1" applyProtection="1">
      <alignment horizontal="left" vertical="top" wrapText="1"/>
    </xf>
    <xf numFmtId="166" fontId="3" fillId="0" borderId="0" xfId="9" applyNumberFormat="1" applyFont="1" applyFill="1" applyBorder="1" applyAlignment="1">
      <alignment horizontal="right" vertical="top" wrapText="1"/>
    </xf>
    <xf numFmtId="0" fontId="3" fillId="0" borderId="0" xfId="9" applyFont="1" applyFill="1" applyBorder="1" applyAlignment="1" applyProtection="1">
      <alignment horizontal="left" vertical="top" wrapText="1"/>
    </xf>
    <xf numFmtId="168" fontId="5" fillId="0" borderId="0" xfId="9" applyNumberFormat="1" applyFont="1" applyFill="1" applyBorder="1" applyAlignment="1">
      <alignment horizontal="right" vertical="top" wrapText="1"/>
    </xf>
    <xf numFmtId="166" fontId="3" fillId="0" borderId="0" xfId="6" applyNumberFormat="1" applyFont="1" applyFill="1" applyBorder="1" applyAlignment="1">
      <alignment horizontal="right" vertical="top"/>
    </xf>
    <xf numFmtId="49" fontId="3" fillId="0" borderId="0" xfId="9" applyNumberFormat="1" applyFont="1" applyFill="1" applyBorder="1" applyAlignment="1">
      <alignment horizontal="right" vertical="top" wrapText="1"/>
    </xf>
    <xf numFmtId="164" fontId="3" fillId="0" borderId="0" xfId="1" applyFont="1" applyFill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0" fontId="3" fillId="0" borderId="3" xfId="4" applyNumberFormat="1" applyFont="1" applyFill="1" applyBorder="1" applyAlignment="1" applyProtection="1">
      <alignment horizontal="right"/>
    </xf>
    <xf numFmtId="0" fontId="3" fillId="0" borderId="3" xfId="1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166" fontId="3" fillId="0" borderId="1" xfId="6" applyNumberFormat="1" applyFont="1" applyFill="1" applyBorder="1" applyAlignment="1">
      <alignment horizontal="right" vertical="top"/>
    </xf>
    <xf numFmtId="0" fontId="3" fillId="0" borderId="1" xfId="9" applyFont="1" applyFill="1" applyBorder="1" applyAlignment="1" applyProtection="1">
      <alignment horizontal="left" vertical="top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3" xfId="9" applyNumberFormat="1" applyFont="1" applyFill="1" applyBorder="1" applyAlignment="1" applyProtection="1">
      <alignment horizontal="right"/>
    </xf>
    <xf numFmtId="0" fontId="3" fillId="0" borderId="0" xfId="9" applyNumberFormat="1" applyFont="1" applyFill="1" applyBorder="1" applyAlignment="1" applyProtection="1">
      <alignment horizontal="right"/>
    </xf>
    <xf numFmtId="0" fontId="5" fillId="0" borderId="0" xfId="4" applyFont="1" applyFill="1" applyBorder="1" applyAlignment="1">
      <alignment horizontal="right" vertical="top" wrapText="1"/>
    </xf>
    <xf numFmtId="0" fontId="5" fillId="0" borderId="0" xfId="4" applyFont="1" applyFill="1" applyBorder="1" applyAlignment="1" applyProtection="1">
      <alignment horizontal="left" vertical="top" wrapText="1"/>
    </xf>
    <xf numFmtId="0" fontId="3" fillId="0" borderId="0" xfId="4" applyNumberFormat="1" applyFont="1" applyFill="1" applyAlignment="1">
      <alignment horizontal="right"/>
    </xf>
    <xf numFmtId="166" fontId="3" fillId="0" borderId="0" xfId="4" applyNumberFormat="1" applyFont="1" applyFill="1" applyBorder="1" applyAlignment="1">
      <alignment horizontal="right" vertical="top" wrapText="1"/>
    </xf>
    <xf numFmtId="164" fontId="3" fillId="0" borderId="0" xfId="1" applyFont="1" applyFill="1" applyAlignment="1">
      <alignment horizontal="right" wrapText="1"/>
    </xf>
    <xf numFmtId="0" fontId="3" fillId="0" borderId="0" xfId="1" applyNumberFormat="1" applyFont="1" applyFill="1" applyAlignment="1">
      <alignment horizontal="right" wrapText="1"/>
    </xf>
    <xf numFmtId="0" fontId="3" fillId="0" borderId="3" xfId="1" applyNumberFormat="1" applyFont="1" applyFill="1" applyBorder="1" applyAlignment="1">
      <alignment horizontal="right" wrapText="1"/>
    </xf>
    <xf numFmtId="164" fontId="3" fillId="0" borderId="3" xfId="1" applyFont="1" applyFill="1" applyBorder="1" applyAlignment="1">
      <alignment horizontal="right" wrapText="1"/>
    </xf>
    <xf numFmtId="0" fontId="3" fillId="0" borderId="3" xfId="4" applyNumberFormat="1" applyFont="1" applyFill="1" applyBorder="1" applyAlignment="1">
      <alignment horizontal="right"/>
    </xf>
    <xf numFmtId="0" fontId="3" fillId="0" borderId="0" xfId="4" applyNumberFormat="1" applyFont="1" applyFill="1" applyBorder="1" applyAlignment="1">
      <alignment horizontal="right"/>
    </xf>
    <xf numFmtId="164" fontId="3" fillId="0" borderId="0" xfId="1" applyFont="1" applyFill="1" applyBorder="1" applyAlignment="1">
      <alignment horizontal="right" wrapText="1"/>
    </xf>
    <xf numFmtId="164" fontId="3" fillId="0" borderId="1" xfId="1" applyFont="1" applyFill="1" applyBorder="1" applyAlignment="1">
      <alignment horizontal="right" wrapText="1"/>
    </xf>
    <xf numFmtId="166" fontId="3" fillId="0" borderId="1" xfId="9" applyNumberFormat="1" applyFont="1" applyFill="1" applyBorder="1" applyAlignment="1">
      <alignment horizontal="right" vertical="top" wrapText="1"/>
    </xf>
    <xf numFmtId="0" fontId="3" fillId="0" borderId="1" xfId="4" applyFont="1" applyFill="1" applyBorder="1" applyAlignment="1" applyProtection="1">
      <alignment horizontal="left" vertical="top" wrapText="1"/>
    </xf>
    <xf numFmtId="166" fontId="3" fillId="0" borderId="0" xfId="9" applyNumberFormat="1" applyFont="1" applyFill="1" applyBorder="1" applyAlignment="1">
      <alignment horizontal="right" wrapText="1"/>
    </xf>
    <xf numFmtId="0" fontId="3" fillId="0" borderId="0" xfId="4" applyFont="1" applyFill="1" applyBorder="1" applyAlignment="1" applyProtection="1">
      <alignment horizontal="left" wrapText="1"/>
    </xf>
    <xf numFmtId="0" fontId="3" fillId="0" borderId="1" xfId="1" applyNumberFormat="1" applyFont="1" applyFill="1" applyBorder="1" applyAlignment="1">
      <alignment horizontal="right" wrapText="1"/>
    </xf>
    <xf numFmtId="0" fontId="3" fillId="0" borderId="1" xfId="4" applyNumberFormat="1" applyFont="1" applyFill="1" applyBorder="1" applyAlignment="1">
      <alignment horizontal="right"/>
    </xf>
    <xf numFmtId="165" fontId="5" fillId="0" borderId="0" xfId="4" applyNumberFormat="1" applyFont="1" applyFill="1" applyBorder="1" applyAlignment="1">
      <alignment horizontal="right" vertical="top" wrapText="1"/>
    </xf>
    <xf numFmtId="164" fontId="3" fillId="0" borderId="0" xfId="1" applyFont="1" applyFill="1" applyBorder="1" applyAlignment="1">
      <alignment horizontal="right"/>
    </xf>
    <xf numFmtId="0" fontId="3" fillId="0" borderId="0" xfId="1" applyNumberFormat="1" applyFont="1" applyFill="1" applyBorder="1" applyAlignment="1">
      <alignment horizontal="right" wrapText="1"/>
    </xf>
    <xf numFmtId="49" fontId="3" fillId="0" borderId="0" xfId="4" applyNumberFormat="1" applyFont="1" applyFill="1" applyBorder="1" applyAlignment="1">
      <alignment horizontal="right" vertical="top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2" xfId="4" applyNumberFormat="1" applyFont="1" applyFill="1" applyBorder="1" applyAlignment="1" applyProtection="1">
      <alignment horizontal="right"/>
    </xf>
    <xf numFmtId="166" fontId="3" fillId="0" borderId="0" xfId="9" applyNumberFormat="1" applyFont="1" applyFill="1" applyBorder="1" applyAlignment="1">
      <alignment horizontal="right" vertical="top"/>
    </xf>
    <xf numFmtId="0" fontId="3" fillId="0" borderId="0" xfId="9" applyFont="1" applyFill="1" applyBorder="1" applyAlignment="1">
      <alignment horizontal="right" vertical="top" wrapText="1"/>
    </xf>
    <xf numFmtId="0" fontId="5" fillId="0" borderId="1" xfId="9" applyFont="1" applyFill="1" applyBorder="1" applyAlignment="1">
      <alignment horizontal="right" vertical="top" wrapText="1"/>
    </xf>
    <xf numFmtId="0" fontId="5" fillId="0" borderId="1" xfId="9" applyFont="1" applyFill="1" applyBorder="1" applyAlignment="1" applyProtection="1">
      <alignment horizontal="left" vertical="top" wrapText="1"/>
    </xf>
    <xf numFmtId="0" fontId="3" fillId="0" borderId="3" xfId="4" applyFont="1" applyFill="1" applyBorder="1" applyAlignment="1">
      <alignment horizontal="right" vertical="top" wrapText="1"/>
    </xf>
    <xf numFmtId="0" fontId="5" fillId="0" borderId="3" xfId="4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>
      <alignment horizontal="right" vertical="top" wrapText="1"/>
    </xf>
    <xf numFmtId="0" fontId="3" fillId="0" borderId="0" xfId="2" applyFont="1" applyFill="1" applyBorder="1" applyAlignment="1">
      <alignment horizontal="right" vertical="top"/>
    </xf>
    <xf numFmtId="164" fontId="3" fillId="0" borderId="2" xfId="1" applyFont="1" applyFill="1" applyBorder="1" applyAlignment="1" applyProtection="1">
      <alignment horizontal="right" wrapText="1"/>
    </xf>
    <xf numFmtId="166" fontId="3" fillId="0" borderId="1" xfId="4" applyNumberFormat="1" applyFont="1" applyFill="1" applyBorder="1" applyAlignment="1">
      <alignment horizontal="right" vertical="top" wrapText="1"/>
    </xf>
    <xf numFmtId="164" fontId="3" fillId="0" borderId="0" xfId="4" applyNumberFormat="1" applyFont="1" applyFill="1" applyBorder="1" applyAlignment="1" applyProtection="1">
      <alignment horizontal="right"/>
    </xf>
    <xf numFmtId="0" fontId="3" fillId="0" borderId="0" xfId="4" applyNumberFormat="1" applyFont="1" applyFill="1" applyBorder="1" applyAlignment="1" applyProtection="1">
      <alignment horizontal="right" wrapText="1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Alignment="1">
      <alignment horizontal="right" vertical="top"/>
    </xf>
    <xf numFmtId="0" fontId="3" fillId="0" borderId="0" xfId="2" applyFont="1" applyFill="1" applyAlignment="1" applyProtection="1">
      <alignment horizontal="left" wrapText="1"/>
    </xf>
    <xf numFmtId="49" fontId="3" fillId="0" borderId="0" xfId="2" applyNumberFormat="1" applyFont="1" applyFill="1" applyAlignment="1">
      <alignment horizontal="right"/>
    </xf>
    <xf numFmtId="0" fontId="3" fillId="0" borderId="0" xfId="2" applyFont="1" applyFill="1" applyBorder="1" applyAlignment="1">
      <alignment wrapText="1"/>
    </xf>
    <xf numFmtId="0" fontId="3" fillId="0" borderId="0" xfId="2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>
      <alignment horizontal="right"/>
    </xf>
    <xf numFmtId="0" fontId="3" fillId="0" borderId="0" xfId="2" applyNumberFormat="1" applyFont="1" applyFill="1" applyAlignment="1">
      <alignment horizontal="right"/>
    </xf>
    <xf numFmtId="0" fontId="5" fillId="0" borderId="0" xfId="0" applyNumberFormat="1" applyFont="1" applyFill="1" applyBorder="1" applyAlignment="1" applyProtection="1">
      <alignment horizontal="right"/>
    </xf>
    <xf numFmtId="0" fontId="3" fillId="0" borderId="0" xfId="8" applyNumberFormat="1" applyFont="1" applyFill="1" applyAlignment="1" applyProtection="1">
      <alignment horizontal="right"/>
    </xf>
    <xf numFmtId="0" fontId="3" fillId="0" borderId="0" xfId="2" applyFont="1" applyFill="1" applyAlignment="1">
      <alignment horizontal="right"/>
    </xf>
    <xf numFmtId="0" fontId="3" fillId="0" borderId="0" xfId="7" applyNumberFormat="1" applyFont="1" applyFill="1" applyBorder="1" applyAlignment="1" applyProtection="1">
      <alignment horizontal="right"/>
    </xf>
    <xf numFmtId="0" fontId="5" fillId="0" borderId="0" xfId="2" applyNumberFormat="1" applyFont="1" applyFill="1" applyAlignment="1" applyProtection="1">
      <alignment horizontal="center"/>
    </xf>
    <xf numFmtId="0" fontId="5" fillId="0" borderId="0" xfId="3" applyNumberFormat="1" applyFont="1" applyFill="1" applyBorder="1" applyAlignment="1" applyProtection="1">
      <alignment horizontal="center"/>
    </xf>
    <xf numFmtId="167" fontId="3" fillId="0" borderId="1" xfId="4" applyNumberFormat="1" applyFont="1" applyFill="1" applyBorder="1" applyAlignment="1">
      <alignment horizontal="right" vertical="top" wrapText="1"/>
    </xf>
    <xf numFmtId="0" fontId="3" fillId="0" borderId="0" xfId="7" applyNumberFormat="1" applyFont="1" applyFill="1" applyBorder="1" applyAlignment="1" applyProtection="1">
      <alignment horizontal="right"/>
    </xf>
    <xf numFmtId="0" fontId="3" fillId="0" borderId="0" xfId="7" applyNumberFormat="1" applyFont="1" applyFill="1" applyBorder="1" applyAlignment="1" applyProtection="1">
      <alignment horizontal="left"/>
    </xf>
    <xf numFmtId="0" fontId="3" fillId="0" borderId="2" xfId="7" applyNumberFormat="1" applyFont="1" applyFill="1" applyBorder="1" applyAlignment="1" applyProtection="1">
      <alignment horizontal="left"/>
    </xf>
  </cellXfs>
  <cellStyles count="10">
    <cellStyle name="Comma" xfId="1" builtinId="3"/>
    <cellStyle name="Normal" xfId="0" builtinId="0"/>
    <cellStyle name="Normal_budget 2004-05_2.6.04" xfId="2"/>
    <cellStyle name="Normal_BUDGET FOR  03-04" xfId="3"/>
    <cellStyle name="Normal_BUDGET FOR  03-04 10-02-03" xfId="4"/>
    <cellStyle name="Normal_BUDGET FOR  03-04 10-02-03 2" xfId="5"/>
    <cellStyle name="Normal_budget for 03-04" xfId="6"/>
    <cellStyle name="Normal_BUDGET-2000" xfId="7"/>
    <cellStyle name="Normal_budgetDocNIC02-03" xfId="8"/>
    <cellStyle name="Normal_DEMAND17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Budget%20Documents\Budget%20Documents\Budget%20Documents\$Budget%20documents$\$Budgets%202002%20onward$\$Bud2015$\Dem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217" transitionEvaluation="1" codeName="Sheet1"/>
  <dimension ref="A1:H254"/>
  <sheetViews>
    <sheetView tabSelected="1" view="pageBreakPreview" topLeftCell="A217" zoomScaleNormal="145" zoomScaleSheetLayoutView="100" workbookViewId="0">
      <selection activeCell="F15" sqref="F15"/>
    </sheetView>
  </sheetViews>
  <sheetFormatPr defaultColWidth="11" defaultRowHeight="12.75"/>
  <cols>
    <col min="1" max="1" width="6.42578125" style="3" customWidth="1"/>
    <col min="2" max="2" width="8.140625" style="35" customWidth="1"/>
    <col min="3" max="3" width="45.7109375" style="36" customWidth="1"/>
    <col min="4" max="5" width="10.7109375" style="44" customWidth="1"/>
    <col min="6" max="7" width="15.7109375" style="36" customWidth="1"/>
    <col min="8" max="8" width="15.7109375" style="44" customWidth="1"/>
    <col min="9" max="16384" width="11" style="2"/>
  </cols>
  <sheetData>
    <row r="1" spans="1:8">
      <c r="A1" s="1"/>
      <c r="B1" s="32"/>
      <c r="C1" s="33"/>
      <c r="D1" s="34"/>
      <c r="E1" s="34" t="s">
        <v>91</v>
      </c>
      <c r="F1" s="33"/>
      <c r="G1" s="33"/>
      <c r="H1" s="34"/>
    </row>
    <row r="2" spans="1:8">
      <c r="A2" s="1"/>
      <c r="B2" s="32"/>
      <c r="C2" s="33"/>
      <c r="D2" s="34"/>
      <c r="E2" s="34" t="s">
        <v>0</v>
      </c>
      <c r="F2" s="33"/>
      <c r="G2" s="33"/>
      <c r="H2" s="34"/>
    </row>
    <row r="3" spans="1:8" ht="10.9" customHeight="1">
      <c r="A3" s="1"/>
      <c r="B3" s="32"/>
      <c r="C3" s="33"/>
      <c r="D3" s="34"/>
      <c r="E3" s="34"/>
      <c r="F3" s="33"/>
      <c r="G3" s="33"/>
      <c r="H3" s="34"/>
    </row>
    <row r="4" spans="1:8">
      <c r="D4" s="37" t="s">
        <v>85</v>
      </c>
      <c r="E4" s="38">
        <v>2059</v>
      </c>
      <c r="F4" s="39" t="s">
        <v>1</v>
      </c>
      <c r="G4" s="40"/>
      <c r="H4" s="41"/>
    </row>
    <row r="5" spans="1:8">
      <c r="D5" s="42" t="s">
        <v>93</v>
      </c>
      <c r="E5" s="38"/>
      <c r="F5" s="39"/>
      <c r="G5" s="40"/>
      <c r="H5" s="41"/>
    </row>
    <row r="6" spans="1:8">
      <c r="D6" s="42" t="s">
        <v>92</v>
      </c>
      <c r="E6" s="43">
        <v>2215</v>
      </c>
      <c r="F6" s="40" t="s">
        <v>2</v>
      </c>
      <c r="G6" s="40"/>
      <c r="H6" s="41"/>
    </row>
    <row r="7" spans="1:8">
      <c r="D7" s="42" t="s">
        <v>92</v>
      </c>
      <c r="E7" s="38">
        <v>2216</v>
      </c>
      <c r="F7" s="39" t="s">
        <v>3</v>
      </c>
      <c r="G7" s="40"/>
      <c r="H7" s="41"/>
    </row>
    <row r="8" spans="1:8">
      <c r="D8" s="42" t="s">
        <v>86</v>
      </c>
      <c r="F8" s="44"/>
      <c r="G8" s="41"/>
      <c r="H8" s="41"/>
    </row>
    <row r="9" spans="1:8">
      <c r="C9" s="40"/>
      <c r="D9" s="42" t="s">
        <v>87</v>
      </c>
      <c r="E9" s="43">
        <v>4215</v>
      </c>
      <c r="F9" s="41" t="s">
        <v>4</v>
      </c>
      <c r="G9" s="41"/>
      <c r="H9" s="41"/>
    </row>
    <row r="10" spans="1:8">
      <c r="C10" s="40"/>
      <c r="D10" s="42"/>
      <c r="E10" s="43"/>
      <c r="F10" s="41"/>
      <c r="G10" s="41"/>
      <c r="H10" s="41"/>
    </row>
    <row r="11" spans="1:8">
      <c r="A11" s="4" t="s">
        <v>197</v>
      </c>
      <c r="D11" s="41"/>
      <c r="E11" s="45"/>
      <c r="F11" s="44"/>
      <c r="G11" s="41"/>
      <c r="H11" s="41"/>
    </row>
    <row r="12" spans="1:8">
      <c r="A12" s="5"/>
      <c r="D12" s="46"/>
      <c r="E12" s="129" t="s">
        <v>75</v>
      </c>
      <c r="F12" s="129" t="s">
        <v>76</v>
      </c>
      <c r="G12" s="129" t="s">
        <v>9</v>
      </c>
    </row>
    <row r="13" spans="1:8">
      <c r="A13" s="5"/>
      <c r="D13" s="128" t="s">
        <v>5</v>
      </c>
      <c r="E13" s="128">
        <f>H138</f>
        <v>304235</v>
      </c>
      <c r="F13" s="128">
        <f>H223</f>
        <v>1086271</v>
      </c>
      <c r="G13" s="128">
        <v>1390506</v>
      </c>
    </row>
    <row r="14" spans="1:8">
      <c r="A14" s="4" t="s">
        <v>74</v>
      </c>
      <c r="C14" s="40"/>
      <c r="F14" s="44"/>
      <c r="G14" s="44"/>
    </row>
    <row r="15" spans="1:8">
      <c r="C15" s="48"/>
      <c r="D15" s="49"/>
      <c r="E15" s="49"/>
      <c r="F15" s="49"/>
      <c r="G15" s="49"/>
      <c r="H15" s="50" t="s">
        <v>114</v>
      </c>
    </row>
    <row r="16" spans="1:8" s="6" customFormat="1" ht="13.15" customHeight="1">
      <c r="A16" s="17"/>
      <c r="B16" s="18"/>
      <c r="C16" s="19"/>
      <c r="D16" s="133" t="s">
        <v>193</v>
      </c>
      <c r="E16" s="133"/>
      <c r="F16" s="28" t="s">
        <v>167</v>
      </c>
      <c r="G16" s="28" t="s">
        <v>168</v>
      </c>
      <c r="H16" s="28" t="s">
        <v>167</v>
      </c>
    </row>
    <row r="17" spans="1:8" s="6" customFormat="1">
      <c r="A17" s="20"/>
      <c r="B17" s="21"/>
      <c r="C17" s="19" t="s">
        <v>6</v>
      </c>
      <c r="D17" s="132" t="s">
        <v>198</v>
      </c>
      <c r="E17" s="132"/>
      <c r="F17" s="127" t="s">
        <v>199</v>
      </c>
      <c r="G17" s="127" t="s">
        <v>199</v>
      </c>
      <c r="H17" s="131" t="s">
        <v>200</v>
      </c>
    </row>
    <row r="18" spans="1:8" s="6" customFormat="1">
      <c r="A18" s="22"/>
      <c r="B18" s="23"/>
      <c r="C18" s="24"/>
      <c r="D18" s="25" t="s">
        <v>7</v>
      </c>
      <c r="E18" s="25" t="s">
        <v>8</v>
      </c>
      <c r="F18" s="25"/>
      <c r="G18" s="25"/>
      <c r="H18" s="51"/>
    </row>
    <row r="19" spans="1:8" s="6" customFormat="1" ht="6.6" customHeight="1">
      <c r="A19" s="7"/>
      <c r="B19" s="52"/>
      <c r="C19" s="19"/>
      <c r="D19" s="29"/>
      <c r="E19" s="29"/>
      <c r="F19" s="29"/>
      <c r="G19" s="29"/>
      <c r="H19" s="54"/>
    </row>
    <row r="20" spans="1:8" ht="13.9" customHeight="1">
      <c r="A20" s="8"/>
      <c r="B20" s="55"/>
      <c r="C20" s="56" t="s">
        <v>10</v>
      </c>
      <c r="D20" s="57"/>
      <c r="E20" s="57"/>
      <c r="F20" s="57"/>
      <c r="G20" s="57"/>
      <c r="H20" s="58"/>
    </row>
    <row r="21" spans="1:8" ht="14.45" customHeight="1">
      <c r="A21" s="9" t="s">
        <v>11</v>
      </c>
      <c r="B21" s="59">
        <v>2059</v>
      </c>
      <c r="C21" s="60" t="s">
        <v>1</v>
      </c>
      <c r="D21" s="58"/>
      <c r="E21" s="58"/>
      <c r="F21" s="58"/>
      <c r="G21" s="58"/>
      <c r="H21" s="58"/>
    </row>
    <row r="22" spans="1:8" ht="14.45" customHeight="1">
      <c r="A22" s="10"/>
      <c r="B22" s="61">
        <v>1</v>
      </c>
      <c r="C22" s="62" t="s">
        <v>12</v>
      </c>
      <c r="D22" s="58"/>
      <c r="E22" s="58"/>
      <c r="F22" s="58"/>
      <c r="G22" s="58"/>
      <c r="H22" s="58"/>
    </row>
    <row r="23" spans="1:8" ht="14.45" customHeight="1">
      <c r="A23" s="10"/>
      <c r="B23" s="63">
        <v>1.0529999999999999</v>
      </c>
      <c r="C23" s="60" t="s">
        <v>13</v>
      </c>
      <c r="D23" s="58"/>
      <c r="E23" s="58"/>
      <c r="F23" s="58"/>
      <c r="G23" s="58"/>
      <c r="H23" s="58"/>
    </row>
    <row r="24" spans="1:8" ht="14.45" customHeight="1">
      <c r="A24" s="10"/>
      <c r="B24" s="64">
        <v>60</v>
      </c>
      <c r="C24" s="62" t="s">
        <v>56</v>
      </c>
      <c r="D24" s="58"/>
      <c r="E24" s="58"/>
      <c r="F24" s="58"/>
      <c r="G24" s="58"/>
      <c r="H24" s="58"/>
    </row>
    <row r="25" spans="1:8" ht="25.5">
      <c r="A25" s="10"/>
      <c r="B25" s="65" t="s">
        <v>52</v>
      </c>
      <c r="C25" s="62" t="s">
        <v>51</v>
      </c>
      <c r="D25" s="58"/>
      <c r="E25" s="58"/>
      <c r="F25" s="58"/>
      <c r="G25" s="58"/>
      <c r="H25" s="58"/>
    </row>
    <row r="26" spans="1:8" ht="14.45" customHeight="1">
      <c r="A26" s="10"/>
      <c r="B26" s="64" t="s">
        <v>58</v>
      </c>
      <c r="C26" s="62" t="s">
        <v>57</v>
      </c>
      <c r="D26" s="66">
        <v>0</v>
      </c>
      <c r="E26" s="67">
        <v>8114</v>
      </c>
      <c r="F26" s="68">
        <v>7918</v>
      </c>
      <c r="G26" s="68">
        <v>7918</v>
      </c>
      <c r="H26" s="58">
        <v>8584</v>
      </c>
    </row>
    <row r="27" spans="1:8" ht="14.45" customHeight="1">
      <c r="A27" s="10" t="s">
        <v>9</v>
      </c>
      <c r="B27" s="64">
        <v>60</v>
      </c>
      <c r="C27" s="62" t="s">
        <v>56</v>
      </c>
      <c r="D27" s="69">
        <f t="shared" ref="D27:G27" si="0">SUM(D26:D26)</f>
        <v>0</v>
      </c>
      <c r="E27" s="70">
        <f t="shared" si="0"/>
        <v>8114</v>
      </c>
      <c r="F27" s="71">
        <f t="shared" si="0"/>
        <v>7918</v>
      </c>
      <c r="G27" s="71">
        <f t="shared" si="0"/>
        <v>7918</v>
      </c>
      <c r="H27" s="70">
        <v>8584</v>
      </c>
    </row>
    <row r="28" spans="1:8" ht="13.9" customHeight="1">
      <c r="A28" s="10"/>
      <c r="B28" s="64"/>
      <c r="C28" s="62"/>
      <c r="D28" s="58"/>
      <c r="E28" s="58"/>
      <c r="F28" s="58"/>
      <c r="G28" s="58"/>
      <c r="H28" s="58"/>
    </row>
    <row r="29" spans="1:8" ht="14.45" customHeight="1">
      <c r="A29" s="10"/>
      <c r="B29" s="64">
        <v>61</v>
      </c>
      <c r="C29" s="62" t="s">
        <v>59</v>
      </c>
      <c r="D29" s="58"/>
      <c r="E29" s="58"/>
      <c r="F29" s="58"/>
      <c r="G29" s="58"/>
      <c r="H29" s="58"/>
    </row>
    <row r="30" spans="1:8" ht="25.5">
      <c r="A30" s="10"/>
      <c r="B30" s="65" t="s">
        <v>52</v>
      </c>
      <c r="C30" s="62" t="s">
        <v>51</v>
      </c>
      <c r="D30" s="58"/>
      <c r="E30" s="58"/>
      <c r="F30" s="58"/>
      <c r="G30" s="58"/>
      <c r="H30" s="58"/>
    </row>
    <row r="31" spans="1:8" ht="14.45" customHeight="1">
      <c r="A31" s="10"/>
      <c r="B31" s="64" t="s">
        <v>61</v>
      </c>
      <c r="C31" s="62" t="s">
        <v>60</v>
      </c>
      <c r="D31" s="66">
        <v>0</v>
      </c>
      <c r="E31" s="67">
        <v>4049</v>
      </c>
      <c r="F31" s="68">
        <v>4050</v>
      </c>
      <c r="G31" s="68">
        <v>4050</v>
      </c>
      <c r="H31" s="58">
        <v>4050</v>
      </c>
    </row>
    <row r="32" spans="1:8" ht="13.9" customHeight="1">
      <c r="A32" s="10"/>
      <c r="B32" s="64"/>
      <c r="C32" s="62"/>
      <c r="D32" s="58"/>
      <c r="E32" s="58"/>
      <c r="F32" s="58"/>
      <c r="G32" s="58"/>
      <c r="H32" s="58"/>
    </row>
    <row r="33" spans="1:8" ht="25.5">
      <c r="A33" s="10"/>
      <c r="B33" s="65" t="s">
        <v>53</v>
      </c>
      <c r="C33" s="62" t="s">
        <v>94</v>
      </c>
      <c r="D33" s="57"/>
      <c r="E33" s="57"/>
      <c r="F33" s="57"/>
      <c r="G33" s="57"/>
      <c r="H33" s="57"/>
    </row>
    <row r="34" spans="1:8" ht="14.45" customHeight="1">
      <c r="A34" s="10"/>
      <c r="B34" s="64" t="s">
        <v>62</v>
      </c>
      <c r="C34" s="62" t="s">
        <v>60</v>
      </c>
      <c r="D34" s="72">
        <v>0</v>
      </c>
      <c r="E34" s="67">
        <v>770</v>
      </c>
      <c r="F34" s="67">
        <v>770</v>
      </c>
      <c r="G34" s="67">
        <v>770</v>
      </c>
      <c r="H34" s="57">
        <v>770</v>
      </c>
    </row>
    <row r="35" spans="1:8" ht="6.6" customHeight="1">
      <c r="A35" s="10"/>
      <c r="B35" s="64"/>
      <c r="C35" s="62"/>
      <c r="D35" s="72"/>
      <c r="E35" s="67"/>
      <c r="F35" s="72"/>
      <c r="G35" s="72"/>
      <c r="H35" s="57"/>
    </row>
    <row r="36" spans="1:8" ht="25.5">
      <c r="A36" s="10"/>
      <c r="B36" s="65" t="s">
        <v>54</v>
      </c>
      <c r="C36" s="62" t="s">
        <v>96</v>
      </c>
      <c r="D36" s="57"/>
      <c r="E36" s="57"/>
      <c r="F36" s="57"/>
      <c r="G36" s="57"/>
      <c r="H36" s="57"/>
    </row>
    <row r="37" spans="1:8" ht="14.45" customHeight="1">
      <c r="A37" s="11"/>
      <c r="B37" s="73" t="s">
        <v>63</v>
      </c>
      <c r="C37" s="74" t="s">
        <v>60</v>
      </c>
      <c r="D37" s="75">
        <v>0</v>
      </c>
      <c r="E37" s="76">
        <v>726</v>
      </c>
      <c r="F37" s="76">
        <v>726</v>
      </c>
      <c r="G37" s="76">
        <v>726</v>
      </c>
      <c r="H37" s="77">
        <v>726</v>
      </c>
    </row>
    <row r="38" spans="1:8">
      <c r="A38" s="10"/>
      <c r="B38" s="64"/>
      <c r="C38" s="62"/>
      <c r="D38" s="57"/>
      <c r="E38" s="57"/>
      <c r="F38" s="57"/>
      <c r="G38" s="57"/>
      <c r="H38" s="57"/>
    </row>
    <row r="39" spans="1:8" ht="28.9" customHeight="1">
      <c r="A39" s="10"/>
      <c r="B39" s="65" t="s">
        <v>55</v>
      </c>
      <c r="C39" s="62" t="s">
        <v>95</v>
      </c>
      <c r="D39" s="58"/>
      <c r="E39" s="58"/>
      <c r="F39" s="58"/>
      <c r="G39" s="58"/>
      <c r="H39" s="58"/>
    </row>
    <row r="40" spans="1:8" ht="14.45" customHeight="1">
      <c r="A40" s="10"/>
      <c r="B40" s="64" t="s">
        <v>64</v>
      </c>
      <c r="C40" s="62" t="s">
        <v>60</v>
      </c>
      <c r="D40" s="66">
        <v>0</v>
      </c>
      <c r="E40" s="67">
        <v>850</v>
      </c>
      <c r="F40" s="68">
        <v>850</v>
      </c>
      <c r="G40" s="68">
        <v>850</v>
      </c>
      <c r="H40" s="58">
        <v>850</v>
      </c>
    </row>
    <row r="41" spans="1:8" ht="14.45" customHeight="1">
      <c r="A41" s="10" t="s">
        <v>9</v>
      </c>
      <c r="B41" s="64">
        <v>61</v>
      </c>
      <c r="C41" s="62" t="s">
        <v>59</v>
      </c>
      <c r="D41" s="69">
        <f t="shared" ref="D41:G41" si="1">SUM(D31:D40)</f>
        <v>0</v>
      </c>
      <c r="E41" s="70">
        <f t="shared" si="1"/>
        <v>6395</v>
      </c>
      <c r="F41" s="71">
        <f t="shared" si="1"/>
        <v>6396</v>
      </c>
      <c r="G41" s="71">
        <f t="shared" si="1"/>
        <v>6396</v>
      </c>
      <c r="H41" s="70">
        <v>6396</v>
      </c>
    </row>
    <row r="42" spans="1:8" s="12" customFormat="1" ht="14.45" customHeight="1">
      <c r="A42" s="9" t="s">
        <v>9</v>
      </c>
      <c r="B42" s="63">
        <v>1.0529999999999999</v>
      </c>
      <c r="C42" s="60" t="s">
        <v>13</v>
      </c>
      <c r="D42" s="69">
        <f t="shared" ref="D42:G42" si="2">D41+D27</f>
        <v>0</v>
      </c>
      <c r="E42" s="78">
        <f t="shared" si="2"/>
        <v>14509</v>
      </c>
      <c r="F42" s="71">
        <f t="shared" si="2"/>
        <v>14314</v>
      </c>
      <c r="G42" s="71">
        <f t="shared" si="2"/>
        <v>14314</v>
      </c>
      <c r="H42" s="78">
        <v>14980</v>
      </c>
    </row>
    <row r="43" spans="1:8" ht="14.45" customHeight="1">
      <c r="A43" s="9" t="s">
        <v>9</v>
      </c>
      <c r="B43" s="59">
        <v>2059</v>
      </c>
      <c r="C43" s="60" t="s">
        <v>1</v>
      </c>
      <c r="D43" s="69">
        <f t="shared" ref="D43:G43" si="3">D42</f>
        <v>0</v>
      </c>
      <c r="E43" s="78">
        <f t="shared" si="3"/>
        <v>14509</v>
      </c>
      <c r="F43" s="71">
        <f t="shared" si="3"/>
        <v>14314</v>
      </c>
      <c r="G43" s="71">
        <f t="shared" si="3"/>
        <v>14314</v>
      </c>
      <c r="H43" s="78">
        <v>14980</v>
      </c>
    </row>
    <row r="44" spans="1:8">
      <c r="A44" s="9"/>
      <c r="B44" s="59"/>
      <c r="C44" s="62"/>
      <c r="D44" s="79"/>
      <c r="E44" s="57"/>
      <c r="F44" s="79"/>
      <c r="G44" s="79"/>
      <c r="H44" s="57"/>
    </row>
    <row r="45" spans="1:8" ht="14.45" customHeight="1">
      <c r="A45" s="9" t="s">
        <v>11</v>
      </c>
      <c r="B45" s="80">
        <v>2215</v>
      </c>
      <c r="C45" s="81" t="s">
        <v>2</v>
      </c>
      <c r="D45" s="82"/>
      <c r="E45" s="82"/>
      <c r="F45" s="82"/>
      <c r="G45" s="82"/>
      <c r="H45" s="82"/>
    </row>
    <row r="46" spans="1:8" ht="14.45" customHeight="1">
      <c r="A46" s="9"/>
      <c r="B46" s="83">
        <v>1</v>
      </c>
      <c r="C46" s="27" t="s">
        <v>41</v>
      </c>
      <c r="D46" s="82"/>
      <c r="E46" s="82"/>
      <c r="F46" s="82"/>
      <c r="G46" s="82"/>
      <c r="H46" s="82"/>
    </row>
    <row r="47" spans="1:8" ht="14.45" customHeight="1">
      <c r="A47" s="9"/>
      <c r="B47" s="63">
        <v>1.0009999999999999</v>
      </c>
      <c r="C47" s="81" t="s">
        <v>35</v>
      </c>
      <c r="D47" s="82"/>
      <c r="E47" s="82"/>
      <c r="F47" s="82"/>
      <c r="G47" s="82"/>
      <c r="H47" s="82"/>
    </row>
    <row r="48" spans="1:8" ht="14.45" customHeight="1">
      <c r="A48" s="9"/>
      <c r="B48" s="61">
        <v>34</v>
      </c>
      <c r="C48" s="62" t="s">
        <v>98</v>
      </c>
      <c r="D48" s="82"/>
      <c r="E48" s="82"/>
      <c r="F48" s="82"/>
      <c r="G48" s="82"/>
      <c r="H48" s="82"/>
    </row>
    <row r="49" spans="1:8" ht="14.45" customHeight="1">
      <c r="A49" s="9"/>
      <c r="B49" s="61">
        <v>44</v>
      </c>
      <c r="C49" s="62" t="s">
        <v>18</v>
      </c>
      <c r="D49" s="82"/>
      <c r="E49" s="82"/>
      <c r="F49" s="82"/>
      <c r="G49" s="82"/>
      <c r="H49" s="82"/>
    </row>
    <row r="50" spans="1:8" ht="14.45" customHeight="1">
      <c r="A50" s="9"/>
      <c r="B50" s="30" t="s">
        <v>19</v>
      </c>
      <c r="C50" s="27" t="s">
        <v>88</v>
      </c>
      <c r="D50" s="82">
        <v>37438</v>
      </c>
      <c r="E50" s="67">
        <v>50556</v>
      </c>
      <c r="F50" s="68">
        <v>94839</v>
      </c>
      <c r="G50" s="58">
        <v>94839</v>
      </c>
      <c r="H50" s="58">
        <v>105889</v>
      </c>
    </row>
    <row r="51" spans="1:8" ht="14.45" customHeight="1">
      <c r="A51" s="9"/>
      <c r="B51" s="30" t="s">
        <v>20</v>
      </c>
      <c r="C51" s="27" t="s">
        <v>57</v>
      </c>
      <c r="D51" s="84">
        <v>0</v>
      </c>
      <c r="E51" s="67">
        <v>980</v>
      </c>
      <c r="F51" s="68">
        <v>1105</v>
      </c>
      <c r="G51" s="68">
        <v>1105</v>
      </c>
      <c r="H51" s="57">
        <v>1070</v>
      </c>
    </row>
    <row r="52" spans="1:8" ht="14.45" customHeight="1">
      <c r="A52" s="9"/>
      <c r="B52" s="30" t="s">
        <v>21</v>
      </c>
      <c r="C52" s="27" t="s">
        <v>22</v>
      </c>
      <c r="D52" s="68">
        <v>200</v>
      </c>
      <c r="E52" s="67">
        <v>98</v>
      </c>
      <c r="F52" s="68">
        <v>300</v>
      </c>
      <c r="G52" s="68">
        <v>300</v>
      </c>
      <c r="H52" s="58">
        <v>300</v>
      </c>
    </row>
    <row r="53" spans="1:8" ht="14.45" customHeight="1">
      <c r="A53" s="9"/>
      <c r="B53" s="30" t="s">
        <v>23</v>
      </c>
      <c r="C53" s="27" t="s">
        <v>24</v>
      </c>
      <c r="D53" s="85">
        <v>900</v>
      </c>
      <c r="E53" s="67">
        <v>1200</v>
      </c>
      <c r="F53" s="67">
        <v>2100</v>
      </c>
      <c r="G53" s="67">
        <v>2472</v>
      </c>
      <c r="H53" s="57">
        <v>2500</v>
      </c>
    </row>
    <row r="54" spans="1:8" ht="14.45" customHeight="1">
      <c r="A54" s="9"/>
      <c r="B54" s="30" t="s">
        <v>25</v>
      </c>
      <c r="C54" s="27" t="s">
        <v>26</v>
      </c>
      <c r="D54" s="85">
        <v>550</v>
      </c>
      <c r="E54" s="72">
        <v>0</v>
      </c>
      <c r="F54" s="67">
        <v>550</v>
      </c>
      <c r="G54" s="67">
        <v>550</v>
      </c>
      <c r="H54" s="67">
        <v>550</v>
      </c>
    </row>
    <row r="55" spans="1:8" ht="14.45" customHeight="1">
      <c r="A55" s="9"/>
      <c r="B55" s="30" t="s">
        <v>177</v>
      </c>
      <c r="C55" s="31" t="s">
        <v>192</v>
      </c>
      <c r="D55" s="84">
        <v>0</v>
      </c>
      <c r="E55" s="72">
        <v>0</v>
      </c>
      <c r="F55" s="72">
        <v>0</v>
      </c>
      <c r="G55" s="72">
        <v>0</v>
      </c>
      <c r="H55" s="67">
        <v>30500</v>
      </c>
    </row>
    <row r="56" spans="1:8" ht="14.45" customHeight="1">
      <c r="A56" s="9"/>
      <c r="B56" s="30" t="s">
        <v>27</v>
      </c>
      <c r="C56" s="27" t="s">
        <v>28</v>
      </c>
      <c r="D56" s="67">
        <v>1400</v>
      </c>
      <c r="E56" s="67">
        <v>600</v>
      </c>
      <c r="F56" s="67">
        <v>2000</v>
      </c>
      <c r="G56" s="67">
        <v>2000</v>
      </c>
      <c r="H56" s="57">
        <v>2200</v>
      </c>
    </row>
    <row r="57" spans="1:8" ht="14.45" customHeight="1">
      <c r="A57" s="13"/>
      <c r="B57" s="30" t="s">
        <v>129</v>
      </c>
      <c r="C57" s="27" t="s">
        <v>128</v>
      </c>
      <c r="D57" s="72">
        <v>0</v>
      </c>
      <c r="E57" s="72">
        <v>0</v>
      </c>
      <c r="F57" s="67">
        <v>9900</v>
      </c>
      <c r="G57" s="57">
        <v>9900</v>
      </c>
      <c r="H57" s="72">
        <v>0</v>
      </c>
    </row>
    <row r="58" spans="1:8" ht="14.45" customHeight="1">
      <c r="A58" s="9" t="s">
        <v>9</v>
      </c>
      <c r="B58" s="61">
        <v>44</v>
      </c>
      <c r="C58" s="62" t="s">
        <v>18</v>
      </c>
      <c r="D58" s="86">
        <f>SUM(D50:D57)</f>
        <v>40488</v>
      </c>
      <c r="E58" s="86">
        <f t="shared" ref="E58:G58" si="4">SUM(E50:E57)</f>
        <v>53434</v>
      </c>
      <c r="F58" s="86">
        <f t="shared" si="4"/>
        <v>110794</v>
      </c>
      <c r="G58" s="86">
        <f t="shared" si="4"/>
        <v>111166</v>
      </c>
      <c r="H58" s="86">
        <v>143009</v>
      </c>
    </row>
    <row r="59" spans="1:8">
      <c r="A59" s="9"/>
      <c r="B59" s="30"/>
      <c r="C59" s="27"/>
      <c r="D59" s="82"/>
      <c r="E59" s="58"/>
      <c r="F59" s="57"/>
      <c r="G59" s="57"/>
      <c r="H59" s="58"/>
    </row>
    <row r="60" spans="1:8" ht="14.45" customHeight="1">
      <c r="A60" s="9"/>
      <c r="B60" s="61">
        <v>53</v>
      </c>
      <c r="C60" s="27" t="s">
        <v>132</v>
      </c>
      <c r="D60" s="82"/>
      <c r="E60" s="58"/>
      <c r="F60" s="57"/>
      <c r="G60" s="57"/>
      <c r="H60" s="58"/>
    </row>
    <row r="61" spans="1:8" ht="14.45" customHeight="1">
      <c r="A61" s="9"/>
      <c r="B61" s="30" t="s">
        <v>29</v>
      </c>
      <c r="C61" s="27" t="s">
        <v>88</v>
      </c>
      <c r="D61" s="58">
        <v>3654</v>
      </c>
      <c r="E61" s="68">
        <v>3961</v>
      </c>
      <c r="F61" s="67">
        <v>9808</v>
      </c>
      <c r="G61" s="57">
        <v>9808</v>
      </c>
      <c r="H61" s="68">
        <v>12886</v>
      </c>
    </row>
    <row r="62" spans="1:8" ht="14.45" customHeight="1">
      <c r="A62" s="9"/>
      <c r="B62" s="30" t="s">
        <v>30</v>
      </c>
      <c r="C62" s="27" t="s">
        <v>22</v>
      </c>
      <c r="D62" s="68">
        <v>100</v>
      </c>
      <c r="E62" s="66">
        <v>0</v>
      </c>
      <c r="F62" s="67">
        <v>100</v>
      </c>
      <c r="G62" s="67">
        <v>100</v>
      </c>
      <c r="H62" s="67">
        <v>100</v>
      </c>
    </row>
    <row r="63" spans="1:8" ht="14.45" customHeight="1">
      <c r="A63" s="9"/>
      <c r="B63" s="30" t="s">
        <v>31</v>
      </c>
      <c r="C63" s="27" t="s">
        <v>24</v>
      </c>
      <c r="D63" s="68">
        <v>250</v>
      </c>
      <c r="E63" s="72">
        <v>0</v>
      </c>
      <c r="F63" s="67">
        <v>250</v>
      </c>
      <c r="G63" s="67">
        <v>250</v>
      </c>
      <c r="H63" s="67">
        <v>250</v>
      </c>
    </row>
    <row r="64" spans="1:8" ht="14.45" customHeight="1">
      <c r="A64" s="9" t="s">
        <v>9</v>
      </c>
      <c r="B64" s="61">
        <v>53</v>
      </c>
      <c r="C64" s="27" t="s">
        <v>132</v>
      </c>
      <c r="D64" s="88">
        <f t="shared" ref="D64:G64" si="5">SUM(D61:D63)</f>
        <v>4004</v>
      </c>
      <c r="E64" s="86">
        <f t="shared" si="5"/>
        <v>3961</v>
      </c>
      <c r="F64" s="86">
        <f t="shared" si="5"/>
        <v>10158</v>
      </c>
      <c r="G64" s="88">
        <f t="shared" si="5"/>
        <v>10158</v>
      </c>
      <c r="H64" s="86">
        <v>13236</v>
      </c>
    </row>
    <row r="65" spans="1:8">
      <c r="A65" s="9"/>
      <c r="B65" s="30"/>
      <c r="C65" s="27"/>
      <c r="D65" s="89"/>
      <c r="E65" s="57"/>
      <c r="F65" s="57"/>
      <c r="G65" s="57"/>
      <c r="H65" s="57"/>
    </row>
    <row r="66" spans="1:8" ht="14.45" customHeight="1">
      <c r="A66" s="9"/>
      <c r="B66" s="61">
        <v>54</v>
      </c>
      <c r="C66" s="27" t="s">
        <v>170</v>
      </c>
      <c r="D66" s="89"/>
      <c r="E66" s="57"/>
      <c r="F66" s="57"/>
      <c r="G66" s="57"/>
      <c r="H66" s="57"/>
    </row>
    <row r="67" spans="1:8" ht="14.45" customHeight="1">
      <c r="A67" s="9"/>
      <c r="B67" s="30" t="s">
        <v>172</v>
      </c>
      <c r="C67" s="27" t="s">
        <v>88</v>
      </c>
      <c r="D67" s="90">
        <v>0</v>
      </c>
      <c r="E67" s="72">
        <v>0</v>
      </c>
      <c r="F67" s="72">
        <v>0</v>
      </c>
      <c r="G67" s="72">
        <v>0</v>
      </c>
      <c r="H67" s="68">
        <v>5110</v>
      </c>
    </row>
    <row r="68" spans="1:8" ht="14.45" customHeight="1">
      <c r="A68" s="9"/>
      <c r="B68" s="30" t="s">
        <v>173</v>
      </c>
      <c r="C68" s="27" t="s">
        <v>22</v>
      </c>
      <c r="D68" s="90">
        <v>0</v>
      </c>
      <c r="E68" s="72">
        <v>0</v>
      </c>
      <c r="F68" s="72">
        <v>0</v>
      </c>
      <c r="G68" s="72">
        <v>0</v>
      </c>
      <c r="H68" s="68">
        <v>150</v>
      </c>
    </row>
    <row r="69" spans="1:8" ht="14.45" customHeight="1">
      <c r="A69" s="9"/>
      <c r="B69" s="30" t="s">
        <v>174</v>
      </c>
      <c r="C69" s="27" t="s">
        <v>24</v>
      </c>
      <c r="D69" s="91">
        <v>0</v>
      </c>
      <c r="E69" s="75">
        <v>0</v>
      </c>
      <c r="F69" s="75">
        <v>0</v>
      </c>
      <c r="G69" s="75">
        <v>0</v>
      </c>
      <c r="H69" s="68">
        <v>1500</v>
      </c>
    </row>
    <row r="70" spans="1:8" ht="14.45" customHeight="1">
      <c r="A70" s="14" t="s">
        <v>9</v>
      </c>
      <c r="B70" s="92">
        <v>54</v>
      </c>
      <c r="C70" s="93" t="s">
        <v>170</v>
      </c>
      <c r="D70" s="87">
        <f>SUM(D67:D69)</f>
        <v>0</v>
      </c>
      <c r="E70" s="87">
        <f t="shared" ref="E70:G70" si="6">SUM(E67:E69)</f>
        <v>0</v>
      </c>
      <c r="F70" s="87">
        <f t="shared" si="6"/>
        <v>0</v>
      </c>
      <c r="G70" s="87">
        <f t="shared" si="6"/>
        <v>0</v>
      </c>
      <c r="H70" s="88">
        <v>6760</v>
      </c>
    </row>
    <row r="71" spans="1:8" hidden="1">
      <c r="A71" s="9"/>
      <c r="B71" s="61"/>
      <c r="C71" s="27"/>
      <c r="D71" s="89"/>
      <c r="E71" s="57"/>
      <c r="F71" s="57"/>
      <c r="G71" s="57"/>
      <c r="H71" s="57"/>
    </row>
    <row r="72" spans="1:8" ht="13.9" customHeight="1">
      <c r="A72" s="9"/>
      <c r="B72" s="94">
        <v>56</v>
      </c>
      <c r="C72" s="95" t="s">
        <v>133</v>
      </c>
      <c r="D72" s="89"/>
      <c r="E72" s="57"/>
      <c r="F72" s="57"/>
      <c r="G72" s="57"/>
      <c r="H72" s="57"/>
    </row>
    <row r="73" spans="1:8" ht="13.9" customHeight="1">
      <c r="A73" s="9"/>
      <c r="B73" s="30" t="s">
        <v>32</v>
      </c>
      <c r="C73" s="27" t="s">
        <v>88</v>
      </c>
      <c r="D73" s="68">
        <v>6370</v>
      </c>
      <c r="E73" s="67">
        <v>15411</v>
      </c>
      <c r="F73" s="67">
        <v>23651</v>
      </c>
      <c r="G73" s="67">
        <v>23651</v>
      </c>
      <c r="H73" s="57">
        <v>32353</v>
      </c>
    </row>
    <row r="74" spans="1:8" ht="13.9" customHeight="1">
      <c r="A74" s="9"/>
      <c r="B74" s="30" t="s">
        <v>33</v>
      </c>
      <c r="C74" s="27" t="s">
        <v>22</v>
      </c>
      <c r="D74" s="72">
        <v>0</v>
      </c>
      <c r="E74" s="67">
        <v>250</v>
      </c>
      <c r="F74" s="67">
        <v>250</v>
      </c>
      <c r="G74" s="67">
        <v>250</v>
      </c>
      <c r="H74" s="57">
        <v>250</v>
      </c>
    </row>
    <row r="75" spans="1:8" ht="13.9" customHeight="1">
      <c r="A75" s="9"/>
      <c r="B75" s="30" t="s">
        <v>34</v>
      </c>
      <c r="C75" s="27" t="s">
        <v>24</v>
      </c>
      <c r="D75" s="75">
        <v>0</v>
      </c>
      <c r="E75" s="76">
        <v>183</v>
      </c>
      <c r="F75" s="76">
        <v>183</v>
      </c>
      <c r="G75" s="76">
        <v>183</v>
      </c>
      <c r="H75" s="77">
        <v>183</v>
      </c>
    </row>
    <row r="76" spans="1:8" ht="13.9" customHeight="1">
      <c r="A76" s="9" t="s">
        <v>9</v>
      </c>
      <c r="B76" s="61">
        <v>56</v>
      </c>
      <c r="C76" s="27" t="s">
        <v>133</v>
      </c>
      <c r="D76" s="96">
        <f t="shared" ref="D76:G76" si="7">SUM(D73:D75)</f>
        <v>6370</v>
      </c>
      <c r="E76" s="97">
        <f t="shared" si="7"/>
        <v>15844</v>
      </c>
      <c r="F76" s="96">
        <f t="shared" si="7"/>
        <v>24084</v>
      </c>
      <c r="G76" s="96">
        <f t="shared" si="7"/>
        <v>24084</v>
      </c>
      <c r="H76" s="97">
        <v>32786</v>
      </c>
    </row>
    <row r="77" spans="1:8" ht="13.9" customHeight="1">
      <c r="A77" s="9" t="s">
        <v>9</v>
      </c>
      <c r="B77" s="61">
        <v>34</v>
      </c>
      <c r="C77" s="62" t="s">
        <v>98</v>
      </c>
      <c r="D77" s="70">
        <f>D76+D64+D58+D70</f>
        <v>50862</v>
      </c>
      <c r="E77" s="70">
        <f t="shared" ref="E77:G77" si="8">E76+E64+E58+E70</f>
        <v>73239</v>
      </c>
      <c r="F77" s="70">
        <f t="shared" si="8"/>
        <v>145036</v>
      </c>
      <c r="G77" s="70">
        <f t="shared" si="8"/>
        <v>145408</v>
      </c>
      <c r="H77" s="70">
        <v>195791</v>
      </c>
    </row>
    <row r="78" spans="1:8" ht="13.9" customHeight="1">
      <c r="A78" s="9" t="s">
        <v>9</v>
      </c>
      <c r="B78" s="63">
        <v>1.0009999999999999</v>
      </c>
      <c r="C78" s="81" t="s">
        <v>35</v>
      </c>
      <c r="D78" s="77">
        <f t="shared" ref="D78:G78" si="9">D77</f>
        <v>50862</v>
      </c>
      <c r="E78" s="77">
        <f t="shared" si="9"/>
        <v>73239</v>
      </c>
      <c r="F78" s="77">
        <f t="shared" si="9"/>
        <v>145036</v>
      </c>
      <c r="G78" s="77">
        <f t="shared" si="9"/>
        <v>145408</v>
      </c>
      <c r="H78" s="77">
        <v>195791</v>
      </c>
    </row>
    <row r="79" spans="1:8" ht="10.15" customHeight="1">
      <c r="A79" s="9"/>
      <c r="B79" s="98"/>
      <c r="C79" s="81"/>
      <c r="D79" s="57"/>
      <c r="E79" s="57"/>
      <c r="F79" s="57"/>
      <c r="G79" s="57"/>
      <c r="H79" s="57"/>
    </row>
    <row r="80" spans="1:8" ht="13.9" customHeight="1">
      <c r="A80" s="9"/>
      <c r="B80" s="63">
        <v>1.101</v>
      </c>
      <c r="C80" s="81" t="s">
        <v>36</v>
      </c>
      <c r="D80" s="89"/>
      <c r="E80" s="89"/>
      <c r="F80" s="89"/>
      <c r="G80" s="89"/>
      <c r="H80" s="89"/>
    </row>
    <row r="81" spans="1:8" ht="13.9" customHeight="1">
      <c r="A81" s="9"/>
      <c r="B81" s="61">
        <v>60</v>
      </c>
      <c r="C81" s="27" t="s">
        <v>13</v>
      </c>
      <c r="D81" s="82"/>
      <c r="E81" s="82"/>
      <c r="F81" s="82"/>
      <c r="G81" s="47"/>
      <c r="H81" s="82"/>
    </row>
    <row r="82" spans="1:8" ht="13.9" customHeight="1">
      <c r="A82" s="9"/>
      <c r="B82" s="61">
        <v>45</v>
      </c>
      <c r="C82" s="27" t="s">
        <v>15</v>
      </c>
      <c r="D82" s="89"/>
      <c r="E82" s="89"/>
      <c r="F82" s="89"/>
      <c r="G82" s="89"/>
      <c r="H82" s="89"/>
    </row>
    <row r="83" spans="1:8" ht="13.9" customHeight="1">
      <c r="A83" s="9"/>
      <c r="B83" s="30" t="s">
        <v>37</v>
      </c>
      <c r="C83" s="27" t="s">
        <v>38</v>
      </c>
      <c r="D83" s="72">
        <v>0</v>
      </c>
      <c r="E83" s="67">
        <v>29317</v>
      </c>
      <c r="F83" s="67">
        <v>22244</v>
      </c>
      <c r="G83" s="67">
        <v>22244</v>
      </c>
      <c r="H83" s="57">
        <v>35000</v>
      </c>
    </row>
    <row r="84" spans="1:8" ht="13.9" customHeight="1">
      <c r="A84" s="9"/>
      <c r="B84" s="30" t="s">
        <v>79</v>
      </c>
      <c r="C84" s="27" t="s">
        <v>80</v>
      </c>
      <c r="D84" s="76">
        <v>13113</v>
      </c>
      <c r="E84" s="75">
        <v>0</v>
      </c>
      <c r="F84" s="76">
        <v>13127</v>
      </c>
      <c r="G84" s="77">
        <v>21127</v>
      </c>
      <c r="H84" s="76">
        <v>10783</v>
      </c>
    </row>
    <row r="85" spans="1:8" ht="13.9" customHeight="1">
      <c r="A85" s="9" t="s">
        <v>9</v>
      </c>
      <c r="B85" s="61">
        <v>45</v>
      </c>
      <c r="C85" s="27" t="s">
        <v>15</v>
      </c>
      <c r="D85" s="97">
        <f t="shared" ref="D85:G85" si="10">SUM(D83:D84)</f>
        <v>13113</v>
      </c>
      <c r="E85" s="77">
        <f t="shared" si="10"/>
        <v>29317</v>
      </c>
      <c r="F85" s="96">
        <f t="shared" si="10"/>
        <v>35371</v>
      </c>
      <c r="G85" s="97">
        <f t="shared" si="10"/>
        <v>43371</v>
      </c>
      <c r="H85" s="97">
        <v>45783</v>
      </c>
    </row>
    <row r="86" spans="1:8" ht="10.15" customHeight="1">
      <c r="A86" s="9"/>
      <c r="B86" s="61"/>
      <c r="C86" s="27"/>
      <c r="D86" s="89"/>
      <c r="E86" s="57"/>
      <c r="F86" s="100"/>
      <c r="G86" s="89"/>
      <c r="H86" s="89"/>
    </row>
    <row r="87" spans="1:8" ht="13.9" customHeight="1">
      <c r="A87" s="9"/>
      <c r="B87" s="101">
        <v>46</v>
      </c>
      <c r="C87" s="27" t="s">
        <v>16</v>
      </c>
      <c r="D87" s="82"/>
      <c r="E87" s="58"/>
      <c r="F87" s="82"/>
      <c r="G87" s="82"/>
      <c r="H87" s="58"/>
    </row>
    <row r="88" spans="1:8" ht="13.9" customHeight="1">
      <c r="A88" s="9"/>
      <c r="B88" s="30" t="s">
        <v>39</v>
      </c>
      <c r="C88" s="27" t="s">
        <v>38</v>
      </c>
      <c r="D88" s="66">
        <v>0</v>
      </c>
      <c r="E88" s="67">
        <v>5707</v>
      </c>
      <c r="F88" s="67">
        <v>5762</v>
      </c>
      <c r="G88" s="67">
        <v>5762</v>
      </c>
      <c r="H88" s="57">
        <v>6758</v>
      </c>
    </row>
    <row r="89" spans="1:8" ht="13.9" customHeight="1">
      <c r="A89" s="9"/>
      <c r="B89" s="30" t="s">
        <v>81</v>
      </c>
      <c r="C89" s="27" t="s">
        <v>82</v>
      </c>
      <c r="D89" s="68">
        <v>1404</v>
      </c>
      <c r="E89" s="66">
        <v>0</v>
      </c>
      <c r="F89" s="85">
        <v>1804</v>
      </c>
      <c r="G89" s="85">
        <v>1804</v>
      </c>
      <c r="H89" s="68">
        <v>1804</v>
      </c>
    </row>
    <row r="90" spans="1:8" ht="13.9" customHeight="1">
      <c r="A90" s="9" t="s">
        <v>9</v>
      </c>
      <c r="B90" s="101">
        <v>46</v>
      </c>
      <c r="C90" s="27" t="s">
        <v>16</v>
      </c>
      <c r="D90" s="88">
        <f t="shared" ref="D90:G90" si="11">SUM(D88:D89)</f>
        <v>1404</v>
      </c>
      <c r="E90" s="88">
        <f t="shared" si="11"/>
        <v>5707</v>
      </c>
      <c r="F90" s="86">
        <f t="shared" si="11"/>
        <v>7566</v>
      </c>
      <c r="G90" s="88">
        <f t="shared" si="11"/>
        <v>7566</v>
      </c>
      <c r="H90" s="88">
        <v>8562</v>
      </c>
    </row>
    <row r="91" spans="1:8" ht="10.15" customHeight="1">
      <c r="A91" s="9"/>
      <c r="B91" s="30"/>
      <c r="C91" s="27"/>
      <c r="D91" s="89"/>
      <c r="E91" s="89"/>
      <c r="F91" s="89"/>
      <c r="G91" s="89"/>
      <c r="H91" s="58"/>
    </row>
    <row r="92" spans="1:8">
      <c r="A92" s="9"/>
      <c r="B92" s="101" t="s">
        <v>175</v>
      </c>
      <c r="C92" s="27" t="s">
        <v>171</v>
      </c>
      <c r="D92" s="89"/>
      <c r="E92" s="89"/>
      <c r="F92" s="89"/>
      <c r="G92" s="89"/>
      <c r="H92" s="58"/>
    </row>
    <row r="93" spans="1:8">
      <c r="A93" s="9"/>
      <c r="B93" s="30" t="s">
        <v>176</v>
      </c>
      <c r="C93" s="27" t="s">
        <v>38</v>
      </c>
      <c r="D93" s="91">
        <v>0</v>
      </c>
      <c r="E93" s="91">
        <v>0</v>
      </c>
      <c r="F93" s="91">
        <v>0</v>
      </c>
      <c r="G93" s="91">
        <v>0</v>
      </c>
      <c r="H93" s="77">
        <v>3265</v>
      </c>
    </row>
    <row r="94" spans="1:8">
      <c r="A94" s="9" t="s">
        <v>9</v>
      </c>
      <c r="B94" s="101" t="s">
        <v>175</v>
      </c>
      <c r="C94" s="27" t="s">
        <v>171</v>
      </c>
      <c r="D94" s="87">
        <f>SUM(D93)</f>
        <v>0</v>
      </c>
      <c r="E94" s="87">
        <f t="shared" ref="E94:G94" si="12">SUM(E93)</f>
        <v>0</v>
      </c>
      <c r="F94" s="87">
        <f t="shared" si="12"/>
        <v>0</v>
      </c>
      <c r="G94" s="87">
        <f t="shared" si="12"/>
        <v>0</v>
      </c>
      <c r="H94" s="88">
        <v>3265</v>
      </c>
    </row>
    <row r="95" spans="1:8" ht="10.15" customHeight="1">
      <c r="A95" s="9"/>
      <c r="B95" s="30"/>
      <c r="C95" s="27"/>
      <c r="D95" s="89"/>
      <c r="E95" s="89"/>
      <c r="F95" s="89"/>
      <c r="G95" s="89"/>
      <c r="H95" s="58"/>
    </row>
    <row r="96" spans="1:8" ht="13.9" customHeight="1">
      <c r="A96" s="9"/>
      <c r="B96" s="101">
        <v>48</v>
      </c>
      <c r="C96" s="27" t="s">
        <v>17</v>
      </c>
      <c r="D96" s="82"/>
      <c r="E96" s="82"/>
      <c r="F96" s="89"/>
      <c r="G96" s="89"/>
      <c r="H96" s="58"/>
    </row>
    <row r="97" spans="1:8" ht="13.9" customHeight="1">
      <c r="A97" s="9"/>
      <c r="B97" s="30" t="s">
        <v>40</v>
      </c>
      <c r="C97" s="27" t="s">
        <v>38</v>
      </c>
      <c r="D97" s="66">
        <v>0</v>
      </c>
      <c r="E97" s="67">
        <v>6890</v>
      </c>
      <c r="F97" s="68">
        <v>7283</v>
      </c>
      <c r="G97" s="68">
        <v>7283</v>
      </c>
      <c r="H97" s="58">
        <v>7358</v>
      </c>
    </row>
    <row r="98" spans="1:8" ht="13.9" customHeight="1">
      <c r="A98" s="9"/>
      <c r="B98" s="30" t="s">
        <v>83</v>
      </c>
      <c r="C98" s="27" t="s">
        <v>84</v>
      </c>
      <c r="D98" s="100">
        <v>2616</v>
      </c>
      <c r="E98" s="72">
        <v>0</v>
      </c>
      <c r="F98" s="100">
        <v>3052</v>
      </c>
      <c r="G98" s="89">
        <v>3052</v>
      </c>
      <c r="H98" s="67">
        <v>2912</v>
      </c>
    </row>
    <row r="99" spans="1:8" ht="13.9" customHeight="1">
      <c r="A99" s="9" t="s">
        <v>9</v>
      </c>
      <c r="B99" s="101">
        <v>48</v>
      </c>
      <c r="C99" s="27" t="s">
        <v>17</v>
      </c>
      <c r="D99" s="88">
        <f t="shared" ref="D99:G99" si="13">SUM(D97:D98)</f>
        <v>2616</v>
      </c>
      <c r="E99" s="88">
        <f t="shared" si="13"/>
        <v>6890</v>
      </c>
      <c r="F99" s="86">
        <f t="shared" si="13"/>
        <v>10335</v>
      </c>
      <c r="G99" s="88">
        <f t="shared" si="13"/>
        <v>10335</v>
      </c>
      <c r="H99" s="88">
        <v>10270</v>
      </c>
    </row>
    <row r="100" spans="1:8" ht="13.9" customHeight="1">
      <c r="A100" s="9" t="s">
        <v>9</v>
      </c>
      <c r="B100" s="61">
        <v>60</v>
      </c>
      <c r="C100" s="27" t="s">
        <v>13</v>
      </c>
      <c r="D100" s="76">
        <f>D99+D90+D85+D94</f>
        <v>17133</v>
      </c>
      <c r="E100" s="76">
        <f t="shared" ref="E100:G100" si="14">E99+E90+E85+E94</f>
        <v>41914</v>
      </c>
      <c r="F100" s="76">
        <f t="shared" si="14"/>
        <v>53272</v>
      </c>
      <c r="G100" s="76">
        <f t="shared" si="14"/>
        <v>61272</v>
      </c>
      <c r="H100" s="76">
        <v>67880</v>
      </c>
    </row>
    <row r="101" spans="1:8" ht="13.9" customHeight="1">
      <c r="A101" s="9" t="s">
        <v>9</v>
      </c>
      <c r="B101" s="63">
        <v>1.101</v>
      </c>
      <c r="C101" s="81" t="s">
        <v>36</v>
      </c>
      <c r="D101" s="70">
        <f t="shared" ref="D101:G101" si="15">D100</f>
        <v>17133</v>
      </c>
      <c r="E101" s="70">
        <f t="shared" si="15"/>
        <v>41914</v>
      </c>
      <c r="F101" s="71">
        <f t="shared" si="15"/>
        <v>53272</v>
      </c>
      <c r="G101" s="70">
        <f t="shared" si="15"/>
        <v>61272</v>
      </c>
      <c r="H101" s="70">
        <v>67880</v>
      </c>
    </row>
    <row r="102" spans="1:8" ht="13.9" customHeight="1">
      <c r="A102" s="9" t="s">
        <v>9</v>
      </c>
      <c r="B102" s="83">
        <v>1</v>
      </c>
      <c r="C102" s="27" t="s">
        <v>41</v>
      </c>
      <c r="D102" s="70">
        <f t="shared" ref="D102:G102" si="16">D101+D78</f>
        <v>67995</v>
      </c>
      <c r="E102" s="70">
        <f t="shared" si="16"/>
        <v>115153</v>
      </c>
      <c r="F102" s="71">
        <f t="shared" si="16"/>
        <v>198308</v>
      </c>
      <c r="G102" s="70">
        <f t="shared" si="16"/>
        <v>206680</v>
      </c>
      <c r="H102" s="70">
        <v>263671</v>
      </c>
    </row>
    <row r="103" spans="1:8" ht="10.15" customHeight="1">
      <c r="A103" s="9"/>
      <c r="B103" s="83"/>
      <c r="C103" s="27"/>
      <c r="D103" s="57"/>
      <c r="E103" s="57"/>
      <c r="F103" s="102"/>
      <c r="G103" s="103"/>
      <c r="H103" s="103"/>
    </row>
    <row r="104" spans="1:8" ht="14.65" customHeight="1">
      <c r="A104" s="9"/>
      <c r="B104" s="83">
        <v>2</v>
      </c>
      <c r="C104" s="27" t="s">
        <v>45</v>
      </c>
      <c r="D104" s="57"/>
      <c r="E104" s="57"/>
      <c r="F104" s="67"/>
      <c r="G104" s="57"/>
      <c r="H104" s="57"/>
    </row>
    <row r="105" spans="1:8" ht="14.65" customHeight="1">
      <c r="A105" s="9"/>
      <c r="B105" s="63">
        <v>2.1070000000000002</v>
      </c>
      <c r="C105" s="81" t="s">
        <v>46</v>
      </c>
      <c r="D105" s="57"/>
      <c r="E105" s="57"/>
      <c r="F105" s="67"/>
      <c r="G105" s="57"/>
      <c r="H105" s="57"/>
    </row>
    <row r="106" spans="1:8" ht="14.65" customHeight="1">
      <c r="A106" s="9"/>
      <c r="B106" s="61">
        <v>60</v>
      </c>
      <c r="C106" s="27" t="s">
        <v>13</v>
      </c>
      <c r="D106" s="57"/>
      <c r="E106" s="57"/>
      <c r="F106" s="67"/>
      <c r="G106" s="57"/>
      <c r="H106" s="57"/>
    </row>
    <row r="107" spans="1:8" ht="14.65" customHeight="1">
      <c r="A107" s="9"/>
      <c r="B107" s="61">
        <v>45</v>
      </c>
      <c r="C107" s="27" t="s">
        <v>15</v>
      </c>
      <c r="D107" s="57"/>
      <c r="E107" s="57"/>
      <c r="F107" s="67"/>
      <c r="G107" s="57"/>
      <c r="H107" s="57"/>
    </row>
    <row r="108" spans="1:8" ht="14.45" customHeight="1">
      <c r="A108" s="14"/>
      <c r="B108" s="130" t="s">
        <v>151</v>
      </c>
      <c r="C108" s="93" t="s">
        <v>166</v>
      </c>
      <c r="D108" s="75">
        <v>0</v>
      </c>
      <c r="E108" s="76">
        <v>12917</v>
      </c>
      <c r="F108" s="76">
        <v>12450</v>
      </c>
      <c r="G108" s="76">
        <v>12450</v>
      </c>
      <c r="H108" s="77">
        <v>14045</v>
      </c>
    </row>
    <row r="109" spans="1:8" ht="14.65" customHeight="1">
      <c r="A109" s="9" t="s">
        <v>9</v>
      </c>
      <c r="B109" s="61">
        <v>60</v>
      </c>
      <c r="C109" s="27" t="s">
        <v>13</v>
      </c>
      <c r="D109" s="72">
        <f t="shared" ref="D109:G111" si="17">D108</f>
        <v>0</v>
      </c>
      <c r="E109" s="67">
        <f t="shared" si="17"/>
        <v>12917</v>
      </c>
      <c r="F109" s="67">
        <f t="shared" si="17"/>
        <v>12450</v>
      </c>
      <c r="G109" s="67">
        <f t="shared" si="17"/>
        <v>12450</v>
      </c>
      <c r="H109" s="57">
        <v>14045</v>
      </c>
    </row>
    <row r="110" spans="1:8" ht="14.65" customHeight="1">
      <c r="A110" s="9" t="s">
        <v>9</v>
      </c>
      <c r="B110" s="63">
        <v>2.1070000000000002</v>
      </c>
      <c r="C110" s="81" t="s">
        <v>46</v>
      </c>
      <c r="D110" s="69">
        <f t="shared" si="17"/>
        <v>0</v>
      </c>
      <c r="E110" s="71">
        <f t="shared" si="17"/>
        <v>12917</v>
      </c>
      <c r="F110" s="71">
        <f t="shared" si="17"/>
        <v>12450</v>
      </c>
      <c r="G110" s="71">
        <f t="shared" si="17"/>
        <v>12450</v>
      </c>
      <c r="H110" s="70">
        <v>14045</v>
      </c>
    </row>
    <row r="111" spans="1:8" ht="14.65" customHeight="1">
      <c r="A111" s="9" t="s">
        <v>9</v>
      </c>
      <c r="B111" s="83">
        <v>2</v>
      </c>
      <c r="C111" s="27" t="s">
        <v>45</v>
      </c>
      <c r="D111" s="75">
        <f t="shared" si="17"/>
        <v>0</v>
      </c>
      <c r="E111" s="76">
        <f t="shared" si="17"/>
        <v>12917</v>
      </c>
      <c r="F111" s="76">
        <f t="shared" si="17"/>
        <v>12450</v>
      </c>
      <c r="G111" s="76">
        <f t="shared" si="17"/>
        <v>12450</v>
      </c>
      <c r="H111" s="77">
        <v>14045</v>
      </c>
    </row>
    <row r="112" spans="1:8" ht="14.65" customHeight="1">
      <c r="A112" s="9" t="s">
        <v>9</v>
      </c>
      <c r="B112" s="80">
        <v>2215</v>
      </c>
      <c r="C112" s="81" t="s">
        <v>2</v>
      </c>
      <c r="D112" s="70">
        <f t="shared" ref="D112:G112" si="18">D102+D111</f>
        <v>67995</v>
      </c>
      <c r="E112" s="70">
        <f t="shared" si="18"/>
        <v>128070</v>
      </c>
      <c r="F112" s="70">
        <f t="shared" si="18"/>
        <v>210758</v>
      </c>
      <c r="G112" s="70">
        <f t="shared" si="18"/>
        <v>219130</v>
      </c>
      <c r="H112" s="70">
        <v>277716</v>
      </c>
    </row>
    <row r="113" spans="1:8" ht="9.6" customHeight="1">
      <c r="A113" s="9"/>
      <c r="B113" s="80"/>
      <c r="C113" s="81"/>
      <c r="D113" s="57"/>
      <c r="E113" s="57"/>
      <c r="F113" s="57"/>
      <c r="G113" s="57"/>
      <c r="H113" s="57"/>
    </row>
    <row r="114" spans="1:8" ht="14.65" customHeight="1">
      <c r="A114" s="9" t="s">
        <v>11</v>
      </c>
      <c r="B114" s="59">
        <v>2216</v>
      </c>
      <c r="C114" s="60" t="s">
        <v>3</v>
      </c>
      <c r="D114" s="58"/>
      <c r="E114" s="58"/>
      <c r="F114" s="58"/>
      <c r="G114" s="58"/>
      <c r="H114" s="58"/>
    </row>
    <row r="115" spans="1:8" ht="14.65" customHeight="1">
      <c r="A115" s="9"/>
      <c r="B115" s="104">
        <v>5</v>
      </c>
      <c r="C115" s="62" t="s">
        <v>123</v>
      </c>
      <c r="D115" s="58"/>
      <c r="E115" s="58"/>
      <c r="F115" s="58"/>
      <c r="G115" s="58"/>
      <c r="H115" s="58"/>
    </row>
    <row r="116" spans="1:8" ht="14.65" customHeight="1">
      <c r="A116" s="9"/>
      <c r="B116" s="63">
        <v>5.0529999999999999</v>
      </c>
      <c r="C116" s="60" t="s">
        <v>13</v>
      </c>
      <c r="D116" s="58"/>
      <c r="E116" s="58"/>
      <c r="F116" s="58"/>
      <c r="G116" s="58"/>
      <c r="H116" s="58"/>
    </row>
    <row r="117" spans="1:8" ht="14.65" customHeight="1">
      <c r="A117" s="9"/>
      <c r="B117" s="64">
        <v>60</v>
      </c>
      <c r="C117" s="62" t="s">
        <v>97</v>
      </c>
      <c r="D117" s="58"/>
      <c r="E117" s="58"/>
      <c r="F117" s="58"/>
      <c r="G117" s="58"/>
      <c r="H117" s="58"/>
    </row>
    <row r="118" spans="1:8" ht="25.5">
      <c r="A118" s="9"/>
      <c r="B118" s="105">
        <v>85</v>
      </c>
      <c r="C118" s="62" t="s">
        <v>65</v>
      </c>
      <c r="D118" s="58"/>
      <c r="E118" s="58"/>
      <c r="F118" s="58"/>
      <c r="G118" s="58"/>
      <c r="H118" s="58"/>
    </row>
    <row r="119" spans="1:8" ht="14.65" customHeight="1">
      <c r="A119" s="9"/>
      <c r="B119" s="64" t="s">
        <v>69</v>
      </c>
      <c r="C119" s="62" t="s">
        <v>57</v>
      </c>
      <c r="D119" s="66">
        <v>0</v>
      </c>
      <c r="E119" s="67">
        <v>4499</v>
      </c>
      <c r="F119" s="68">
        <v>4846</v>
      </c>
      <c r="G119" s="68">
        <v>4846</v>
      </c>
      <c r="H119" s="58">
        <v>4335</v>
      </c>
    </row>
    <row r="120" spans="1:8" ht="14.65" customHeight="1">
      <c r="A120" s="9" t="s">
        <v>9</v>
      </c>
      <c r="B120" s="64">
        <v>60</v>
      </c>
      <c r="C120" s="62" t="s">
        <v>97</v>
      </c>
      <c r="D120" s="69">
        <f t="shared" ref="D120:G120" si="19">SUM(D119:D119)</f>
        <v>0</v>
      </c>
      <c r="E120" s="70">
        <f t="shared" si="19"/>
        <v>4499</v>
      </c>
      <c r="F120" s="71">
        <f t="shared" si="19"/>
        <v>4846</v>
      </c>
      <c r="G120" s="71">
        <f t="shared" si="19"/>
        <v>4846</v>
      </c>
      <c r="H120" s="70">
        <v>4335</v>
      </c>
    </row>
    <row r="121" spans="1:8" ht="15" customHeight="1">
      <c r="A121" s="9"/>
      <c r="B121" s="64"/>
      <c r="C121" s="62"/>
      <c r="D121" s="57"/>
      <c r="E121" s="57"/>
      <c r="F121" s="57"/>
      <c r="G121" s="57"/>
      <c r="H121" s="57"/>
    </row>
    <row r="122" spans="1:8" ht="15" customHeight="1">
      <c r="A122" s="9"/>
      <c r="B122" s="64">
        <v>61</v>
      </c>
      <c r="C122" s="62" t="s">
        <v>59</v>
      </c>
      <c r="D122" s="58"/>
      <c r="E122" s="58"/>
      <c r="F122" s="58"/>
      <c r="G122" s="58"/>
      <c r="H122" s="58"/>
    </row>
    <row r="123" spans="1:8" ht="25.5">
      <c r="A123" s="9"/>
      <c r="B123" s="105">
        <v>85</v>
      </c>
      <c r="C123" s="62" t="s">
        <v>65</v>
      </c>
      <c r="D123" s="57"/>
      <c r="E123" s="57"/>
      <c r="F123" s="57"/>
      <c r="G123" s="57"/>
      <c r="H123" s="57"/>
    </row>
    <row r="124" spans="1:8" ht="15" customHeight="1">
      <c r="A124" s="9"/>
      <c r="B124" s="64" t="s">
        <v>70</v>
      </c>
      <c r="C124" s="62" t="s">
        <v>60</v>
      </c>
      <c r="D124" s="66">
        <v>0</v>
      </c>
      <c r="E124" s="67">
        <v>5499</v>
      </c>
      <c r="F124" s="67">
        <v>5500</v>
      </c>
      <c r="G124" s="67">
        <v>5500</v>
      </c>
      <c r="H124" s="57">
        <v>5500</v>
      </c>
    </row>
    <row r="125" spans="1:8" ht="15" customHeight="1">
      <c r="A125" s="9"/>
      <c r="B125" s="64"/>
      <c r="C125" s="62"/>
      <c r="D125" s="57"/>
      <c r="E125" s="57"/>
      <c r="F125" s="57"/>
      <c r="G125" s="57"/>
      <c r="H125" s="57"/>
    </row>
    <row r="126" spans="1:8" ht="25.5">
      <c r="A126" s="9"/>
      <c r="B126" s="105">
        <v>86</v>
      </c>
      <c r="C126" s="62" t="s">
        <v>66</v>
      </c>
      <c r="D126" s="57"/>
      <c r="E126" s="57"/>
      <c r="F126" s="57"/>
      <c r="G126" s="57"/>
      <c r="H126" s="57"/>
    </row>
    <row r="127" spans="1:8" ht="15" customHeight="1">
      <c r="A127" s="9"/>
      <c r="B127" s="64" t="s">
        <v>71</v>
      </c>
      <c r="C127" s="62" t="s">
        <v>60</v>
      </c>
      <c r="D127" s="66">
        <v>0</v>
      </c>
      <c r="E127" s="67">
        <v>773</v>
      </c>
      <c r="F127" s="67">
        <v>773</v>
      </c>
      <c r="G127" s="67">
        <v>773</v>
      </c>
      <c r="H127" s="57">
        <v>773</v>
      </c>
    </row>
    <row r="128" spans="1:8" ht="15" customHeight="1">
      <c r="A128" s="9"/>
      <c r="B128" s="64"/>
      <c r="C128" s="62"/>
      <c r="D128" s="58"/>
      <c r="E128" s="58"/>
      <c r="F128" s="58"/>
      <c r="G128" s="58"/>
      <c r="H128" s="58"/>
    </row>
    <row r="129" spans="1:8" ht="25.5">
      <c r="A129" s="9"/>
      <c r="B129" s="105">
        <v>87</v>
      </c>
      <c r="C129" s="62" t="s">
        <v>67</v>
      </c>
      <c r="D129" s="57"/>
      <c r="E129" s="57"/>
      <c r="F129" s="57"/>
      <c r="G129" s="57"/>
      <c r="H129" s="57"/>
    </row>
    <row r="130" spans="1:8" ht="15" customHeight="1">
      <c r="A130" s="9"/>
      <c r="B130" s="64" t="s">
        <v>72</v>
      </c>
      <c r="C130" s="62" t="s">
        <v>60</v>
      </c>
      <c r="D130" s="72">
        <v>0</v>
      </c>
      <c r="E130" s="67">
        <v>383</v>
      </c>
      <c r="F130" s="67">
        <v>383</v>
      </c>
      <c r="G130" s="67">
        <v>383</v>
      </c>
      <c r="H130" s="57">
        <v>383</v>
      </c>
    </row>
    <row r="131" spans="1:8" ht="15" customHeight="1">
      <c r="A131" s="9"/>
      <c r="B131" s="64"/>
      <c r="C131" s="62"/>
      <c r="D131" s="58"/>
      <c r="E131" s="58"/>
      <c r="F131" s="57"/>
      <c r="G131" s="58"/>
      <c r="H131" s="58"/>
    </row>
    <row r="132" spans="1:8" ht="25.5">
      <c r="A132" s="9"/>
      <c r="B132" s="105">
        <v>88</v>
      </c>
      <c r="C132" s="62" t="s">
        <v>68</v>
      </c>
      <c r="D132" s="57"/>
      <c r="E132" s="57"/>
      <c r="F132" s="57"/>
      <c r="G132" s="57"/>
      <c r="H132" s="57"/>
    </row>
    <row r="133" spans="1:8" ht="13.9" customHeight="1">
      <c r="A133" s="9"/>
      <c r="B133" s="64" t="s">
        <v>73</v>
      </c>
      <c r="C133" s="62" t="s">
        <v>60</v>
      </c>
      <c r="D133" s="72">
        <v>0</v>
      </c>
      <c r="E133" s="67">
        <v>548</v>
      </c>
      <c r="F133" s="67">
        <v>548</v>
      </c>
      <c r="G133" s="67">
        <v>548</v>
      </c>
      <c r="H133" s="57">
        <v>548</v>
      </c>
    </row>
    <row r="134" spans="1:8" ht="13.9" customHeight="1">
      <c r="A134" s="9" t="s">
        <v>9</v>
      </c>
      <c r="B134" s="64">
        <v>61</v>
      </c>
      <c r="C134" s="62" t="s">
        <v>59</v>
      </c>
      <c r="D134" s="69">
        <f t="shared" ref="D134:G134" si="20">SUM(D124:D133)</f>
        <v>0</v>
      </c>
      <c r="E134" s="70">
        <f t="shared" si="20"/>
        <v>7203</v>
      </c>
      <c r="F134" s="71">
        <f t="shared" si="20"/>
        <v>7204</v>
      </c>
      <c r="G134" s="71">
        <f t="shared" si="20"/>
        <v>7204</v>
      </c>
      <c r="H134" s="70">
        <v>7204</v>
      </c>
    </row>
    <row r="135" spans="1:8" ht="13.9" customHeight="1">
      <c r="A135" s="9" t="s">
        <v>9</v>
      </c>
      <c r="B135" s="63">
        <v>5.0529999999999999</v>
      </c>
      <c r="C135" s="60" t="s">
        <v>13</v>
      </c>
      <c r="D135" s="66">
        <f t="shared" ref="D135:G135" si="21">D134+D120</f>
        <v>0</v>
      </c>
      <c r="E135" s="58">
        <f t="shared" si="21"/>
        <v>11702</v>
      </c>
      <c r="F135" s="68">
        <f t="shared" si="21"/>
        <v>12050</v>
      </c>
      <c r="G135" s="68">
        <f t="shared" si="21"/>
        <v>12050</v>
      </c>
      <c r="H135" s="58">
        <v>11539</v>
      </c>
    </row>
    <row r="136" spans="1:8" ht="13.9" customHeight="1">
      <c r="A136" s="9" t="s">
        <v>9</v>
      </c>
      <c r="B136" s="104">
        <v>5</v>
      </c>
      <c r="C136" s="62" t="s">
        <v>123</v>
      </c>
      <c r="D136" s="69">
        <f t="shared" ref="D136:G137" si="22">D135</f>
        <v>0</v>
      </c>
      <c r="E136" s="70">
        <f t="shared" si="22"/>
        <v>11702</v>
      </c>
      <c r="F136" s="71">
        <f t="shared" si="22"/>
        <v>12050</v>
      </c>
      <c r="G136" s="71">
        <f t="shared" si="22"/>
        <v>12050</v>
      </c>
      <c r="H136" s="70">
        <v>11539</v>
      </c>
    </row>
    <row r="137" spans="1:8" ht="15" customHeight="1">
      <c r="A137" s="14" t="s">
        <v>9</v>
      </c>
      <c r="B137" s="106">
        <v>2216</v>
      </c>
      <c r="C137" s="107" t="s">
        <v>3</v>
      </c>
      <c r="D137" s="69">
        <f t="shared" si="22"/>
        <v>0</v>
      </c>
      <c r="E137" s="78">
        <f t="shared" si="22"/>
        <v>11702</v>
      </c>
      <c r="F137" s="71">
        <f t="shared" si="22"/>
        <v>12050</v>
      </c>
      <c r="G137" s="71">
        <f t="shared" si="22"/>
        <v>12050</v>
      </c>
      <c r="H137" s="78">
        <v>11539</v>
      </c>
    </row>
    <row r="138" spans="1:8" s="26" customFormat="1" ht="15" customHeight="1">
      <c r="A138" s="15" t="s">
        <v>9</v>
      </c>
      <c r="B138" s="108"/>
      <c r="C138" s="109" t="s">
        <v>10</v>
      </c>
      <c r="D138" s="70">
        <f t="shared" ref="D138:G138" si="23">D112+D137+D43</f>
        <v>67995</v>
      </c>
      <c r="E138" s="70">
        <f t="shared" si="23"/>
        <v>154281</v>
      </c>
      <c r="F138" s="71">
        <f t="shared" si="23"/>
        <v>237122</v>
      </c>
      <c r="G138" s="70">
        <f t="shared" si="23"/>
        <v>245494</v>
      </c>
      <c r="H138" s="70">
        <v>304235</v>
      </c>
    </row>
    <row r="139" spans="1:8" ht="6" customHeight="1">
      <c r="A139" s="9"/>
      <c r="B139" s="110"/>
      <c r="C139" s="81"/>
      <c r="D139" s="57"/>
      <c r="E139" s="57"/>
      <c r="F139" s="57"/>
      <c r="G139" s="57"/>
      <c r="H139" s="57"/>
    </row>
    <row r="140" spans="1:8" ht="14.1" customHeight="1">
      <c r="A140" s="9"/>
      <c r="B140" s="110"/>
      <c r="C140" s="81" t="s">
        <v>42</v>
      </c>
      <c r="D140" s="58"/>
      <c r="E140" s="58"/>
      <c r="F140" s="58"/>
      <c r="G140" s="58"/>
      <c r="H140" s="58"/>
    </row>
    <row r="141" spans="1:8" ht="14.45" customHeight="1">
      <c r="A141" s="9" t="s">
        <v>11</v>
      </c>
      <c r="B141" s="80">
        <v>4215</v>
      </c>
      <c r="C141" s="81" t="s">
        <v>4</v>
      </c>
      <c r="D141" s="82"/>
      <c r="E141" s="82"/>
      <c r="F141" s="82"/>
      <c r="G141" s="82"/>
      <c r="H141" s="82"/>
    </row>
    <row r="142" spans="1:8" ht="14.45" customHeight="1">
      <c r="A142" s="9"/>
      <c r="B142" s="83">
        <v>1</v>
      </c>
      <c r="C142" s="27" t="s">
        <v>41</v>
      </c>
      <c r="D142" s="82"/>
      <c r="E142" s="82"/>
      <c r="F142" s="82"/>
      <c r="G142" s="82"/>
      <c r="H142" s="82"/>
    </row>
    <row r="143" spans="1:8" ht="14.45" customHeight="1">
      <c r="A143" s="9"/>
      <c r="B143" s="63">
        <v>1.101</v>
      </c>
      <c r="C143" s="81" t="s">
        <v>43</v>
      </c>
      <c r="D143" s="82"/>
      <c r="E143" s="89"/>
      <c r="F143" s="82"/>
      <c r="G143" s="82"/>
      <c r="H143" s="82"/>
    </row>
    <row r="144" spans="1:8" ht="14.45" customHeight="1">
      <c r="A144" s="9"/>
      <c r="B144" s="83">
        <v>60</v>
      </c>
      <c r="C144" s="27" t="s">
        <v>77</v>
      </c>
      <c r="D144" s="57"/>
      <c r="E144" s="57"/>
      <c r="F144" s="57"/>
      <c r="G144" s="57"/>
      <c r="H144" s="57"/>
    </row>
    <row r="145" spans="1:8" ht="14.45" customHeight="1">
      <c r="A145" s="9"/>
      <c r="B145" s="111" t="s">
        <v>50</v>
      </c>
      <c r="C145" s="27" t="s">
        <v>78</v>
      </c>
      <c r="D145" s="72">
        <v>0</v>
      </c>
      <c r="E145" s="72">
        <v>0</v>
      </c>
      <c r="F145" s="57">
        <v>2872</v>
      </c>
      <c r="G145" s="57">
        <v>2872</v>
      </c>
      <c r="H145" s="67">
        <v>2872</v>
      </c>
    </row>
    <row r="146" spans="1:8" ht="27.95" customHeight="1">
      <c r="A146" s="9"/>
      <c r="B146" s="111" t="s">
        <v>178</v>
      </c>
      <c r="C146" s="27" t="s">
        <v>179</v>
      </c>
      <c r="D146" s="72">
        <v>0</v>
      </c>
      <c r="E146" s="72">
        <v>0</v>
      </c>
      <c r="F146" s="72">
        <v>0</v>
      </c>
      <c r="G146" s="72">
        <v>0</v>
      </c>
      <c r="H146" s="67">
        <v>4457</v>
      </c>
    </row>
    <row r="147" spans="1:8" ht="28.9" customHeight="1">
      <c r="A147" s="9"/>
      <c r="B147" s="83" t="s">
        <v>90</v>
      </c>
      <c r="C147" s="27" t="s">
        <v>89</v>
      </c>
      <c r="D147" s="72">
        <v>0</v>
      </c>
      <c r="E147" s="72">
        <v>0</v>
      </c>
      <c r="F147" s="72">
        <v>0</v>
      </c>
      <c r="G147" s="57">
        <v>837</v>
      </c>
      <c r="H147" s="72">
        <v>0</v>
      </c>
    </row>
    <row r="148" spans="1:8" ht="14.45" customHeight="1">
      <c r="A148" s="9"/>
      <c r="B148" s="83" t="s">
        <v>126</v>
      </c>
      <c r="C148" s="27" t="s">
        <v>127</v>
      </c>
      <c r="D148" s="72">
        <v>0</v>
      </c>
      <c r="E148" s="72">
        <v>0</v>
      </c>
      <c r="F148" s="72">
        <v>0</v>
      </c>
      <c r="G148" s="67">
        <v>14738</v>
      </c>
      <c r="H148" s="72">
        <v>0</v>
      </c>
    </row>
    <row r="149" spans="1:8" ht="27.95" customHeight="1">
      <c r="A149" s="9"/>
      <c r="B149" s="83" t="s">
        <v>139</v>
      </c>
      <c r="C149" s="27" t="s">
        <v>145</v>
      </c>
      <c r="D149" s="67">
        <v>20000</v>
      </c>
      <c r="E149" s="72">
        <v>0</v>
      </c>
      <c r="F149" s="72">
        <v>0</v>
      </c>
      <c r="G149" s="67">
        <v>53179</v>
      </c>
      <c r="H149" s="72">
        <v>0</v>
      </c>
    </row>
    <row r="150" spans="1:8" ht="13.9" customHeight="1">
      <c r="A150" s="9" t="s">
        <v>9</v>
      </c>
      <c r="B150" s="83">
        <v>60</v>
      </c>
      <c r="C150" s="27" t="s">
        <v>77</v>
      </c>
      <c r="D150" s="70">
        <f t="shared" ref="D150:G150" si="24">SUM(D145:D149)</f>
        <v>20000</v>
      </c>
      <c r="E150" s="69">
        <f t="shared" si="24"/>
        <v>0</v>
      </c>
      <c r="F150" s="70">
        <f t="shared" si="24"/>
        <v>2872</v>
      </c>
      <c r="G150" s="70">
        <f t="shared" si="24"/>
        <v>71626</v>
      </c>
      <c r="H150" s="70">
        <v>7329</v>
      </c>
    </row>
    <row r="151" spans="1:8" ht="14.1" customHeight="1">
      <c r="A151" s="9"/>
      <c r="B151" s="83"/>
      <c r="C151" s="27"/>
      <c r="D151" s="58"/>
      <c r="E151" s="58"/>
      <c r="F151" s="57"/>
      <c r="G151" s="57"/>
      <c r="H151" s="53"/>
    </row>
    <row r="152" spans="1:8">
      <c r="A152" s="9"/>
      <c r="B152" s="83"/>
      <c r="C152" s="27"/>
      <c r="D152" s="57"/>
      <c r="E152" s="57"/>
      <c r="F152" s="57"/>
      <c r="G152" s="57"/>
      <c r="H152" s="53"/>
    </row>
    <row r="153" spans="1:8" ht="14.45" customHeight="1">
      <c r="A153" s="9"/>
      <c r="B153" s="83">
        <v>63</v>
      </c>
      <c r="C153" s="27" t="s">
        <v>48</v>
      </c>
      <c r="D153" s="57"/>
      <c r="E153" s="57"/>
      <c r="F153" s="57"/>
      <c r="G153" s="57"/>
      <c r="H153" s="53"/>
    </row>
    <row r="154" spans="1:8" ht="14.45" customHeight="1">
      <c r="A154" s="9"/>
      <c r="B154" s="83" t="s">
        <v>99</v>
      </c>
      <c r="C154" s="27" t="s">
        <v>110</v>
      </c>
      <c r="D154" s="76">
        <v>2628</v>
      </c>
      <c r="E154" s="75">
        <v>0</v>
      </c>
      <c r="F154" s="76">
        <v>17702</v>
      </c>
      <c r="G154" s="76">
        <v>17702</v>
      </c>
      <c r="H154" s="76">
        <v>17702</v>
      </c>
    </row>
    <row r="155" spans="1:8" ht="14.45" customHeight="1">
      <c r="A155" s="9" t="s">
        <v>9</v>
      </c>
      <c r="B155" s="83">
        <v>63</v>
      </c>
      <c r="C155" s="27" t="s">
        <v>48</v>
      </c>
      <c r="D155" s="77">
        <f t="shared" ref="D155:G155" si="25">SUM(D154:D154)</f>
        <v>2628</v>
      </c>
      <c r="E155" s="75">
        <f t="shared" si="25"/>
        <v>0</v>
      </c>
      <c r="F155" s="77">
        <f t="shared" si="25"/>
        <v>17702</v>
      </c>
      <c r="G155" s="77">
        <f t="shared" si="25"/>
        <v>17702</v>
      </c>
      <c r="H155" s="76">
        <v>17702</v>
      </c>
    </row>
    <row r="156" spans="1:8" ht="9.6" customHeight="1">
      <c r="A156" s="9"/>
      <c r="B156" s="83"/>
      <c r="C156" s="27"/>
      <c r="D156" s="57"/>
      <c r="E156" s="57"/>
      <c r="F156" s="57"/>
      <c r="G156" s="57"/>
      <c r="H156" s="57"/>
    </row>
    <row r="157" spans="1:8" ht="13.9" customHeight="1">
      <c r="A157" s="9"/>
      <c r="B157" s="83">
        <v>70</v>
      </c>
      <c r="C157" s="27" t="s">
        <v>47</v>
      </c>
      <c r="D157" s="57"/>
      <c r="E157" s="57"/>
      <c r="F157" s="57"/>
      <c r="G157" s="57"/>
      <c r="H157" s="57"/>
    </row>
    <row r="158" spans="1:8" ht="13.9" customHeight="1">
      <c r="A158" s="9"/>
      <c r="B158" s="83" t="s">
        <v>104</v>
      </c>
      <c r="C158" s="27" t="s">
        <v>105</v>
      </c>
      <c r="D158" s="67">
        <v>161169</v>
      </c>
      <c r="E158" s="72">
        <v>0</v>
      </c>
      <c r="F158" s="67">
        <v>100000</v>
      </c>
      <c r="G158" s="67">
        <v>130439</v>
      </c>
      <c r="H158" s="72">
        <v>0</v>
      </c>
    </row>
    <row r="159" spans="1:8" ht="13.9" customHeight="1">
      <c r="A159" s="9"/>
      <c r="B159" s="83" t="s">
        <v>49</v>
      </c>
      <c r="C159" s="27" t="s">
        <v>136</v>
      </c>
      <c r="D159" s="67">
        <v>9586</v>
      </c>
      <c r="E159" s="72">
        <v>0</v>
      </c>
      <c r="F159" s="67">
        <v>35000</v>
      </c>
      <c r="G159" s="57">
        <v>35000</v>
      </c>
      <c r="H159" s="67">
        <v>20000</v>
      </c>
    </row>
    <row r="160" spans="1:8" ht="13.9" customHeight="1">
      <c r="A160" s="9"/>
      <c r="B160" s="83" t="s">
        <v>134</v>
      </c>
      <c r="C160" s="27" t="s">
        <v>135</v>
      </c>
      <c r="D160" s="67">
        <v>6644</v>
      </c>
      <c r="E160" s="72">
        <v>0</v>
      </c>
      <c r="F160" s="67">
        <v>12000</v>
      </c>
      <c r="G160" s="67">
        <v>12000</v>
      </c>
      <c r="H160" s="72">
        <v>0</v>
      </c>
    </row>
    <row r="161" spans="1:8" ht="13.9" customHeight="1">
      <c r="A161" s="9"/>
      <c r="B161" s="83" t="s">
        <v>188</v>
      </c>
      <c r="C161" s="27" t="s">
        <v>189</v>
      </c>
      <c r="D161" s="72">
        <v>0</v>
      </c>
      <c r="E161" s="72">
        <v>0</v>
      </c>
      <c r="F161" s="72">
        <v>0</v>
      </c>
      <c r="G161" s="72">
        <v>0</v>
      </c>
      <c r="H161" s="67">
        <v>3000</v>
      </c>
    </row>
    <row r="162" spans="1:8" ht="14.45" customHeight="1">
      <c r="A162" s="9"/>
      <c r="B162" s="110" t="s">
        <v>186</v>
      </c>
      <c r="C162" s="27" t="s">
        <v>187</v>
      </c>
      <c r="D162" s="72">
        <v>0</v>
      </c>
      <c r="E162" s="72">
        <v>0</v>
      </c>
      <c r="F162" s="72">
        <v>0</v>
      </c>
      <c r="G162" s="72">
        <v>0</v>
      </c>
      <c r="H162" s="67">
        <v>5817</v>
      </c>
    </row>
    <row r="163" spans="1:8" ht="14.45" customHeight="1">
      <c r="A163" s="9"/>
      <c r="B163" s="110" t="s">
        <v>190</v>
      </c>
      <c r="C163" s="27" t="s">
        <v>191</v>
      </c>
      <c r="D163" s="72">
        <v>0</v>
      </c>
      <c r="E163" s="72">
        <v>0</v>
      </c>
      <c r="F163" s="72">
        <v>0</v>
      </c>
      <c r="G163" s="72">
        <v>0</v>
      </c>
      <c r="H163" s="67">
        <v>105000</v>
      </c>
    </row>
    <row r="164" spans="1:8" ht="28.9" customHeight="1">
      <c r="A164" s="9"/>
      <c r="B164" s="110" t="s">
        <v>140</v>
      </c>
      <c r="C164" s="27" t="s">
        <v>146</v>
      </c>
      <c r="D164" s="72">
        <v>0</v>
      </c>
      <c r="E164" s="72">
        <v>0</v>
      </c>
      <c r="F164" s="67">
        <v>68796</v>
      </c>
      <c r="G164" s="67">
        <v>68796</v>
      </c>
      <c r="H164" s="67">
        <v>68796</v>
      </c>
    </row>
    <row r="165" spans="1:8">
      <c r="A165" s="9" t="s">
        <v>9</v>
      </c>
      <c r="B165" s="83">
        <v>70</v>
      </c>
      <c r="C165" s="27" t="s">
        <v>47</v>
      </c>
      <c r="D165" s="70">
        <f t="shared" ref="D165:G165" si="26">SUM(D158:D164)</f>
        <v>177399</v>
      </c>
      <c r="E165" s="69">
        <f t="shared" si="26"/>
        <v>0</v>
      </c>
      <c r="F165" s="70">
        <f t="shared" si="26"/>
        <v>215796</v>
      </c>
      <c r="G165" s="70">
        <f t="shared" si="26"/>
        <v>246235</v>
      </c>
      <c r="H165" s="70">
        <v>202613</v>
      </c>
    </row>
    <row r="166" spans="1:8">
      <c r="A166" s="9"/>
      <c r="B166" s="83"/>
      <c r="C166" s="27"/>
      <c r="D166" s="103"/>
      <c r="E166" s="112"/>
      <c r="F166" s="103"/>
      <c r="G166" s="103"/>
      <c r="H166" s="103"/>
    </row>
    <row r="167" spans="1:8" ht="27.6" customHeight="1">
      <c r="A167" s="9"/>
      <c r="B167" s="83">
        <v>71</v>
      </c>
      <c r="C167" s="27" t="s">
        <v>164</v>
      </c>
      <c r="D167" s="57"/>
      <c r="E167" s="72"/>
      <c r="F167" s="57"/>
      <c r="G167" s="57"/>
      <c r="H167" s="57"/>
    </row>
    <row r="168" spans="1:8" s="16" customFormat="1" ht="15" customHeight="1">
      <c r="A168" s="9"/>
      <c r="B168" s="83" t="s">
        <v>100</v>
      </c>
      <c r="C168" s="27" t="s">
        <v>103</v>
      </c>
      <c r="D168" s="68">
        <v>6144</v>
      </c>
      <c r="E168" s="72">
        <v>0</v>
      </c>
      <c r="F168" s="72">
        <v>0</v>
      </c>
      <c r="G168" s="72">
        <v>0</v>
      </c>
      <c r="H168" s="72">
        <v>0</v>
      </c>
    </row>
    <row r="169" spans="1:8" s="16" customFormat="1" ht="15" customHeight="1">
      <c r="A169" s="14"/>
      <c r="B169" s="113" t="s">
        <v>102</v>
      </c>
      <c r="C169" s="93" t="s">
        <v>101</v>
      </c>
      <c r="D169" s="76">
        <v>20860</v>
      </c>
      <c r="E169" s="75">
        <v>0</v>
      </c>
      <c r="F169" s="75">
        <v>0</v>
      </c>
      <c r="G169" s="75">
        <v>0</v>
      </c>
      <c r="H169" s="75">
        <v>0</v>
      </c>
    </row>
    <row r="170" spans="1:8" s="16" customFormat="1" ht="28.15" customHeight="1">
      <c r="A170" s="9"/>
      <c r="B170" s="83" t="s">
        <v>141</v>
      </c>
      <c r="C170" s="27" t="s">
        <v>143</v>
      </c>
      <c r="D170" s="67">
        <v>4732</v>
      </c>
      <c r="E170" s="72">
        <v>0</v>
      </c>
      <c r="F170" s="67">
        <v>50399</v>
      </c>
      <c r="G170" s="67">
        <v>50399</v>
      </c>
      <c r="H170" s="67">
        <v>21600</v>
      </c>
    </row>
    <row r="171" spans="1:8" s="16" customFormat="1" ht="28.15" customHeight="1">
      <c r="A171" s="9"/>
      <c r="B171" s="83" t="s">
        <v>142</v>
      </c>
      <c r="C171" s="95" t="s">
        <v>144</v>
      </c>
      <c r="D171" s="76">
        <v>19806</v>
      </c>
      <c r="E171" s="75">
        <v>0</v>
      </c>
      <c r="F171" s="76">
        <v>46217</v>
      </c>
      <c r="G171" s="76">
        <v>46217</v>
      </c>
      <c r="H171" s="76">
        <v>19808</v>
      </c>
    </row>
    <row r="172" spans="1:8" ht="28.9" customHeight="1">
      <c r="A172" s="9" t="s">
        <v>9</v>
      </c>
      <c r="B172" s="83">
        <v>71</v>
      </c>
      <c r="C172" s="27" t="s">
        <v>164</v>
      </c>
      <c r="D172" s="76">
        <f t="shared" ref="D172:G172" si="27">SUM(D168:D171)</f>
        <v>51542</v>
      </c>
      <c r="E172" s="75">
        <f t="shared" si="27"/>
        <v>0</v>
      </c>
      <c r="F172" s="76">
        <f t="shared" si="27"/>
        <v>96616</v>
      </c>
      <c r="G172" s="76">
        <f t="shared" si="27"/>
        <v>96616</v>
      </c>
      <c r="H172" s="76">
        <v>41408</v>
      </c>
    </row>
    <row r="173" spans="1:8">
      <c r="A173" s="9"/>
      <c r="B173" s="83"/>
      <c r="C173" s="27"/>
      <c r="D173" s="114"/>
      <c r="E173" s="72"/>
      <c r="F173" s="57"/>
      <c r="G173" s="114"/>
      <c r="H173" s="57"/>
    </row>
    <row r="174" spans="1:8" ht="15" customHeight="1">
      <c r="A174" s="9"/>
      <c r="B174" s="83">
        <v>72</v>
      </c>
      <c r="C174" s="27" t="s">
        <v>112</v>
      </c>
      <c r="D174" s="114"/>
      <c r="E174" s="72"/>
      <c r="F174" s="57"/>
      <c r="G174" s="114"/>
      <c r="H174" s="57"/>
    </row>
    <row r="175" spans="1:8" ht="15" customHeight="1">
      <c r="A175" s="9"/>
      <c r="B175" s="83" t="s">
        <v>152</v>
      </c>
      <c r="C175" s="27" t="s">
        <v>153</v>
      </c>
      <c r="D175" s="67">
        <v>9484</v>
      </c>
      <c r="E175" s="72">
        <v>0</v>
      </c>
      <c r="F175" s="67">
        <v>20000</v>
      </c>
      <c r="G175" s="67">
        <v>20000</v>
      </c>
      <c r="H175" s="72">
        <v>0</v>
      </c>
    </row>
    <row r="176" spans="1:8" ht="28.9" customHeight="1">
      <c r="A176" s="9"/>
      <c r="B176" s="83" t="s">
        <v>107</v>
      </c>
      <c r="C176" s="27" t="s">
        <v>106</v>
      </c>
      <c r="D176" s="67">
        <v>7313</v>
      </c>
      <c r="E176" s="72">
        <v>0</v>
      </c>
      <c r="F176" s="115">
        <v>15719</v>
      </c>
      <c r="G176" s="67">
        <v>15719</v>
      </c>
      <c r="H176" s="67">
        <v>1422</v>
      </c>
    </row>
    <row r="177" spans="1:8" ht="28.9" customHeight="1">
      <c r="A177" s="9"/>
      <c r="B177" s="83" t="s">
        <v>137</v>
      </c>
      <c r="C177" s="116" t="s">
        <v>138</v>
      </c>
      <c r="D177" s="67">
        <v>945</v>
      </c>
      <c r="E177" s="72">
        <v>0</v>
      </c>
      <c r="F177" s="67">
        <v>27208</v>
      </c>
      <c r="G177" s="67">
        <v>27208</v>
      </c>
      <c r="H177" s="67">
        <v>9208</v>
      </c>
    </row>
    <row r="178" spans="1:8" ht="28.9" customHeight="1">
      <c r="A178" s="9"/>
      <c r="B178" s="83" t="s">
        <v>147</v>
      </c>
      <c r="C178" s="116" t="s">
        <v>148</v>
      </c>
      <c r="D178" s="72">
        <v>0</v>
      </c>
      <c r="E178" s="72">
        <v>0</v>
      </c>
      <c r="F178" s="72">
        <v>0</v>
      </c>
      <c r="G178" s="67">
        <v>25000</v>
      </c>
      <c r="H178" s="67">
        <v>50208</v>
      </c>
    </row>
    <row r="179" spans="1:8" ht="28.9" customHeight="1">
      <c r="A179" s="9"/>
      <c r="B179" s="83" t="s">
        <v>149</v>
      </c>
      <c r="C179" s="116" t="s">
        <v>150</v>
      </c>
      <c r="D179" s="67">
        <v>62267</v>
      </c>
      <c r="E179" s="72">
        <v>0</v>
      </c>
      <c r="F179" s="67">
        <v>218520</v>
      </c>
      <c r="G179" s="67">
        <v>218520</v>
      </c>
      <c r="H179" s="67">
        <v>218520</v>
      </c>
    </row>
    <row r="180" spans="1:8" ht="14.85" customHeight="1">
      <c r="A180" s="9" t="s">
        <v>9</v>
      </c>
      <c r="B180" s="83">
        <v>72</v>
      </c>
      <c r="C180" s="27" t="s">
        <v>112</v>
      </c>
      <c r="D180" s="71">
        <f t="shared" ref="D180:G180" si="28">SUM(D175:D179)</f>
        <v>80009</v>
      </c>
      <c r="E180" s="69">
        <f t="shared" si="28"/>
        <v>0</v>
      </c>
      <c r="F180" s="71">
        <f t="shared" si="28"/>
        <v>281447</v>
      </c>
      <c r="G180" s="71">
        <f t="shared" si="28"/>
        <v>306447</v>
      </c>
      <c r="H180" s="71">
        <v>279358</v>
      </c>
    </row>
    <row r="181" spans="1:8">
      <c r="A181" s="9"/>
      <c r="B181" s="83"/>
      <c r="C181" s="27"/>
      <c r="D181" s="114"/>
      <c r="E181" s="72"/>
      <c r="F181" s="57"/>
      <c r="G181" s="114"/>
      <c r="H181" s="57"/>
    </row>
    <row r="182" spans="1:8" ht="15" customHeight="1">
      <c r="A182" s="9"/>
      <c r="B182" s="83">
        <v>73</v>
      </c>
      <c r="C182" s="27" t="s">
        <v>113</v>
      </c>
      <c r="D182" s="114"/>
      <c r="E182" s="72"/>
      <c r="F182" s="57"/>
      <c r="G182" s="114"/>
      <c r="H182" s="57"/>
    </row>
    <row r="183" spans="1:8" ht="15" customHeight="1">
      <c r="A183" s="9"/>
      <c r="B183" s="83" t="s">
        <v>154</v>
      </c>
      <c r="C183" s="27" t="s">
        <v>153</v>
      </c>
      <c r="D183" s="67">
        <v>50066</v>
      </c>
      <c r="E183" s="72">
        <v>0</v>
      </c>
      <c r="F183" s="67">
        <v>50654</v>
      </c>
      <c r="G183" s="67">
        <v>56154</v>
      </c>
      <c r="H183" s="72">
        <v>0</v>
      </c>
    </row>
    <row r="184" spans="1:8" ht="28.9" customHeight="1">
      <c r="A184" s="9"/>
      <c r="B184" s="83" t="s">
        <v>108</v>
      </c>
      <c r="C184" s="27" t="s">
        <v>109</v>
      </c>
      <c r="D184" s="67">
        <v>7152</v>
      </c>
      <c r="E184" s="72">
        <v>0</v>
      </c>
      <c r="F184" s="57">
        <v>27560</v>
      </c>
      <c r="G184" s="67">
        <v>27560</v>
      </c>
      <c r="H184" s="67">
        <v>3710</v>
      </c>
    </row>
    <row r="185" spans="1:8" ht="28.9" customHeight="1">
      <c r="A185" s="9"/>
      <c r="B185" s="83" t="s">
        <v>118</v>
      </c>
      <c r="C185" s="27" t="s">
        <v>117</v>
      </c>
      <c r="D185" s="67">
        <v>9618</v>
      </c>
      <c r="E185" s="72">
        <v>0</v>
      </c>
      <c r="F185" s="72">
        <v>0</v>
      </c>
      <c r="G185" s="67">
        <v>4350</v>
      </c>
      <c r="H185" s="72">
        <v>0</v>
      </c>
    </row>
    <row r="186" spans="1:8" ht="28.9" customHeight="1">
      <c r="A186" s="9"/>
      <c r="B186" s="83" t="s">
        <v>131</v>
      </c>
      <c r="C186" s="27" t="s">
        <v>130</v>
      </c>
      <c r="D186" s="67">
        <v>2396</v>
      </c>
      <c r="E186" s="72">
        <v>0</v>
      </c>
      <c r="F186" s="67">
        <v>11542</v>
      </c>
      <c r="G186" s="67">
        <v>11542</v>
      </c>
      <c r="H186" s="67">
        <v>1076</v>
      </c>
    </row>
    <row r="187" spans="1:8" ht="28.9" customHeight="1">
      <c r="A187" s="9"/>
      <c r="B187" s="83" t="s">
        <v>180</v>
      </c>
      <c r="C187" s="27" t="s">
        <v>181</v>
      </c>
      <c r="D187" s="72">
        <v>0</v>
      </c>
      <c r="E187" s="72">
        <v>0</v>
      </c>
      <c r="F187" s="72">
        <v>0</v>
      </c>
      <c r="G187" s="72">
        <v>0</v>
      </c>
      <c r="H187" s="67">
        <v>800</v>
      </c>
    </row>
    <row r="188" spans="1:8" ht="28.9" customHeight="1">
      <c r="A188" s="9"/>
      <c r="B188" s="83" t="s">
        <v>182</v>
      </c>
      <c r="C188" s="27" t="s">
        <v>183</v>
      </c>
      <c r="D188" s="72">
        <v>0</v>
      </c>
      <c r="E188" s="72">
        <v>0</v>
      </c>
      <c r="F188" s="72">
        <v>0</v>
      </c>
      <c r="G188" s="72">
        <v>0</v>
      </c>
      <c r="H188" s="67">
        <v>2000</v>
      </c>
    </row>
    <row r="189" spans="1:8" ht="13.9" customHeight="1">
      <c r="A189" s="9" t="s">
        <v>9</v>
      </c>
      <c r="B189" s="83">
        <v>73</v>
      </c>
      <c r="C189" s="27" t="s">
        <v>113</v>
      </c>
      <c r="D189" s="71">
        <f>D184+D185+D186+D183+D187+D188</f>
        <v>69232</v>
      </c>
      <c r="E189" s="69">
        <f t="shared" ref="E189:G189" si="29">E184+E185+E186+E183+E187+E188</f>
        <v>0</v>
      </c>
      <c r="F189" s="71">
        <f t="shared" si="29"/>
        <v>89756</v>
      </c>
      <c r="G189" s="71">
        <f t="shared" si="29"/>
        <v>99606</v>
      </c>
      <c r="H189" s="71">
        <v>7586</v>
      </c>
    </row>
    <row r="190" spans="1:8">
      <c r="A190" s="9"/>
      <c r="B190" s="83"/>
      <c r="C190" s="27"/>
      <c r="D190" s="114"/>
      <c r="E190" s="72"/>
      <c r="F190" s="57"/>
      <c r="G190" s="114"/>
      <c r="H190" s="57"/>
    </row>
    <row r="191" spans="1:8" ht="14.45" customHeight="1">
      <c r="A191" s="9"/>
      <c r="B191" s="83">
        <v>74</v>
      </c>
      <c r="C191" s="27" t="s">
        <v>111</v>
      </c>
      <c r="D191" s="114"/>
      <c r="E191" s="72"/>
      <c r="F191" s="57"/>
      <c r="G191" s="114"/>
      <c r="H191" s="57"/>
    </row>
    <row r="192" spans="1:8" ht="14.45" customHeight="1">
      <c r="A192" s="14"/>
      <c r="B192" s="113" t="s">
        <v>155</v>
      </c>
      <c r="C192" s="93" t="s">
        <v>153</v>
      </c>
      <c r="D192" s="75">
        <v>0</v>
      </c>
      <c r="E192" s="75">
        <v>0</v>
      </c>
      <c r="F192" s="76">
        <v>100</v>
      </c>
      <c r="G192" s="76">
        <v>100</v>
      </c>
      <c r="H192" s="75">
        <v>0</v>
      </c>
    </row>
    <row r="193" spans="1:8" ht="28.9" customHeight="1">
      <c r="A193" s="9"/>
      <c r="B193" s="83" t="s">
        <v>120</v>
      </c>
      <c r="C193" s="27" t="s">
        <v>115</v>
      </c>
      <c r="D193" s="72">
        <v>0</v>
      </c>
      <c r="E193" s="72">
        <v>0</v>
      </c>
      <c r="F193" s="67">
        <v>7500</v>
      </c>
      <c r="G193" s="67">
        <v>7500</v>
      </c>
      <c r="H193" s="67">
        <v>7500</v>
      </c>
    </row>
    <row r="194" spans="1:8" ht="28.9" customHeight="1">
      <c r="A194" s="9"/>
      <c r="B194" s="83" t="s">
        <v>121</v>
      </c>
      <c r="C194" s="27" t="s">
        <v>116</v>
      </c>
      <c r="D194" s="67">
        <v>909</v>
      </c>
      <c r="E194" s="72">
        <v>0</v>
      </c>
      <c r="F194" s="67">
        <v>3826</v>
      </c>
      <c r="G194" s="67">
        <v>3826</v>
      </c>
      <c r="H194" s="67">
        <v>3826</v>
      </c>
    </row>
    <row r="195" spans="1:8" ht="28.9" customHeight="1">
      <c r="A195" s="9"/>
      <c r="B195" s="83" t="s">
        <v>119</v>
      </c>
      <c r="C195" s="27" t="s">
        <v>124</v>
      </c>
      <c r="D195" s="67">
        <v>2190</v>
      </c>
      <c r="E195" s="72">
        <v>0</v>
      </c>
      <c r="F195" s="72">
        <v>0</v>
      </c>
      <c r="G195" s="72">
        <v>0</v>
      </c>
      <c r="H195" s="72">
        <v>0</v>
      </c>
    </row>
    <row r="196" spans="1:8" ht="14.45" customHeight="1">
      <c r="A196" s="9"/>
      <c r="B196" s="83" t="s">
        <v>184</v>
      </c>
      <c r="C196" s="27" t="s">
        <v>185</v>
      </c>
      <c r="D196" s="72">
        <v>0</v>
      </c>
      <c r="E196" s="72">
        <v>0</v>
      </c>
      <c r="F196" s="72">
        <v>0</v>
      </c>
      <c r="G196" s="72">
        <v>0</v>
      </c>
      <c r="H196" s="67">
        <v>4134</v>
      </c>
    </row>
    <row r="197" spans="1:8">
      <c r="A197" s="9" t="s">
        <v>9</v>
      </c>
      <c r="B197" s="83">
        <v>74</v>
      </c>
      <c r="C197" s="27" t="s">
        <v>111</v>
      </c>
      <c r="D197" s="71">
        <f>+D193+D194+D195+D192+D196</f>
        <v>3099</v>
      </c>
      <c r="E197" s="69">
        <f t="shared" ref="E197:G197" si="30">+E193+E194+E195+E192+E196</f>
        <v>0</v>
      </c>
      <c r="F197" s="71">
        <f t="shared" si="30"/>
        <v>11426</v>
      </c>
      <c r="G197" s="71">
        <f t="shared" si="30"/>
        <v>11426</v>
      </c>
      <c r="H197" s="71">
        <v>15460</v>
      </c>
    </row>
    <row r="198" spans="1:8" ht="13.9" customHeight="1">
      <c r="A198" s="9"/>
      <c r="B198" s="83"/>
      <c r="C198" s="27"/>
      <c r="D198" s="102"/>
      <c r="E198" s="102"/>
      <c r="F198" s="102"/>
      <c r="G198" s="102"/>
      <c r="H198" s="102"/>
    </row>
    <row r="199" spans="1:8" ht="15" customHeight="1">
      <c r="A199" s="9"/>
      <c r="B199" s="83">
        <v>75</v>
      </c>
      <c r="C199" s="27" t="s">
        <v>156</v>
      </c>
      <c r="D199" s="67"/>
      <c r="E199" s="67"/>
      <c r="F199" s="67"/>
      <c r="G199" s="67"/>
      <c r="H199" s="67"/>
    </row>
    <row r="200" spans="1:8" ht="15" customHeight="1">
      <c r="A200" s="9"/>
      <c r="B200" s="83" t="s">
        <v>157</v>
      </c>
      <c r="C200" s="27" t="s">
        <v>153</v>
      </c>
      <c r="D200" s="76">
        <v>3802</v>
      </c>
      <c r="E200" s="75">
        <v>0</v>
      </c>
      <c r="F200" s="76">
        <v>100</v>
      </c>
      <c r="G200" s="76">
        <v>100</v>
      </c>
      <c r="H200" s="75">
        <v>0</v>
      </c>
    </row>
    <row r="201" spans="1:8" ht="15" customHeight="1">
      <c r="A201" s="9" t="s">
        <v>9</v>
      </c>
      <c r="B201" s="83">
        <v>75</v>
      </c>
      <c r="C201" s="27" t="s">
        <v>156</v>
      </c>
      <c r="D201" s="76">
        <f t="shared" ref="D201:G201" si="31">D200</f>
        <v>3802</v>
      </c>
      <c r="E201" s="75">
        <f t="shared" si="31"/>
        <v>0</v>
      </c>
      <c r="F201" s="76">
        <f t="shared" si="31"/>
        <v>100</v>
      </c>
      <c r="G201" s="76">
        <f t="shared" si="31"/>
        <v>100</v>
      </c>
      <c r="H201" s="75">
        <v>0</v>
      </c>
    </row>
    <row r="202" spans="1:8" ht="15" customHeight="1">
      <c r="A202" s="9" t="s">
        <v>9</v>
      </c>
      <c r="B202" s="63">
        <v>1.101</v>
      </c>
      <c r="C202" s="81" t="s">
        <v>43</v>
      </c>
      <c r="D202" s="76">
        <f>D165+D155+D150+D172+D180+D189+D197+D201</f>
        <v>407711</v>
      </c>
      <c r="E202" s="75">
        <f t="shared" ref="E202:G202" si="32">E165+E155+E150+E172+E180+E189+E197+E201</f>
        <v>0</v>
      </c>
      <c r="F202" s="76">
        <f t="shared" si="32"/>
        <v>715715</v>
      </c>
      <c r="G202" s="76">
        <f t="shared" si="32"/>
        <v>849758</v>
      </c>
      <c r="H202" s="76">
        <v>571456</v>
      </c>
    </row>
    <row r="203" spans="1:8">
      <c r="A203" s="9"/>
      <c r="B203" s="63"/>
      <c r="C203" s="81"/>
      <c r="D203" s="57"/>
      <c r="E203" s="57"/>
      <c r="F203" s="57"/>
      <c r="G203" s="57"/>
      <c r="H203" s="57"/>
    </row>
    <row r="204" spans="1:8" ht="15" customHeight="1">
      <c r="A204" s="9"/>
      <c r="B204" s="63">
        <v>1.1020000000000001</v>
      </c>
      <c r="C204" s="81" t="s">
        <v>44</v>
      </c>
      <c r="D204" s="57"/>
      <c r="E204" s="57"/>
      <c r="F204" s="57"/>
      <c r="G204" s="57"/>
      <c r="H204" s="57"/>
    </row>
    <row r="205" spans="1:8" ht="15" customHeight="1">
      <c r="A205" s="9"/>
      <c r="B205" s="61">
        <v>34</v>
      </c>
      <c r="C205" s="27" t="s">
        <v>14</v>
      </c>
      <c r="D205" s="57"/>
      <c r="E205" s="57"/>
      <c r="F205" s="57"/>
      <c r="G205" s="57"/>
      <c r="H205" s="57"/>
    </row>
    <row r="206" spans="1:8" ht="15" customHeight="1">
      <c r="A206" s="9"/>
      <c r="B206" s="101">
        <v>48</v>
      </c>
      <c r="C206" s="27" t="s">
        <v>17</v>
      </c>
      <c r="D206" s="57"/>
      <c r="E206" s="57"/>
      <c r="F206" s="57"/>
      <c r="G206" s="57"/>
      <c r="H206" s="57"/>
    </row>
    <row r="207" spans="1:8" ht="28.9" customHeight="1">
      <c r="A207" s="9"/>
      <c r="B207" s="30" t="s">
        <v>122</v>
      </c>
      <c r="C207" s="27" t="s">
        <v>125</v>
      </c>
      <c r="D207" s="76">
        <v>7536</v>
      </c>
      <c r="E207" s="75">
        <v>0</v>
      </c>
      <c r="F207" s="76">
        <v>17149</v>
      </c>
      <c r="G207" s="76">
        <v>17149</v>
      </c>
      <c r="H207" s="76">
        <v>1683</v>
      </c>
    </row>
    <row r="208" spans="1:8" ht="15.6" customHeight="1">
      <c r="A208" s="9" t="s">
        <v>9</v>
      </c>
      <c r="B208" s="61">
        <v>34</v>
      </c>
      <c r="C208" s="62" t="s">
        <v>14</v>
      </c>
      <c r="D208" s="76">
        <f t="shared" ref="D208:G208" si="33">SUM(D206:D207)</f>
        <v>7536</v>
      </c>
      <c r="E208" s="75">
        <f t="shared" si="33"/>
        <v>0</v>
      </c>
      <c r="F208" s="76">
        <f t="shared" si="33"/>
        <v>17149</v>
      </c>
      <c r="G208" s="76">
        <f t="shared" si="33"/>
        <v>17149</v>
      </c>
      <c r="H208" s="76">
        <v>1683</v>
      </c>
    </row>
    <row r="209" spans="1:8" ht="15.6" customHeight="1">
      <c r="A209" s="9" t="s">
        <v>9</v>
      </c>
      <c r="B209" s="63">
        <v>1.1020000000000001</v>
      </c>
      <c r="C209" s="81" t="s">
        <v>44</v>
      </c>
      <c r="D209" s="71">
        <f t="shared" ref="D209:G209" si="34">D208</f>
        <v>7536</v>
      </c>
      <c r="E209" s="69">
        <f t="shared" si="34"/>
        <v>0</v>
      </c>
      <c r="F209" s="71">
        <f t="shared" si="34"/>
        <v>17149</v>
      </c>
      <c r="G209" s="70">
        <f t="shared" si="34"/>
        <v>17149</v>
      </c>
      <c r="H209" s="71">
        <v>1683</v>
      </c>
    </row>
    <row r="210" spans="1:8" ht="15.6" customHeight="1">
      <c r="A210" s="9" t="s">
        <v>9</v>
      </c>
      <c r="B210" s="83">
        <v>1</v>
      </c>
      <c r="C210" s="27" t="s">
        <v>41</v>
      </c>
      <c r="D210" s="77">
        <f t="shared" ref="D210:G210" si="35">D209+D202</f>
        <v>415247</v>
      </c>
      <c r="E210" s="75">
        <f t="shared" si="35"/>
        <v>0</v>
      </c>
      <c r="F210" s="77">
        <f t="shared" si="35"/>
        <v>732864</v>
      </c>
      <c r="G210" s="77">
        <f t="shared" si="35"/>
        <v>866907</v>
      </c>
      <c r="H210" s="76">
        <v>573139</v>
      </c>
    </row>
    <row r="211" spans="1:8" ht="13.15" customHeight="1">
      <c r="A211" s="9"/>
      <c r="B211" s="83"/>
      <c r="C211" s="27"/>
      <c r="D211" s="57"/>
      <c r="E211" s="57"/>
      <c r="F211" s="57"/>
      <c r="G211" s="57"/>
      <c r="H211" s="57"/>
    </row>
    <row r="212" spans="1:8" ht="15" customHeight="1">
      <c r="A212" s="9"/>
      <c r="B212" s="83">
        <v>2</v>
      </c>
      <c r="C212" s="27" t="s">
        <v>45</v>
      </c>
      <c r="D212" s="82"/>
      <c r="E212" s="82"/>
      <c r="F212" s="82"/>
      <c r="G212" s="82"/>
      <c r="H212" s="82"/>
    </row>
    <row r="213" spans="1:8" ht="15" customHeight="1">
      <c r="A213" s="9"/>
      <c r="B213" s="63">
        <v>2.1059999999999999</v>
      </c>
      <c r="C213" s="81" t="s">
        <v>46</v>
      </c>
      <c r="D213" s="82"/>
      <c r="E213" s="82"/>
      <c r="F213" s="82"/>
      <c r="G213" s="82"/>
      <c r="H213" s="82"/>
    </row>
    <row r="214" spans="1:8" ht="14.45" customHeight="1">
      <c r="A214" s="9"/>
      <c r="B214" s="61">
        <v>62</v>
      </c>
      <c r="C214" s="27" t="s">
        <v>161</v>
      </c>
      <c r="D214" s="72"/>
      <c r="E214" s="72"/>
      <c r="F214" s="67"/>
      <c r="G214" s="67"/>
      <c r="H214" s="67"/>
    </row>
    <row r="215" spans="1:8" s="16" customFormat="1" ht="41.25" customHeight="1">
      <c r="A215" s="9"/>
      <c r="B215" s="61" t="s">
        <v>158</v>
      </c>
      <c r="C215" s="27" t="s">
        <v>195</v>
      </c>
      <c r="D215" s="67">
        <v>10000</v>
      </c>
      <c r="E215" s="72">
        <v>0</v>
      </c>
      <c r="F215" s="67">
        <v>433118</v>
      </c>
      <c r="G215" s="67">
        <v>433118</v>
      </c>
      <c r="H215" s="67">
        <v>433118</v>
      </c>
    </row>
    <row r="216" spans="1:8" s="16" customFormat="1" ht="40.5" customHeight="1">
      <c r="A216" s="9"/>
      <c r="B216" s="61" t="s">
        <v>159</v>
      </c>
      <c r="C216" s="27" t="s">
        <v>196</v>
      </c>
      <c r="D216" s="67">
        <v>50000</v>
      </c>
      <c r="E216" s="72">
        <v>0</v>
      </c>
      <c r="F216" s="67">
        <v>25086</v>
      </c>
      <c r="G216" s="67">
        <v>25086</v>
      </c>
      <c r="H216" s="67">
        <v>25086</v>
      </c>
    </row>
    <row r="217" spans="1:8" s="16" customFormat="1" ht="28.9" customHeight="1">
      <c r="A217" s="14"/>
      <c r="B217" s="92" t="s">
        <v>162</v>
      </c>
      <c r="C217" s="93" t="s">
        <v>194</v>
      </c>
      <c r="D217" s="75">
        <v>0</v>
      </c>
      <c r="E217" s="75">
        <v>0</v>
      </c>
      <c r="F217" s="76">
        <v>2928</v>
      </c>
      <c r="G217" s="76">
        <v>2928</v>
      </c>
      <c r="H217" s="76">
        <v>2928</v>
      </c>
    </row>
    <row r="218" spans="1:8" s="16" customFormat="1" ht="28.9" customHeight="1">
      <c r="A218" s="9"/>
      <c r="B218" s="61" t="s">
        <v>163</v>
      </c>
      <c r="C218" s="27" t="s">
        <v>165</v>
      </c>
      <c r="D218" s="75">
        <v>0</v>
      </c>
      <c r="E218" s="75">
        <v>0</v>
      </c>
      <c r="F218" s="76">
        <v>520</v>
      </c>
      <c r="G218" s="76">
        <v>520</v>
      </c>
      <c r="H218" s="76">
        <v>52000</v>
      </c>
    </row>
    <row r="219" spans="1:8" ht="14.45" customHeight="1">
      <c r="A219" s="9" t="s">
        <v>9</v>
      </c>
      <c r="B219" s="61">
        <v>62</v>
      </c>
      <c r="C219" s="27" t="s">
        <v>161</v>
      </c>
      <c r="D219" s="76">
        <f>SUM(D215:D218)</f>
        <v>60000</v>
      </c>
      <c r="E219" s="75">
        <f t="shared" ref="E219:G219" si="36">SUM(E215:E218)</f>
        <v>0</v>
      </c>
      <c r="F219" s="76">
        <f t="shared" si="36"/>
        <v>461652</v>
      </c>
      <c r="G219" s="76">
        <f t="shared" si="36"/>
        <v>461652</v>
      </c>
      <c r="H219" s="76">
        <v>513132</v>
      </c>
    </row>
    <row r="220" spans="1:8" ht="13.9" customHeight="1">
      <c r="A220" s="9" t="s">
        <v>9</v>
      </c>
      <c r="B220" s="63">
        <v>2.1059999999999999</v>
      </c>
      <c r="C220" s="81" t="s">
        <v>46</v>
      </c>
      <c r="D220" s="76">
        <f>D219</f>
        <v>60000</v>
      </c>
      <c r="E220" s="75">
        <f t="shared" ref="E220:G220" si="37">E219</f>
        <v>0</v>
      </c>
      <c r="F220" s="76">
        <f t="shared" si="37"/>
        <v>461652</v>
      </c>
      <c r="G220" s="76">
        <f t="shared" si="37"/>
        <v>461652</v>
      </c>
      <c r="H220" s="76">
        <v>513132</v>
      </c>
    </row>
    <row r="221" spans="1:8" ht="13.9" customHeight="1">
      <c r="A221" s="9" t="s">
        <v>9</v>
      </c>
      <c r="B221" s="83">
        <v>2</v>
      </c>
      <c r="C221" s="27" t="s">
        <v>45</v>
      </c>
      <c r="D221" s="68">
        <f t="shared" ref="D221:G221" si="38">D220</f>
        <v>60000</v>
      </c>
      <c r="E221" s="66">
        <f t="shared" si="38"/>
        <v>0</v>
      </c>
      <c r="F221" s="68">
        <f t="shared" si="38"/>
        <v>461652</v>
      </c>
      <c r="G221" s="68">
        <f t="shared" si="38"/>
        <v>461652</v>
      </c>
      <c r="H221" s="68">
        <v>513132</v>
      </c>
    </row>
    <row r="222" spans="1:8" ht="14.45" customHeight="1">
      <c r="A222" s="9" t="s">
        <v>9</v>
      </c>
      <c r="B222" s="80">
        <v>4215</v>
      </c>
      <c r="C222" s="81" t="s">
        <v>4</v>
      </c>
      <c r="D222" s="70">
        <f t="shared" ref="D222:G222" si="39">D221+D210</f>
        <v>475247</v>
      </c>
      <c r="E222" s="69">
        <f t="shared" si="39"/>
        <v>0</v>
      </c>
      <c r="F222" s="70">
        <f t="shared" si="39"/>
        <v>1194516</v>
      </c>
      <c r="G222" s="70">
        <f t="shared" si="39"/>
        <v>1328559</v>
      </c>
      <c r="H222" s="71">
        <v>1086271</v>
      </c>
    </row>
    <row r="223" spans="1:8">
      <c r="A223" s="15" t="s">
        <v>9</v>
      </c>
      <c r="B223" s="108"/>
      <c r="C223" s="109" t="s">
        <v>42</v>
      </c>
      <c r="D223" s="58">
        <f t="shared" ref="D223:G223" si="40">D222</f>
        <v>475247</v>
      </c>
      <c r="E223" s="66">
        <f t="shared" si="40"/>
        <v>0</v>
      </c>
      <c r="F223" s="58">
        <f t="shared" si="40"/>
        <v>1194516</v>
      </c>
      <c r="G223" s="58">
        <f t="shared" si="40"/>
        <v>1328559</v>
      </c>
      <c r="H223" s="68">
        <v>1086271</v>
      </c>
    </row>
    <row r="224" spans="1:8">
      <c r="A224" s="15" t="s">
        <v>9</v>
      </c>
      <c r="B224" s="108"/>
      <c r="C224" s="109" t="s">
        <v>5</v>
      </c>
      <c r="D224" s="70">
        <f t="shared" ref="D224:G224" si="41">D223+D138</f>
        <v>543242</v>
      </c>
      <c r="E224" s="70">
        <f t="shared" si="41"/>
        <v>154281</v>
      </c>
      <c r="F224" s="70">
        <f t="shared" si="41"/>
        <v>1431638</v>
      </c>
      <c r="G224" s="70">
        <f t="shared" si="41"/>
        <v>1574053</v>
      </c>
      <c r="H224" s="70">
        <v>1390506</v>
      </c>
    </row>
    <row r="225" spans="1:8">
      <c r="A225" s="9"/>
      <c r="B225" s="110"/>
      <c r="C225" s="81"/>
      <c r="D225" s="57"/>
      <c r="E225" s="57"/>
      <c r="F225" s="57"/>
      <c r="G225" s="57"/>
      <c r="H225" s="57"/>
    </row>
    <row r="226" spans="1:8">
      <c r="A226" s="9"/>
      <c r="B226" s="110"/>
      <c r="C226" s="81"/>
      <c r="D226" s="57"/>
      <c r="E226" s="57"/>
      <c r="F226" s="57"/>
      <c r="G226" s="57"/>
      <c r="H226" s="57"/>
    </row>
    <row r="227" spans="1:8" ht="25.5">
      <c r="A227" s="9" t="s">
        <v>160</v>
      </c>
      <c r="B227" s="117">
        <v>2215</v>
      </c>
      <c r="C227" s="118" t="s">
        <v>169</v>
      </c>
      <c r="D227" s="72">
        <v>0</v>
      </c>
      <c r="E227" s="57">
        <v>5</v>
      </c>
      <c r="F227" s="53">
        <v>0</v>
      </c>
      <c r="G227" s="53">
        <v>0</v>
      </c>
      <c r="H227" s="53">
        <v>0</v>
      </c>
    </row>
    <row r="228" spans="1:8">
      <c r="A228" s="9"/>
      <c r="B228" s="119"/>
      <c r="C228" s="40"/>
      <c r="D228" s="72"/>
      <c r="E228" s="57"/>
      <c r="F228" s="53"/>
      <c r="G228" s="53"/>
      <c r="H228" s="53"/>
    </row>
    <row r="229" spans="1:8">
      <c r="A229" s="1"/>
      <c r="B229" s="32"/>
      <c r="C229" s="120"/>
      <c r="D229" s="72"/>
      <c r="E229" s="121"/>
      <c r="F229" s="99"/>
      <c r="G229" s="99"/>
      <c r="H229" s="122"/>
    </row>
    <row r="230" spans="1:8">
      <c r="D230" s="123"/>
      <c r="E230" s="123"/>
      <c r="F230" s="123"/>
      <c r="G230" s="123"/>
      <c r="H230" s="123"/>
    </row>
    <row r="231" spans="1:8">
      <c r="D231" s="124"/>
      <c r="E231" s="124"/>
      <c r="F231" s="124"/>
      <c r="G231" s="124"/>
      <c r="H231" s="123"/>
    </row>
    <row r="232" spans="1:8">
      <c r="D232" s="125"/>
      <c r="E232" s="125"/>
      <c r="F232" s="125"/>
      <c r="G232" s="125"/>
      <c r="H232" s="123"/>
    </row>
    <row r="233" spans="1:8">
      <c r="C233" s="126"/>
      <c r="D233" s="125"/>
      <c r="E233" s="125"/>
      <c r="F233" s="125"/>
      <c r="G233" s="125"/>
      <c r="H233" s="123"/>
    </row>
    <row r="234" spans="1:8">
      <c r="C234" s="126"/>
      <c r="D234" s="123"/>
      <c r="E234" s="123"/>
      <c r="F234" s="123"/>
      <c r="G234" s="123"/>
      <c r="H234" s="123"/>
    </row>
    <row r="235" spans="1:8">
      <c r="C235" s="126"/>
      <c r="D235" s="123"/>
      <c r="E235" s="123"/>
      <c r="F235" s="123"/>
      <c r="G235" s="123"/>
      <c r="H235" s="123"/>
    </row>
    <row r="236" spans="1:8">
      <c r="C236" s="126"/>
      <c r="D236" s="123"/>
      <c r="E236" s="123"/>
      <c r="F236" s="123"/>
      <c r="G236" s="123"/>
      <c r="H236" s="123"/>
    </row>
    <row r="237" spans="1:8">
      <c r="C237" s="126"/>
      <c r="D237" s="123"/>
      <c r="E237" s="123"/>
      <c r="F237" s="123"/>
      <c r="G237" s="123"/>
      <c r="H237" s="123"/>
    </row>
    <row r="238" spans="1:8">
      <c r="C238" s="126"/>
      <c r="D238" s="123"/>
      <c r="E238" s="123"/>
      <c r="F238" s="123"/>
      <c r="G238" s="123"/>
      <c r="H238" s="123"/>
    </row>
    <row r="239" spans="1:8">
      <c r="C239" s="126"/>
      <c r="D239" s="123"/>
      <c r="E239" s="123"/>
      <c r="F239" s="123"/>
      <c r="G239" s="123"/>
      <c r="H239" s="123"/>
    </row>
    <row r="240" spans="1:8">
      <c r="C240" s="126"/>
      <c r="D240" s="123"/>
      <c r="E240" s="123"/>
      <c r="F240" s="123"/>
      <c r="G240" s="123"/>
      <c r="H240" s="123"/>
    </row>
    <row r="241" spans="4:8">
      <c r="D241" s="123"/>
      <c r="E241" s="123"/>
      <c r="F241" s="123"/>
      <c r="G241" s="123"/>
      <c r="H241" s="123"/>
    </row>
    <row r="242" spans="4:8">
      <c r="D242" s="123"/>
      <c r="E242" s="123"/>
      <c r="F242" s="123"/>
      <c r="G242" s="123"/>
      <c r="H242" s="123"/>
    </row>
    <row r="243" spans="4:8">
      <c r="D243" s="121"/>
      <c r="E243" s="121"/>
      <c r="F243" s="121"/>
      <c r="G243" s="121"/>
      <c r="H243" s="123"/>
    </row>
    <row r="244" spans="4:8">
      <c r="D244" s="123"/>
      <c r="E244" s="123"/>
      <c r="F244" s="123"/>
      <c r="G244" s="123"/>
      <c r="H244" s="123"/>
    </row>
    <row r="245" spans="4:8">
      <c r="D245" s="123"/>
      <c r="E245" s="123"/>
      <c r="F245" s="123"/>
      <c r="G245" s="123"/>
      <c r="H245" s="123"/>
    </row>
    <row r="246" spans="4:8">
      <c r="D246" s="123"/>
      <c r="E246" s="123"/>
      <c r="F246" s="123"/>
      <c r="G246" s="123"/>
      <c r="H246" s="123"/>
    </row>
    <row r="247" spans="4:8">
      <c r="D247" s="123"/>
      <c r="E247" s="123"/>
      <c r="F247" s="123"/>
      <c r="G247" s="123"/>
      <c r="H247" s="123"/>
    </row>
    <row r="248" spans="4:8">
      <c r="D248" s="123"/>
      <c r="E248" s="123"/>
      <c r="F248" s="123"/>
      <c r="G248" s="123"/>
      <c r="H248" s="123"/>
    </row>
    <row r="249" spans="4:8">
      <c r="D249" s="123"/>
      <c r="E249" s="123"/>
      <c r="F249" s="123"/>
      <c r="G249" s="123"/>
      <c r="H249" s="123"/>
    </row>
    <row r="250" spans="4:8">
      <c r="F250" s="44"/>
      <c r="G250" s="44"/>
    </row>
    <row r="251" spans="4:8">
      <c r="F251" s="44"/>
      <c r="G251" s="44"/>
    </row>
    <row r="252" spans="4:8">
      <c r="F252" s="44"/>
      <c r="G252" s="44"/>
    </row>
    <row r="253" spans="4:8">
      <c r="F253" s="44"/>
      <c r="G253" s="44"/>
    </row>
    <row r="254" spans="4:8">
      <c r="F254" s="44"/>
      <c r="G254" s="44"/>
    </row>
  </sheetData>
  <mergeCells count="2">
    <mergeCell ref="D17:E17"/>
    <mergeCell ref="D16:E16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92" firstPageNumber="217" orientation="landscape" blackAndWhite="1" useFirstPageNumber="1" r:id="rId1"/>
  <headerFooter alignWithMargins="0">
    <oddHeader xml:space="preserve">&amp;C   </oddHeader>
    <oddFooter>&amp;C&amp;"Times New Roman,Bold" &amp;P</oddFooter>
  </headerFooter>
  <rowBreaks count="5" manualBreakCount="5">
    <brk id="37" max="7" man="1"/>
    <brk id="71" max="11" man="1"/>
    <brk id="107" max="7" man="1"/>
    <brk id="136" max="7" man="1"/>
    <brk id="16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dem33</vt:lpstr>
      <vt:lpstr>'dem33'!housing</vt:lpstr>
      <vt:lpstr>'dem33'!Print_Area</vt:lpstr>
      <vt:lpstr>'dem33'!Print_Titles</vt:lpstr>
      <vt:lpstr>'dem33'!pw</vt:lpstr>
      <vt:lpstr>'dem33'!revise</vt:lpstr>
      <vt:lpstr>'dem33'!summary</vt:lpstr>
      <vt:lpstr>'dem33'!Voted</vt:lpstr>
      <vt:lpstr>'dem33'!water</vt:lpstr>
      <vt:lpstr>'dem33'!watercap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2018-02-27T06:43:42Z</cp:lastPrinted>
  <dcterms:created xsi:type="dcterms:W3CDTF">2004-06-02T16:24:36Z</dcterms:created>
  <dcterms:modified xsi:type="dcterms:W3CDTF">2018-04-07T07:59:17Z</dcterms:modified>
</cp:coreProperties>
</file>