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35" sheetId="4" r:id="rId1"/>
  </sheets>
  <externalReferences>
    <externalReference r:id="rId2"/>
  </externalReferences>
  <definedNames>
    <definedName name="__123Graph_D" hidden="1">[1]dem18!#REF!</definedName>
    <definedName name="_xlnm._FilterDatabase" localSheetId="0" hidden="1">'Dem35'!$A$27:$H$704</definedName>
    <definedName name="_Regression_Int" localSheetId="0" hidden="1">1</definedName>
    <definedName name="election" localSheetId="0">'Dem35'!#REF!</definedName>
    <definedName name="housing" localSheetId="0">'Dem35'!$D$123:$H$123</definedName>
    <definedName name="housingcap" localSheetId="0">'Dem35'!$D$521:$H$521</definedName>
    <definedName name="ncse" localSheetId="0">'Dem35'!#REF!</definedName>
    <definedName name="np" localSheetId="0">'Dem35'!#REF!</definedName>
    <definedName name="ordp" localSheetId="0">'Dem35'!$D$377:$H$377</definedName>
    <definedName name="ordpcap" localSheetId="0">'Dem35'!$D$557:$H$557</definedName>
    <definedName name="ordprec" localSheetId="0">'Dem35'!#REF!</definedName>
    <definedName name="_xlnm.Print_Area" localSheetId="0">'Dem35'!$A$1:$H$620</definedName>
    <definedName name="_xlnm.Print_Titles" localSheetId="0">'Dem35'!$24:$27</definedName>
    <definedName name="rb" localSheetId="0">'Dem35'!$D$466:$H$466</definedName>
    <definedName name="rbcap" localSheetId="0">'Dem35'!$D$613:$H$613</definedName>
    <definedName name="rbrec" localSheetId="0">'Dem35'!$D$618:$H$618</definedName>
    <definedName name="re" localSheetId="0">'Dem35'!$D$355:$H$355</definedName>
    <definedName name="revise" localSheetId="0">'Dem35'!$D$638:$G$638</definedName>
    <definedName name="sc" localSheetId="0">'Dem35'!#REF!</definedName>
    <definedName name="scst" localSheetId="0">'Dem35'!#REF!</definedName>
    <definedName name="spfrd" localSheetId="0">'Dem35'!$D$335:$H$335</definedName>
    <definedName name="sss" localSheetId="0">'Dem35'!#REF!</definedName>
    <definedName name="stidf" localSheetId="0">'Dem35'!#REF!</definedName>
    <definedName name="summary" localSheetId="0">'Dem35'!$D$624:$G$624</definedName>
    <definedName name="Voted" localSheetId="0">'Dem35'!$E$22:$F$22</definedName>
    <definedName name="water" localSheetId="0">'Dem35'!$D$95:$H$95</definedName>
    <definedName name="watercap" localSheetId="0">'Dem35'!$D$504:$H$504</definedName>
    <definedName name="waterrec" localSheetId="0">'Dem35'!#REF!</definedName>
    <definedName name="Z_239EE218_578E_4317_BEED_14D5D7089E27_.wvu.Cols" localSheetId="0" hidden="1">'Dem35'!#REF!</definedName>
    <definedName name="Z_239EE218_578E_4317_BEED_14D5D7089E27_.wvu.FilterData" localSheetId="0" hidden="1">'Dem35'!$A$1:$H$619</definedName>
    <definedName name="Z_239EE218_578E_4317_BEED_14D5D7089E27_.wvu.PrintArea" localSheetId="0" hidden="1">'Dem35'!$A$1:$H$619</definedName>
    <definedName name="Z_239EE218_578E_4317_BEED_14D5D7089E27_.wvu.PrintTitles" localSheetId="0" hidden="1">'Dem35'!$24:$27</definedName>
    <definedName name="Z_302A3EA3_AE96_11D5_A646_0050BA3D7AFD_.wvu.Cols" localSheetId="0" hidden="1">'Dem35'!#REF!</definedName>
    <definedName name="Z_302A3EA3_AE96_11D5_A646_0050BA3D7AFD_.wvu.FilterData" localSheetId="0" hidden="1">'Dem35'!$A$1:$H$619</definedName>
    <definedName name="Z_302A3EA3_AE96_11D5_A646_0050BA3D7AFD_.wvu.PrintArea" localSheetId="0" hidden="1">'Dem35'!$A$1:$H$619</definedName>
    <definedName name="Z_302A3EA3_AE96_11D5_A646_0050BA3D7AFD_.wvu.PrintTitles" localSheetId="0" hidden="1">'Dem35'!$24:$27</definedName>
    <definedName name="Z_36DBA021_0ECB_11D4_8064_004005726899_.wvu.Cols" localSheetId="0" hidden="1">'Dem35'!#REF!</definedName>
    <definedName name="Z_36DBA021_0ECB_11D4_8064_004005726899_.wvu.FilterData" localSheetId="0" hidden="1">'Dem35'!$C$28:$C$615</definedName>
    <definedName name="Z_36DBA021_0ECB_11D4_8064_004005726899_.wvu.PrintTitles" localSheetId="0" hidden="1">'Dem35'!$24:$27</definedName>
    <definedName name="Z_93EBE921_AE91_11D5_8685_004005726899_.wvu.Cols" localSheetId="0" hidden="1">'Dem35'!#REF!</definedName>
    <definedName name="Z_93EBE921_AE91_11D5_8685_004005726899_.wvu.FilterData" localSheetId="0" hidden="1">'Dem35'!$C$28:$C$615</definedName>
    <definedName name="Z_93EBE921_AE91_11D5_8685_004005726899_.wvu.PrintArea" localSheetId="0" hidden="1">'Dem35'!$A$1:$H$618</definedName>
    <definedName name="Z_93EBE921_AE91_11D5_8685_004005726899_.wvu.PrintTitles" localSheetId="0" hidden="1">'Dem35'!$24:$27</definedName>
    <definedName name="Z_94DA79C1_0FDE_11D5_9579_000021DAEEA2_.wvu.Cols" localSheetId="0" hidden="1">'Dem35'!#REF!</definedName>
    <definedName name="Z_94DA79C1_0FDE_11D5_9579_000021DAEEA2_.wvu.FilterData" localSheetId="0" hidden="1">'Dem35'!$C$28:$C$615</definedName>
    <definedName name="Z_94DA79C1_0FDE_11D5_9579_000021DAEEA2_.wvu.PrintArea" localSheetId="0" hidden="1">'Dem35'!$A$1:$H$619</definedName>
    <definedName name="Z_94DA79C1_0FDE_11D5_9579_000021DAEEA2_.wvu.PrintTitles" localSheetId="0" hidden="1">'Dem35'!$24:$27</definedName>
    <definedName name="Z_B4CB0970_161F_11D5_8064_004005726899_.wvu.FilterData" localSheetId="0" hidden="1">'Dem35'!$C$28:$C$615</definedName>
    <definedName name="Z_B4CB0976_161F_11D5_8064_004005726899_.wvu.FilterData" localSheetId="0" hidden="1">'Dem35'!$C$28:$C$615</definedName>
    <definedName name="Z_B4CB0978_161F_11D5_8064_004005726899_.wvu.FilterData" localSheetId="0" hidden="1">'Dem35'!$C$28:$C$615</definedName>
    <definedName name="Z_B4CB099E_161F_11D5_8064_004005726899_.wvu.FilterData" localSheetId="0" hidden="1">'Dem35'!$C$28:$C$615</definedName>
    <definedName name="Z_C868F8C3_16D7_11D5_A68D_81D6213F5331_.wvu.Cols" localSheetId="0" hidden="1">'Dem35'!#REF!</definedName>
    <definedName name="Z_C868F8C3_16D7_11D5_A68D_81D6213F5331_.wvu.FilterData" localSheetId="0" hidden="1">'Dem35'!$C$28:$C$615</definedName>
    <definedName name="Z_C868F8C3_16D7_11D5_A68D_81D6213F5331_.wvu.PrintTitles" localSheetId="0" hidden="1">'Dem35'!$24:$27</definedName>
    <definedName name="Z_E5DF37BD_125C_11D5_8DC4_D0F5D88B3549_.wvu.Cols" localSheetId="0" hidden="1">'Dem35'!#REF!</definedName>
    <definedName name="Z_E5DF37BD_125C_11D5_8DC4_D0F5D88B3549_.wvu.FilterData" localSheetId="0" hidden="1">'Dem35'!$C$28:$C$615</definedName>
    <definedName name="Z_E5DF37BD_125C_11D5_8DC4_D0F5D88B3549_.wvu.PrintArea" localSheetId="0" hidden="1">'Dem35'!$A$1:$H$619</definedName>
    <definedName name="Z_E5DF37BD_125C_11D5_8DC4_D0F5D88B3549_.wvu.PrintTitles" localSheetId="0" hidden="1">'Dem35'!$24:$27</definedName>
    <definedName name="Z_ED6647A4_1622_11D5_96DF_000021E43CDF_.wvu.PrintArea" localSheetId="0" hidden="1">'Dem35'!$A$1:$H$619</definedName>
    <definedName name="Z_F8ADACC1_164E_11D6_B603_000021DAEEA2_.wvu.Cols" localSheetId="0" hidden="1">'Dem35'!#REF!</definedName>
    <definedName name="Z_F8ADACC1_164E_11D6_B603_000021DAEEA2_.wvu.FilterData" localSheetId="0" hidden="1">'Dem35'!$C$28:$C$615</definedName>
    <definedName name="Z_F8ADACC1_164E_11D6_B603_000021DAEEA2_.wvu.PrintArea" localSheetId="0" hidden="1">'Dem35'!$A$1:$H$618</definedName>
    <definedName name="Z_F8ADACC1_164E_11D6_B603_000021DAEEA2_.wvu.PrintTitles" localSheetId="0" hidden="1">'Dem35'!$24:$27</definedName>
  </definedNames>
  <calcPr calcId="125725"/>
</workbook>
</file>

<file path=xl/calcChain.xml><?xml version="1.0" encoding="utf-8"?>
<calcChain xmlns="http://schemas.openxmlformats.org/spreadsheetml/2006/main">
  <c r="E566" i="4"/>
  <c r="F566"/>
  <c r="G566"/>
  <c r="D566"/>
  <c r="E545"/>
  <c r="F545"/>
  <c r="G545"/>
  <c r="D545"/>
  <c r="G590"/>
  <c r="G610"/>
  <c r="E368"/>
  <c r="E369" s="1"/>
  <c r="F368"/>
  <c r="F369" s="1"/>
  <c r="G368"/>
  <c r="G369" s="1"/>
  <c r="D368"/>
  <c r="D369" s="1"/>
  <c r="G456" l="1"/>
  <c r="E456"/>
  <c r="D456"/>
  <c r="G394"/>
  <c r="G395" s="1"/>
  <c r="E394"/>
  <c r="E395" s="1"/>
  <c r="D394"/>
  <c r="D395" s="1"/>
  <c r="G352"/>
  <c r="G353" s="1"/>
  <c r="G354" s="1"/>
  <c r="E352"/>
  <c r="E353" s="1"/>
  <c r="E354" s="1"/>
  <c r="D352"/>
  <c r="D353" s="1"/>
  <c r="D354" s="1"/>
  <c r="D39"/>
  <c r="D579"/>
  <c r="D575"/>
  <c r="D571"/>
  <c r="D565"/>
  <c r="D580" l="1"/>
  <c r="G517"/>
  <c r="F517"/>
  <c r="E517"/>
  <c r="D517"/>
  <c r="D501"/>
  <c r="D486"/>
  <c r="D480"/>
  <c r="D450"/>
  <c r="D444"/>
  <c r="D438"/>
  <c r="D432"/>
  <c r="D426"/>
  <c r="E402"/>
  <c r="F402"/>
  <c r="G402"/>
  <c r="D402"/>
  <c r="F394"/>
  <c r="F395" s="1"/>
  <c r="F352"/>
  <c r="F353" s="1"/>
  <c r="F354" s="1"/>
  <c r="D343"/>
  <c r="D344" s="1"/>
  <c r="D345" s="1"/>
  <c r="D355" s="1"/>
  <c r="E332"/>
  <c r="E333" s="1"/>
  <c r="F332"/>
  <c r="F333" s="1"/>
  <c r="G332"/>
  <c r="G333" s="1"/>
  <c r="D187"/>
  <c r="D181"/>
  <c r="D175"/>
  <c r="D169"/>
  <c r="D163"/>
  <c r="D157"/>
  <c r="D151"/>
  <c r="D145"/>
  <c r="D139"/>
  <c r="D133"/>
  <c r="D101"/>
  <c r="D120"/>
  <c r="D115"/>
  <c r="D111"/>
  <c r="E93"/>
  <c r="E94" s="1"/>
  <c r="F93"/>
  <c r="F94" s="1"/>
  <c r="G93"/>
  <c r="G94" s="1"/>
  <c r="D93"/>
  <c r="D94" s="1"/>
  <c r="E83"/>
  <c r="F83"/>
  <c r="G83"/>
  <c r="D83"/>
  <c r="D79"/>
  <c r="D75"/>
  <c r="D71"/>
  <c r="E63"/>
  <c r="F63"/>
  <c r="G63"/>
  <c r="D63"/>
  <c r="D57"/>
  <c r="D51"/>
  <c r="D45"/>
  <c r="E375"/>
  <c r="E376" s="1"/>
  <c r="F375"/>
  <c r="F376" s="1"/>
  <c r="G375"/>
  <c r="G376" s="1"/>
  <c r="D375"/>
  <c r="D376" s="1"/>
  <c r="G249"/>
  <c r="G111"/>
  <c r="E111"/>
  <c r="F111"/>
  <c r="G120"/>
  <c r="D457" l="1"/>
  <c r="D458" s="1"/>
  <c r="D121"/>
  <c r="D122" s="1"/>
  <c r="D123" s="1"/>
  <c r="D84"/>
  <c r="D85" s="1"/>
  <c r="D188"/>
  <c r="D64"/>
  <c r="D65" s="1"/>
  <c r="D332"/>
  <c r="D333" s="1"/>
  <c r="D249"/>
  <c r="E555"/>
  <c r="E556" s="1"/>
  <c r="F555"/>
  <c r="F556" s="1"/>
  <c r="G555"/>
  <c r="G556" s="1"/>
  <c r="D555"/>
  <c r="E546"/>
  <c r="F546"/>
  <c r="G546"/>
  <c r="D546"/>
  <c r="E512"/>
  <c r="E518" s="1"/>
  <c r="F512"/>
  <c r="F518" s="1"/>
  <c r="F519" s="1"/>
  <c r="G512"/>
  <c r="G518" s="1"/>
  <c r="D512"/>
  <c r="D518" s="1"/>
  <c r="E101"/>
  <c r="F101"/>
  <c r="G101"/>
  <c r="F249"/>
  <c r="E249"/>
  <c r="F610"/>
  <c r="E610"/>
  <c r="D610"/>
  <c r="G603"/>
  <c r="F603"/>
  <c r="E603"/>
  <c r="D603"/>
  <c r="G599"/>
  <c r="F599"/>
  <c r="E599"/>
  <c r="D599"/>
  <c r="G595"/>
  <c r="F595"/>
  <c r="E595"/>
  <c r="D595"/>
  <c r="F590"/>
  <c r="E590"/>
  <c r="D590"/>
  <c r="G579"/>
  <c r="F579"/>
  <c r="E579"/>
  <c r="G575"/>
  <c r="F575"/>
  <c r="E575"/>
  <c r="G571"/>
  <c r="F571"/>
  <c r="E571"/>
  <c r="G565"/>
  <c r="F565"/>
  <c r="E565"/>
  <c r="D556"/>
  <c r="G535"/>
  <c r="F535"/>
  <c r="E535"/>
  <c r="D535"/>
  <c r="G530"/>
  <c r="F530"/>
  <c r="E530"/>
  <c r="D530"/>
  <c r="G501"/>
  <c r="F501"/>
  <c r="E501"/>
  <c r="G495"/>
  <c r="F495"/>
  <c r="E495"/>
  <c r="D495"/>
  <c r="G490"/>
  <c r="F490"/>
  <c r="E490"/>
  <c r="D490"/>
  <c r="G486"/>
  <c r="F486"/>
  <c r="E486"/>
  <c r="G480"/>
  <c r="F480"/>
  <c r="E480"/>
  <c r="G463"/>
  <c r="G464" s="1"/>
  <c r="F463"/>
  <c r="F464" s="1"/>
  <c r="E463"/>
  <c r="E464" s="1"/>
  <c r="D463"/>
  <c r="D464" s="1"/>
  <c r="F456"/>
  <c r="G450"/>
  <c r="F450"/>
  <c r="E450"/>
  <c r="G444"/>
  <c r="F444"/>
  <c r="E444"/>
  <c r="G438"/>
  <c r="F438"/>
  <c r="E438"/>
  <c r="G432"/>
  <c r="F432"/>
  <c r="E432"/>
  <c r="G426"/>
  <c r="F426"/>
  <c r="E426"/>
  <c r="G414"/>
  <c r="F414"/>
  <c r="E414"/>
  <c r="D414"/>
  <c r="G410"/>
  <c r="F410"/>
  <c r="E410"/>
  <c r="D410"/>
  <c r="G406"/>
  <c r="F406"/>
  <c r="E406"/>
  <c r="D406"/>
  <c r="G361"/>
  <c r="G362" s="1"/>
  <c r="F361"/>
  <c r="F362" s="1"/>
  <c r="E361"/>
  <c r="E362" s="1"/>
  <c r="D361"/>
  <c r="D362" s="1"/>
  <c r="G343"/>
  <c r="G344" s="1"/>
  <c r="G345" s="1"/>
  <c r="G355" s="1"/>
  <c r="F343"/>
  <c r="F344" s="1"/>
  <c r="F345" s="1"/>
  <c r="F355" s="1"/>
  <c r="E343"/>
  <c r="E344" s="1"/>
  <c r="E345" s="1"/>
  <c r="E355" s="1"/>
  <c r="G325"/>
  <c r="F325"/>
  <c r="E325"/>
  <c r="D325"/>
  <c r="G319"/>
  <c r="F319"/>
  <c r="E319"/>
  <c r="D319"/>
  <c r="G313"/>
  <c r="F313"/>
  <c r="E313"/>
  <c r="D313"/>
  <c r="G307"/>
  <c r="F307"/>
  <c r="E307"/>
  <c r="D307"/>
  <c r="G301"/>
  <c r="F301"/>
  <c r="E301"/>
  <c r="D301"/>
  <c r="G295"/>
  <c r="F295"/>
  <c r="E295"/>
  <c r="D295"/>
  <c r="G289"/>
  <c r="F289"/>
  <c r="E289"/>
  <c r="D289"/>
  <c r="G283"/>
  <c r="F283"/>
  <c r="E283"/>
  <c r="D283"/>
  <c r="G275"/>
  <c r="F275"/>
  <c r="E275"/>
  <c r="D275"/>
  <c r="G269"/>
  <c r="F269"/>
  <c r="E269"/>
  <c r="D269"/>
  <c r="G263"/>
  <c r="F263"/>
  <c r="E263"/>
  <c r="D263"/>
  <c r="G257"/>
  <c r="F257"/>
  <c r="E257"/>
  <c r="D257"/>
  <c r="G243"/>
  <c r="F243"/>
  <c r="E243"/>
  <c r="D243"/>
  <c r="G237"/>
  <c r="F237"/>
  <c r="E237"/>
  <c r="D237"/>
  <c r="G231"/>
  <c r="F231"/>
  <c r="E231"/>
  <c r="D231"/>
  <c r="G225"/>
  <c r="F225"/>
  <c r="E225"/>
  <c r="D225"/>
  <c r="G219"/>
  <c r="F219"/>
  <c r="E219"/>
  <c r="D219"/>
  <c r="G213"/>
  <c r="F213"/>
  <c r="E213"/>
  <c r="D213"/>
  <c r="G207"/>
  <c r="F207"/>
  <c r="E207"/>
  <c r="D207"/>
  <c r="G201"/>
  <c r="F201"/>
  <c r="E201"/>
  <c r="D201"/>
  <c r="G195"/>
  <c r="F195"/>
  <c r="E195"/>
  <c r="D195"/>
  <c r="G187"/>
  <c r="F187"/>
  <c r="E187"/>
  <c r="G181"/>
  <c r="F181"/>
  <c r="E181"/>
  <c r="G175"/>
  <c r="F175"/>
  <c r="E175"/>
  <c r="G169"/>
  <c r="F169"/>
  <c r="E169"/>
  <c r="G163"/>
  <c r="F163"/>
  <c r="E163"/>
  <c r="G157"/>
  <c r="F157"/>
  <c r="E157"/>
  <c r="G151"/>
  <c r="F151"/>
  <c r="E151"/>
  <c r="G145"/>
  <c r="F145"/>
  <c r="E145"/>
  <c r="G139"/>
  <c r="F139"/>
  <c r="E139"/>
  <c r="G133"/>
  <c r="F133"/>
  <c r="E133"/>
  <c r="F120"/>
  <c r="E120"/>
  <c r="G115"/>
  <c r="G121" s="1"/>
  <c r="G122" s="1"/>
  <c r="G123" s="1"/>
  <c r="F115"/>
  <c r="E115"/>
  <c r="G79"/>
  <c r="F79"/>
  <c r="E79"/>
  <c r="G75"/>
  <c r="F75"/>
  <c r="E75"/>
  <c r="G71"/>
  <c r="F71"/>
  <c r="E71"/>
  <c r="G57"/>
  <c r="F57"/>
  <c r="E57"/>
  <c r="G51"/>
  <c r="F51"/>
  <c r="E51"/>
  <c r="G45"/>
  <c r="F45"/>
  <c r="E45"/>
  <c r="G39"/>
  <c r="F39"/>
  <c r="E39"/>
  <c r="D519" l="1"/>
  <c r="D521" s="1"/>
  <c r="G519"/>
  <c r="G520" s="1"/>
  <c r="D465"/>
  <c r="E519"/>
  <c r="E521" s="1"/>
  <c r="D377"/>
  <c r="G377"/>
  <c r="F415"/>
  <c r="F416" s="1"/>
  <c r="F417" s="1"/>
  <c r="E377"/>
  <c r="E496"/>
  <c r="E502" s="1"/>
  <c r="E503" s="1"/>
  <c r="E504" s="1"/>
  <c r="D581"/>
  <c r="F604"/>
  <c r="F611" s="1"/>
  <c r="F121"/>
  <c r="F122" s="1"/>
  <c r="F123" s="1"/>
  <c r="G276"/>
  <c r="F188"/>
  <c r="F496"/>
  <c r="F502" s="1"/>
  <c r="F503" s="1"/>
  <c r="F504" s="1"/>
  <c r="D86"/>
  <c r="D95" s="1"/>
  <c r="F276"/>
  <c r="E121"/>
  <c r="E122" s="1"/>
  <c r="E123" s="1"/>
  <c r="E326"/>
  <c r="D326"/>
  <c r="G326"/>
  <c r="E457"/>
  <c r="E458" s="1"/>
  <c r="E465" s="1"/>
  <c r="G457"/>
  <c r="G458" s="1"/>
  <c r="G465" s="1"/>
  <c r="G250"/>
  <c r="F521"/>
  <c r="F520"/>
  <c r="G84"/>
  <c r="G85" s="1"/>
  <c r="F64"/>
  <c r="F65" s="1"/>
  <c r="D250"/>
  <c r="F326"/>
  <c r="D415"/>
  <c r="G415"/>
  <c r="G416" s="1"/>
  <c r="G417" s="1"/>
  <c r="F457"/>
  <c r="F458" s="1"/>
  <c r="F465" s="1"/>
  <c r="F250"/>
  <c r="E64"/>
  <c r="E65" s="1"/>
  <c r="F84"/>
  <c r="F85" s="1"/>
  <c r="D604"/>
  <c r="D611" s="1"/>
  <c r="E250"/>
  <c r="G64"/>
  <c r="G65" s="1"/>
  <c r="E84"/>
  <c r="E85" s="1"/>
  <c r="D276"/>
  <c r="F377"/>
  <c r="D496"/>
  <c r="D502" s="1"/>
  <c r="D503" s="1"/>
  <c r="D504" s="1"/>
  <c r="F580"/>
  <c r="G580"/>
  <c r="G496"/>
  <c r="G502" s="1"/>
  <c r="G503" s="1"/>
  <c r="G504" s="1"/>
  <c r="F536"/>
  <c r="F537" s="1"/>
  <c r="F557" s="1"/>
  <c r="E604"/>
  <c r="E611" s="1"/>
  <c r="E415"/>
  <c r="E416" s="1"/>
  <c r="E417" s="1"/>
  <c r="E276"/>
  <c r="E536"/>
  <c r="E537" s="1"/>
  <c r="E557" s="1"/>
  <c r="D536"/>
  <c r="D537" s="1"/>
  <c r="D557" s="1"/>
  <c r="G536"/>
  <c r="G537" s="1"/>
  <c r="G557" s="1"/>
  <c r="E188"/>
  <c r="G188"/>
  <c r="E580"/>
  <c r="G604"/>
  <c r="G611" s="1"/>
  <c r="D520" l="1"/>
  <c r="G521"/>
  <c r="E520"/>
  <c r="G581"/>
  <c r="G612" s="1"/>
  <c r="G613" s="1"/>
  <c r="D612"/>
  <c r="D613" s="1"/>
  <c r="D614" s="1"/>
  <c r="F466"/>
  <c r="E86"/>
  <c r="E95" s="1"/>
  <c r="F581"/>
  <c r="F612" s="1"/>
  <c r="F613" s="1"/>
  <c r="F614" s="1"/>
  <c r="F327"/>
  <c r="F334" s="1"/>
  <c r="F335" s="1"/>
  <c r="G327"/>
  <c r="G334" s="1"/>
  <c r="G335" s="1"/>
  <c r="E327"/>
  <c r="E334" s="1"/>
  <c r="E335" s="1"/>
  <c r="D416"/>
  <c r="D417" s="1"/>
  <c r="D466" s="1"/>
  <c r="G86"/>
  <c r="G95" s="1"/>
  <c r="F86"/>
  <c r="F95" s="1"/>
  <c r="D327"/>
  <c r="D334" s="1"/>
  <c r="D335" s="1"/>
  <c r="G466"/>
  <c r="E581"/>
  <c r="E612" s="1"/>
  <c r="E613" s="1"/>
  <c r="E614" s="1"/>
  <c r="E466"/>
  <c r="G467" l="1"/>
  <c r="G615" s="1"/>
  <c r="G614"/>
  <c r="E467"/>
  <c r="E615" s="1"/>
  <c r="D467"/>
  <c r="F467"/>
  <c r="F615" s="1"/>
  <c r="F22"/>
  <c r="D615"/>
  <c r="E22" l="1"/>
</calcChain>
</file>

<file path=xl/comments1.xml><?xml version="1.0" encoding="utf-8"?>
<comments xmlns="http://schemas.openxmlformats.org/spreadsheetml/2006/main">
  <authors>
    <author>Lenovo</author>
  </authors>
  <commentList>
    <comment ref="B104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Errata issued from 36 to 35 due to problem in AG office in their system</t>
        </r>
      </text>
    </comment>
  </commentList>
</comments>
</file>

<file path=xl/sharedStrings.xml><?xml version="1.0" encoding="utf-8"?>
<sst xmlns="http://schemas.openxmlformats.org/spreadsheetml/2006/main" count="912" uniqueCount="379">
  <si>
    <t>Water Supply &amp; Sanitation</t>
  </si>
  <si>
    <t>and Urban Development</t>
  </si>
  <si>
    <t>Housing</t>
  </si>
  <si>
    <t>Special Programmes for Rural Development</t>
  </si>
  <si>
    <t>Rural Employment</t>
  </si>
  <si>
    <t>Other Rural Development Programme</t>
  </si>
  <si>
    <t>(g) Transport</t>
  </si>
  <si>
    <t>Roads &amp; Bridges</t>
  </si>
  <si>
    <t>Capital Outlay on Water Supply &amp; Sanitation</t>
  </si>
  <si>
    <t>Capital Outlay on Housing</t>
  </si>
  <si>
    <t>(b) Capital Account of Rural Development</t>
  </si>
  <si>
    <t>Capital Outlay on Other Rural</t>
  </si>
  <si>
    <t>Development Programme</t>
  </si>
  <si>
    <t>(g) Capital Account of Transport</t>
  </si>
  <si>
    <t>Capital Outlay on Roads &amp; Bridges</t>
  </si>
  <si>
    <t>Voted</t>
  </si>
  <si>
    <t>Major /Sub-Major/Minor/Sub/Detailed Heads</t>
  </si>
  <si>
    <t>Plan</t>
  </si>
  <si>
    <t>Non-Plan</t>
  </si>
  <si>
    <t>Total</t>
  </si>
  <si>
    <t>REVENUE SECTION</t>
  </si>
  <si>
    <t>M.H.</t>
  </si>
  <si>
    <t>Travel Expenses</t>
  </si>
  <si>
    <t>Office Expenses</t>
  </si>
  <si>
    <t>Rural Development Department</t>
  </si>
  <si>
    <t>Head Office Establishment</t>
  </si>
  <si>
    <t>36.44.01</t>
  </si>
  <si>
    <t>36.44.11</t>
  </si>
  <si>
    <t>36.44.13</t>
  </si>
  <si>
    <t>East District</t>
  </si>
  <si>
    <t>36.45.01</t>
  </si>
  <si>
    <t>36.45.11</t>
  </si>
  <si>
    <t>36.45.13</t>
  </si>
  <si>
    <t>West District</t>
  </si>
  <si>
    <t>36.46.01</t>
  </si>
  <si>
    <t>36.46.11</t>
  </si>
  <si>
    <t>36.46.13</t>
  </si>
  <si>
    <t>North District</t>
  </si>
  <si>
    <t>36.47.01</t>
  </si>
  <si>
    <t>36.47.11</t>
  </si>
  <si>
    <t>36.47.13</t>
  </si>
  <si>
    <t>South District</t>
  </si>
  <si>
    <t>36.48.01</t>
  </si>
  <si>
    <t>36.48.11</t>
  </si>
  <si>
    <t>36.48.13</t>
  </si>
  <si>
    <t>Rural Water Supply Programmes</t>
  </si>
  <si>
    <t>36.45.71</t>
  </si>
  <si>
    <t>36.45.73</t>
  </si>
  <si>
    <t>36.46.71</t>
  </si>
  <si>
    <t>36.46.73</t>
  </si>
  <si>
    <t>36.47.71</t>
  </si>
  <si>
    <t>36.47.73</t>
  </si>
  <si>
    <t>36.48.71</t>
  </si>
  <si>
    <t>36.48.72</t>
  </si>
  <si>
    <t>36.48.73</t>
  </si>
  <si>
    <t>Rural Housing</t>
  </si>
  <si>
    <t>Other Expenditure</t>
  </si>
  <si>
    <t>Integrated Rural Development Programme</t>
  </si>
  <si>
    <t>36.00.31</t>
  </si>
  <si>
    <t>National Programmes</t>
  </si>
  <si>
    <t>Jawahar Rojgar Yojana</t>
  </si>
  <si>
    <t>Other Programmes</t>
  </si>
  <si>
    <t>Employment Assurance Scheme</t>
  </si>
  <si>
    <t>Training</t>
  </si>
  <si>
    <t>60.00.31</t>
  </si>
  <si>
    <t>Panchayati Raj</t>
  </si>
  <si>
    <t>Salaries</t>
  </si>
  <si>
    <t>District &amp; Other Roads</t>
  </si>
  <si>
    <t>Road Works</t>
  </si>
  <si>
    <t>Maintenance &amp; Repairs of Rural Roads and Bridges</t>
  </si>
  <si>
    <t>General</t>
  </si>
  <si>
    <t>Direction &amp; Administration</t>
  </si>
  <si>
    <t>Jorethang Circle</t>
  </si>
  <si>
    <t>36.59.01</t>
  </si>
  <si>
    <t>36.59.11</t>
  </si>
  <si>
    <t>36.59.13</t>
  </si>
  <si>
    <t>Suspense</t>
  </si>
  <si>
    <t>36.00.43</t>
  </si>
  <si>
    <t>CAPITAL SECTION</t>
  </si>
  <si>
    <t>Water Supply</t>
  </si>
  <si>
    <t>Rural Water Supply</t>
  </si>
  <si>
    <t>36.45.75</t>
  </si>
  <si>
    <t>36.48.74</t>
  </si>
  <si>
    <t>36.48.75</t>
  </si>
  <si>
    <t>Capital Outlay on Other Rural Development Programme</t>
  </si>
  <si>
    <t>Capital Outlay on Other Rural Development  Programme</t>
  </si>
  <si>
    <t>Construction of Bridges</t>
  </si>
  <si>
    <t>Note : The above estimates do not include the recoveries shown below which are adjusted in accounts as reduction of  expenditure</t>
  </si>
  <si>
    <t>DEMAND NO. 35</t>
  </si>
  <si>
    <t>36.45.77</t>
  </si>
  <si>
    <t>Schemes under NABARD</t>
  </si>
  <si>
    <t>Rural Development</t>
  </si>
  <si>
    <t>Cultural Village at Yangang</t>
  </si>
  <si>
    <t>Village Water Supply</t>
  </si>
  <si>
    <t>East district</t>
  </si>
  <si>
    <t>45.71.01</t>
  </si>
  <si>
    <t>45.71.11</t>
  </si>
  <si>
    <t>45.71.13</t>
  </si>
  <si>
    <t>45.72.01</t>
  </si>
  <si>
    <t>45.72.11</t>
  </si>
  <si>
    <t>45.72.13</t>
  </si>
  <si>
    <t>45.73.01</t>
  </si>
  <si>
    <t>45.73.11</t>
  </si>
  <si>
    <t>45.73.13</t>
  </si>
  <si>
    <t>47.71.01</t>
  </si>
  <si>
    <t>47.71.11</t>
  </si>
  <si>
    <t>47.71.13</t>
  </si>
  <si>
    <t>47.72.01</t>
  </si>
  <si>
    <t>47.72.11</t>
  </si>
  <si>
    <t>47.72.13</t>
  </si>
  <si>
    <t>47.73.01</t>
  </si>
  <si>
    <t>47.73.11</t>
  </si>
  <si>
    <t>47.73.13</t>
  </si>
  <si>
    <t>47.74.01</t>
  </si>
  <si>
    <t>47.74.11</t>
  </si>
  <si>
    <t>47.74.13</t>
  </si>
  <si>
    <t>45.75.01</t>
  </si>
  <si>
    <t>45.75.11</t>
  </si>
  <si>
    <t>45.75.13</t>
  </si>
  <si>
    <t>45.76.01</t>
  </si>
  <si>
    <t>45.76.11</t>
  </si>
  <si>
    <t>45.76.13</t>
  </si>
  <si>
    <t>45.77.01</t>
  </si>
  <si>
    <t>45.77.11</t>
  </si>
  <si>
    <t>45.77.13</t>
  </si>
  <si>
    <t>45.78.01</t>
  </si>
  <si>
    <t>45.78.11</t>
  </si>
  <si>
    <t>45.78.13</t>
  </si>
  <si>
    <t>46.71.01</t>
  </si>
  <si>
    <t>46.71.11</t>
  </si>
  <si>
    <t>46.71.13</t>
  </si>
  <si>
    <t>46.72.01</t>
  </si>
  <si>
    <t>46.72.11</t>
  </si>
  <si>
    <t>46.72.13</t>
  </si>
  <si>
    <t>46.73.01</t>
  </si>
  <si>
    <t>46.73.11</t>
  </si>
  <si>
    <t>46.73.13</t>
  </si>
  <si>
    <t>46.74.01</t>
  </si>
  <si>
    <t>46.74.11</t>
  </si>
  <si>
    <t>46.74.13</t>
  </si>
  <si>
    <t>46.75.01</t>
  </si>
  <si>
    <t>46.75.11</t>
  </si>
  <si>
    <t>46.75.13</t>
  </si>
  <si>
    <t>46.76.01</t>
  </si>
  <si>
    <t>46.76.11</t>
  </si>
  <si>
    <t>46.76.13</t>
  </si>
  <si>
    <t>48.71.01</t>
  </si>
  <si>
    <t>48.71.11</t>
  </si>
  <si>
    <t>48.71.13</t>
  </si>
  <si>
    <t>48.72.01</t>
  </si>
  <si>
    <t>48.72.11</t>
  </si>
  <si>
    <t>48.72.13</t>
  </si>
  <si>
    <t>48.73.01</t>
  </si>
  <si>
    <t>48.73.11</t>
  </si>
  <si>
    <t>48.73.13</t>
  </si>
  <si>
    <t>48.74.01</t>
  </si>
  <si>
    <t>48.74.11</t>
  </si>
  <si>
    <t>48.74.13</t>
  </si>
  <si>
    <t>48.75.01</t>
  </si>
  <si>
    <t>48.75.11</t>
  </si>
  <si>
    <t>48.75.13</t>
  </si>
  <si>
    <t>48.76.01</t>
  </si>
  <si>
    <t>48.76.11</t>
  </si>
  <si>
    <t>48.76.13</t>
  </si>
  <si>
    <t>Maintenance and Repairs</t>
  </si>
  <si>
    <t>Wages</t>
  </si>
  <si>
    <t>Maintenance &amp; Repairs of Rural Roads and Bridges under East District</t>
  </si>
  <si>
    <t>Maintenance &amp; Repairs of Rural Roads and Bridges under West District</t>
  </si>
  <si>
    <t>Maintenance &amp; Repairs of Rural Roads and Bridges under North District</t>
  </si>
  <si>
    <t>Maintenance &amp; Repairs of Rural Roads and Bridges under South District</t>
  </si>
  <si>
    <t>60.81.02</t>
  </si>
  <si>
    <t>60.82.02</t>
  </si>
  <si>
    <t>60.83.02</t>
  </si>
  <si>
    <t>60.84.02</t>
  </si>
  <si>
    <t>Direction and Administration</t>
  </si>
  <si>
    <t>00.45.77</t>
  </si>
  <si>
    <t>Land Compensation for PMGSY</t>
  </si>
  <si>
    <t>36.46.77</t>
  </si>
  <si>
    <t>Water Supply Scheme at Rabdentse in West Sikkim (NLCPR)</t>
  </si>
  <si>
    <t>II. Details of the estimates and the heads under which this grant will be accounted for:</t>
  </si>
  <si>
    <t>Revenue</t>
  </si>
  <si>
    <t>Capital</t>
  </si>
  <si>
    <t>Construction of Roads</t>
  </si>
  <si>
    <t>45.80.01</t>
  </si>
  <si>
    <t>45.80.11</t>
  </si>
  <si>
    <t>45.80.13</t>
  </si>
  <si>
    <t>46.77.01</t>
  </si>
  <si>
    <t>46.77.11</t>
  </si>
  <si>
    <t>46.77.13</t>
  </si>
  <si>
    <t>C - Economic Services (b) Rural Development</t>
  </si>
  <si>
    <t>B - Capital Account of General Services</t>
  </si>
  <si>
    <t>C - Capital Accounts of Economic Services</t>
  </si>
  <si>
    <t>Maintenance &amp; Repairs of Rural Roads 
and Bridges</t>
  </si>
  <si>
    <t>RURAL MANAGEMENT AND DEVELOPMENT</t>
  </si>
  <si>
    <t>B - Social Services (c) Water Supply, Sanitation, Housing</t>
  </si>
  <si>
    <t>(c) Capital Account of Water Supply, Sanitation, Housing</t>
  </si>
  <si>
    <t>45.81.01</t>
  </si>
  <si>
    <t>45.81.11</t>
  </si>
  <si>
    <t>45.81.13</t>
  </si>
  <si>
    <t>48.78.01</t>
  </si>
  <si>
    <t>48.78.11</t>
  </si>
  <si>
    <t>48.78.13</t>
  </si>
  <si>
    <t>Grants-in-aid to Sikkim Rural Development Agency (S.R.D.A. Administration)</t>
  </si>
  <si>
    <t>Work Charged Establishment</t>
  </si>
  <si>
    <t>Bridges</t>
  </si>
  <si>
    <t>Major Works</t>
  </si>
  <si>
    <t>36.45.86</t>
  </si>
  <si>
    <t>Jawahar Gram Samridhi Yojana</t>
  </si>
  <si>
    <t>Const. of Kisan Bazar</t>
  </si>
  <si>
    <t>Const. of Santa Kabir Bhawan at Lingmoo, South Sikkim</t>
  </si>
  <si>
    <t>Schemes funded under NABARD</t>
  </si>
  <si>
    <t>36.73.53</t>
  </si>
  <si>
    <t>(In Thousands of Rupees)</t>
  </si>
  <si>
    <t>36.46.82</t>
  </si>
  <si>
    <t>Schemes under NLCPR (State Share)</t>
  </si>
  <si>
    <t>36.45.87</t>
  </si>
  <si>
    <t>36.46.83</t>
  </si>
  <si>
    <t>36.47.82</t>
  </si>
  <si>
    <t>36.48.84</t>
  </si>
  <si>
    <t>National Rural Employment Guarantee Scheme</t>
  </si>
  <si>
    <t>Rec</t>
  </si>
  <si>
    <t>Special Programmes for Rural Development, 01-911-Deduct Recoveries of Overpayments</t>
  </si>
  <si>
    <t>Purchase of Electric Chullah with utensils</t>
  </si>
  <si>
    <t>46.78.01</t>
  </si>
  <si>
    <t>46.78.11</t>
  </si>
  <si>
    <t>46.78.13</t>
  </si>
  <si>
    <t>Sewerage and Sanitation</t>
  </si>
  <si>
    <t>Sanitation Services</t>
  </si>
  <si>
    <t>36.45.90</t>
  </si>
  <si>
    <t>Schemes under NABARD (State Share)</t>
  </si>
  <si>
    <t xml:space="preserve">Water Supply Scheme at Amba, Taza and Tareythang (NLCPR) </t>
  </si>
  <si>
    <t>Pilgrimage Centre cum Cultural Village 
at Sholophok</t>
  </si>
  <si>
    <t>Roads &amp; Bridges, 80-General, 80.799-Suspense</t>
  </si>
  <si>
    <t>National Rural Drinking Water Programme (NRDWP)</t>
  </si>
  <si>
    <t>Pradhan Mantri Gram Sadak Yojana (PMGSY)</t>
  </si>
  <si>
    <t>36.00.81</t>
  </si>
  <si>
    <t>36.00.82</t>
  </si>
  <si>
    <t>37.00.81</t>
  </si>
  <si>
    <t>37.00.82</t>
  </si>
  <si>
    <t>34.00.81</t>
  </si>
  <si>
    <t>34.00.82</t>
  </si>
  <si>
    <t>40.00.81</t>
  </si>
  <si>
    <t>40.00.82</t>
  </si>
  <si>
    <t>Infrastructure Development for Destinations and Circuits</t>
  </si>
  <si>
    <t>50.71.53</t>
  </si>
  <si>
    <t>35.00.81</t>
  </si>
  <si>
    <t>46.79.01</t>
  </si>
  <si>
    <t>46.79.11</t>
  </si>
  <si>
    <t>46.79.13</t>
  </si>
  <si>
    <t>National Rural Livelihood Mission (NRLM)</t>
  </si>
  <si>
    <t>Indira Awas Yojana (IAY)</t>
  </si>
  <si>
    <t>Indira Awas Yojana (IAY) Central Share</t>
  </si>
  <si>
    <t>Sikkim Institute of Rural Development</t>
  </si>
  <si>
    <t>35.00.78</t>
  </si>
  <si>
    <t>45.82.01</t>
  </si>
  <si>
    <t>45.82.11</t>
  </si>
  <si>
    <t>45.82.13</t>
  </si>
  <si>
    <t>48.79.11</t>
  </si>
  <si>
    <t>48.79.13</t>
  </si>
  <si>
    <t>48.79.01</t>
  </si>
  <si>
    <t>36.44.50</t>
  </si>
  <si>
    <t>Other Charges</t>
  </si>
  <si>
    <t>Swachh Bharat Mission (Gramin) (SBM)</t>
  </si>
  <si>
    <t>81.00.81</t>
  </si>
  <si>
    <t>81.00.82</t>
  </si>
  <si>
    <t>Swachh Bharat Mission (SBM) State Share</t>
  </si>
  <si>
    <t>00.45.75</t>
  </si>
  <si>
    <t>Ranka Cultural-cum-Tourism Village</t>
  </si>
  <si>
    <t>00.45.78</t>
  </si>
  <si>
    <t>36.45.76</t>
  </si>
  <si>
    <t>Construction of approach road to BAC Wok under STIDF</t>
  </si>
  <si>
    <t>36.46.74</t>
  </si>
  <si>
    <t>35.00.82</t>
  </si>
  <si>
    <t>Community Development</t>
  </si>
  <si>
    <t>Shyama Prasad Mukherji Rurban Mission</t>
  </si>
  <si>
    <t>50.72.53</t>
  </si>
  <si>
    <t>Pradhan Mantri Awas Yojana (PMAY)</t>
  </si>
  <si>
    <t>35.00.74</t>
  </si>
  <si>
    <t>Distribution of GCI Sheets to Rural Poor</t>
  </si>
  <si>
    <t>35.00.77</t>
  </si>
  <si>
    <t>House Upgradation</t>
  </si>
  <si>
    <t>35.00.79</t>
  </si>
  <si>
    <t>Purchase of LPG Connection</t>
  </si>
  <si>
    <t>35.00.80</t>
  </si>
  <si>
    <t>Stalled Houses REDRH/CMRHM</t>
  </si>
  <si>
    <t>Swachh Bharat Mission (SBM) Central Share</t>
  </si>
  <si>
    <t>Village Water Supply Scheme (HCM's Tour)</t>
  </si>
  <si>
    <t>Village Water Supply Scheme (State Plan)</t>
  </si>
  <si>
    <t>Construction of Block Development Offices including Land Compensation</t>
  </si>
  <si>
    <t>PMAY-Rural (Central Share)</t>
  </si>
  <si>
    <t>PMAY-Rural (State Share)</t>
  </si>
  <si>
    <t>36.48.85</t>
  </si>
  <si>
    <t xml:space="preserve">Rural Water Supply Scheme for Ben Sanku from Rinkhim River Sources </t>
  </si>
  <si>
    <t>00.45.72</t>
  </si>
  <si>
    <t>Eco Smart Village</t>
  </si>
  <si>
    <t>50.73.53</t>
  </si>
  <si>
    <t>35.00.83</t>
  </si>
  <si>
    <t>Cost of DPR Preparation, Survey and Supervision</t>
  </si>
  <si>
    <t>RURBAN Mission( State Share)</t>
  </si>
  <si>
    <t>RURBAN Mission (Central Share)</t>
  </si>
  <si>
    <t>Duga  Block Administrative Centre</t>
  </si>
  <si>
    <t>Rhenock  Block Administrative Centre</t>
  </si>
  <si>
    <t>Pakyong  Block Administrative Centre</t>
  </si>
  <si>
    <t>Regu  Block Administrative Centre</t>
  </si>
  <si>
    <t>Rakdong Tintek Block Administrative Centre</t>
  </si>
  <si>
    <t>Khamdong  Block Administrative Centre</t>
  </si>
  <si>
    <t>Ranka  Block Administrative Centre</t>
  </si>
  <si>
    <t>Parakha  Block Administrative Centre</t>
  </si>
  <si>
    <t>Martam  Block Administrative Centre</t>
  </si>
  <si>
    <t>Nandok  Block Administrative Centre</t>
  </si>
  <si>
    <t>Yuksom  Block Administrative Centre</t>
  </si>
  <si>
    <t>Gyalshing  Block Administrative Centre</t>
  </si>
  <si>
    <t>Dentam  Block Administrative Centre</t>
  </si>
  <si>
    <t>Kaluk  Block Administrative Centre</t>
  </si>
  <si>
    <t>Soreng  Block Administrative Centre</t>
  </si>
  <si>
    <t>Daramdin  Block Administrative Centre</t>
  </si>
  <si>
    <t>Hee Bermiok  Block Administrative Centre</t>
  </si>
  <si>
    <t>Chongrang  Block Administrative Centre</t>
  </si>
  <si>
    <t>Chakung-Chumbong  Block Administrative Centre</t>
  </si>
  <si>
    <t>Kabi Tingda Block Administrative Centre</t>
  </si>
  <si>
    <t>Mangan Block Administrative Centre</t>
  </si>
  <si>
    <t>Chungthang Block Administrative Centre</t>
  </si>
  <si>
    <t>Passingdong (Dzongu) Block Administrative Centre</t>
  </si>
  <si>
    <t>Temi Tarku Block Administrative Centre</t>
  </si>
  <si>
    <t>Melli (Sumbuk) Block Administrative Centre</t>
  </si>
  <si>
    <t>Wok (Sikhip)  Block Administrative Centre</t>
  </si>
  <si>
    <t>Yangang Block Administrative Centre</t>
  </si>
  <si>
    <t>Namchi Block Administrative Centre</t>
  </si>
  <si>
    <t>Ravongla Block Administrative Centre</t>
  </si>
  <si>
    <t>Namthang  Block Administrative Centre</t>
  </si>
  <si>
    <t>Nandugaon  Block Administrative Centre</t>
  </si>
  <si>
    <t>Budget Estimate</t>
  </si>
  <si>
    <t>Construction of Foot Bridges in Sikkim (Central Share)</t>
  </si>
  <si>
    <t>Construction of Foot Bridges in Sikkim (Phase I) (NEC)</t>
  </si>
  <si>
    <t>Rural Tourism and Rock Garden at Zoom and Village Tourism at Chirbirey and Majhigoan (NLCPR)</t>
  </si>
  <si>
    <t>I. Estimate of the amount required in the year ending 31st March, 2019 to defray the charges in respect of Rural Management and Development.</t>
  </si>
  <si>
    <t>Revised Estimate</t>
  </si>
  <si>
    <t xml:space="preserve"> 2017-18</t>
  </si>
  <si>
    <t>Mangalbarey</t>
  </si>
  <si>
    <t>46.80.01</t>
  </si>
  <si>
    <t>46.80.11</t>
  </si>
  <si>
    <t>46.80.13</t>
  </si>
  <si>
    <t>Assistance to Housing Boards</t>
  </si>
  <si>
    <t>00.00.31</t>
  </si>
  <si>
    <t>Grant-in-aid to Sikkim Housing and Development Board</t>
  </si>
  <si>
    <t>Distribution of Pressure Cookers</t>
  </si>
  <si>
    <t>36.45.72</t>
  </si>
  <si>
    <t>Maintenance &amp; Repairs of Roads under PMGSY</t>
  </si>
  <si>
    <t>Construction of Panchayat Ghars</t>
  </si>
  <si>
    <t>00.45.73</t>
  </si>
  <si>
    <t>Construction of Community Centres</t>
  </si>
  <si>
    <t>00.45.79</t>
  </si>
  <si>
    <t>Construction of Gausala at Mamring, Chakafey, East Sikkim</t>
  </si>
  <si>
    <t>00.45.80</t>
  </si>
  <si>
    <t>Construction of Gausala at Buriakhop, West Sikkim</t>
  </si>
  <si>
    <t xml:space="preserve">Rashtriya Gram Swaraj Abhiyan (RGSA) </t>
  </si>
  <si>
    <t>00.45.74</t>
  </si>
  <si>
    <t>Scheme funded under NABARD (State Share)</t>
  </si>
  <si>
    <t>36.44.42</t>
  </si>
  <si>
    <t>Construction of SPRC/DPRC</t>
  </si>
  <si>
    <t>Rural Play Ground</t>
  </si>
  <si>
    <t xml:space="preserve">Lump sum provision for revision of Pay &amp; Allowances </t>
  </si>
  <si>
    <t xml:space="preserve">            Actuals</t>
  </si>
  <si>
    <t xml:space="preserve">              2016-17</t>
  </si>
  <si>
    <t>National Rural Livelihood Mission (NRLM)( Central Share)</t>
  </si>
  <si>
    <t>Mahatma Gandhi National Rural Employment Guarantee Act (MGNREGA)( Central Share)</t>
  </si>
  <si>
    <t>Mahatma Gandhi National Rural Employment Guarantee Act (MGNREGA)( State Share)</t>
  </si>
  <si>
    <t xml:space="preserve"> National Rural Drinking Water Programme (NRDWP) (State Share)</t>
  </si>
  <si>
    <t>National Rural Livelihood Mission (NRLM)  (State Share)</t>
  </si>
  <si>
    <t>Chief Minister Rural Housing Mission Phase I
(State Share)</t>
  </si>
  <si>
    <t>Construction of Foot Bridges in Sikkim (Phase I) 
(State Share of NEC)</t>
  </si>
  <si>
    <t>Grants -in-Aid to Sikkim Institute of Rural Development</t>
  </si>
  <si>
    <t>Rashtriya Gram Swaraj Abhiyan (RGSA) (Central Share)</t>
  </si>
  <si>
    <t xml:space="preserve"> National Rural Drinking Water Programme (NRDWP)
 (Central Share)</t>
  </si>
  <si>
    <t>Construction of Rural Marketing Centre incl. Organic vegetable collection cum sale counter</t>
  </si>
  <si>
    <t>Pradhan Mantri Gram Sadak Yojana (PMGSY) 
(Central Share)</t>
  </si>
  <si>
    <t>Pradhan Mantri Gram Sadak Yojana (PMGSY) 
(State Share)</t>
  </si>
  <si>
    <t>Capital Outlay on Roads &amp; Bridges, 04-911-Deduct Recoveries of overpayments</t>
  </si>
  <si>
    <t xml:space="preserve"> 2018-19</t>
  </si>
</sst>
</file>

<file path=xl/styles.xml><?xml version="1.0" encoding="utf-8"?>
<styleSheet xmlns="http://schemas.openxmlformats.org/spreadsheetml/2006/main">
  <numFmts count="9">
    <numFmt numFmtId="164" formatCode="_ * #,##0.00_ ;_ * \-#,##0.00_ ;_ * &quot;-&quot;??_ ;_ @_ "/>
    <numFmt numFmtId="165" formatCode="00#"/>
    <numFmt numFmtId="166" formatCode="0#"/>
    <numFmt numFmtId="167" formatCode="0##"/>
    <numFmt numFmtId="168" formatCode="0000##"/>
    <numFmt numFmtId="169" formatCode="00000#"/>
    <numFmt numFmtId="170" formatCode="00.###"/>
    <numFmt numFmtId="171" formatCode="00.000"/>
    <numFmt numFmtId="172" formatCode="00"/>
  </numFmts>
  <fonts count="10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sz val="10"/>
      <color rgb="FFFF6699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2" fillId="0" borderId="0" applyAlignment="0"/>
  </cellStyleXfs>
  <cellXfs count="173">
    <xf numFmtId="0" fontId="0" fillId="0" borderId="0" xfId="0"/>
    <xf numFmtId="0" fontId="7" fillId="0" borderId="0" xfId="4" applyFont="1" applyFill="1"/>
    <xf numFmtId="0" fontId="7" fillId="0" borderId="0" xfId="7" applyFont="1" applyFill="1" applyProtection="1"/>
    <xf numFmtId="0" fontId="7" fillId="0" borderId="0" xfId="4" applyFont="1" applyFill="1" applyBorder="1"/>
    <xf numFmtId="0" fontId="7" fillId="0" borderId="0" xfId="8" applyFont="1" applyFill="1"/>
    <xf numFmtId="0" fontId="5" fillId="0" borderId="2" xfId="6" applyNumberFormat="1" applyFont="1" applyFill="1" applyBorder="1" applyAlignment="1" applyProtection="1">
      <alignment vertical="center" wrapText="1"/>
    </xf>
    <xf numFmtId="0" fontId="5" fillId="0" borderId="0" xfId="7" applyFont="1" applyFill="1" applyBorder="1" applyAlignment="1" applyProtection="1">
      <alignment horizontal="left" vertical="top" wrapText="1"/>
    </xf>
    <xf numFmtId="0" fontId="5" fillId="0" borderId="0" xfId="7" applyFont="1" applyFill="1" applyBorder="1" applyAlignment="1" applyProtection="1">
      <alignment horizontal="right" vertical="top" wrapText="1"/>
    </xf>
    <xf numFmtId="0" fontId="5" fillId="0" borderId="2" xfId="6" applyFont="1" applyFill="1" applyBorder="1" applyAlignment="1" applyProtection="1">
      <alignment horizontal="left"/>
    </xf>
    <xf numFmtId="0" fontId="5" fillId="0" borderId="2" xfId="6" applyNumberFormat="1" applyFont="1" applyFill="1" applyBorder="1" applyProtection="1"/>
    <xf numFmtId="0" fontId="6" fillId="0" borderId="2" xfId="6" applyNumberFormat="1" applyFont="1" applyFill="1" applyBorder="1" applyAlignment="1" applyProtection="1">
      <alignment horizontal="right"/>
    </xf>
    <xf numFmtId="0" fontId="5" fillId="0" borderId="1" xfId="7" applyFont="1" applyFill="1" applyBorder="1" applyAlignment="1" applyProtection="1">
      <alignment horizontal="left" vertical="top" wrapText="1"/>
    </xf>
    <xf numFmtId="0" fontId="5" fillId="0" borderId="1" xfId="7" applyFont="1" applyFill="1" applyBorder="1" applyAlignment="1" applyProtection="1">
      <alignment horizontal="right" vertical="top" wrapText="1"/>
    </xf>
    <xf numFmtId="0" fontId="5" fillId="0" borderId="0" xfId="6" applyFont="1" applyFill="1" applyBorder="1" applyAlignment="1" applyProtection="1">
      <alignment horizontal="left"/>
    </xf>
    <xf numFmtId="0" fontId="5" fillId="0" borderId="2" xfId="7" applyFont="1" applyFill="1" applyBorder="1" applyAlignment="1" applyProtection="1">
      <alignment horizontal="left" vertical="top" wrapText="1"/>
    </xf>
    <xf numFmtId="0" fontId="5" fillId="0" borderId="2" xfId="7" applyFont="1" applyFill="1" applyBorder="1" applyAlignment="1" applyProtection="1">
      <alignment horizontal="right" vertical="top" wrapText="1"/>
    </xf>
    <xf numFmtId="0" fontId="5" fillId="0" borderId="2" xfId="6" applyNumberFormat="1" applyFont="1" applyFill="1" applyBorder="1" applyAlignment="1" applyProtection="1">
      <alignment horizontal="right"/>
    </xf>
    <xf numFmtId="0" fontId="5" fillId="0" borderId="0" xfId="4" applyFont="1" applyFill="1"/>
    <xf numFmtId="0" fontId="8" fillId="0" borderId="0" xfId="4" applyFont="1" applyFill="1"/>
    <xf numFmtId="0" fontId="8" fillId="0" borderId="0" xfId="8" applyFont="1" applyFill="1"/>
    <xf numFmtId="169" fontId="5" fillId="0" borderId="0" xfId="4" applyNumberFormat="1" applyFont="1" applyFill="1" applyBorder="1" applyAlignment="1">
      <alignment horizontal="right" vertical="top" wrapText="1"/>
    </xf>
    <xf numFmtId="0" fontId="5" fillId="0" borderId="0" xfId="4" applyFont="1" applyFill="1" applyAlignment="1" applyProtection="1">
      <alignment horizontal="left" vertical="top" wrapText="1"/>
    </xf>
    <xf numFmtId="164" fontId="5" fillId="0" borderId="2" xfId="1" applyFont="1" applyFill="1" applyBorder="1" applyAlignment="1" applyProtection="1">
      <alignment horizontal="right" wrapText="1"/>
    </xf>
    <xf numFmtId="0" fontId="5" fillId="0" borderId="2" xfId="4" applyNumberFormat="1" applyFont="1" applyFill="1" applyBorder="1" applyAlignment="1" applyProtection="1">
      <alignment horizontal="right"/>
    </xf>
    <xf numFmtId="0" fontId="5" fillId="0" borderId="0" xfId="4" applyFont="1" applyFill="1" applyBorder="1" applyAlignment="1">
      <alignment horizontal="left"/>
    </xf>
    <xf numFmtId="0" fontId="5" fillId="0" borderId="0" xfId="4" applyFont="1" applyFill="1" applyBorder="1" applyAlignment="1">
      <alignment horizontal="right"/>
    </xf>
    <xf numFmtId="0" fontId="9" fillId="0" borderId="0" xfId="4" applyFont="1" applyFill="1" applyBorder="1" applyAlignment="1" applyProtection="1">
      <alignment horizontal="center" vertical="top" wrapText="1"/>
    </xf>
    <xf numFmtId="0" fontId="9" fillId="0" borderId="0" xfId="4" applyNumberFormat="1" applyFont="1" applyFill="1" applyBorder="1" applyAlignment="1" applyProtection="1">
      <alignment horizontal="center"/>
    </xf>
    <xf numFmtId="0" fontId="9" fillId="0" borderId="0" xfId="4" applyFont="1" applyFill="1" applyBorder="1" applyAlignment="1" applyProtection="1">
      <alignment horizontal="center"/>
    </xf>
    <xf numFmtId="0" fontId="5" fillId="0" borderId="0" xfId="4" applyFont="1" applyFill="1" applyAlignment="1">
      <alignment horizontal="left"/>
    </xf>
    <xf numFmtId="0" fontId="5" fillId="0" borderId="0" xfId="4" applyFont="1" applyFill="1" applyAlignment="1" applyProtection="1"/>
    <xf numFmtId="0" fontId="5" fillId="0" borderId="0" xfId="4" applyFont="1" applyFill="1" applyAlignment="1">
      <alignment vertical="top" wrapText="1"/>
    </xf>
    <xf numFmtId="0" fontId="5" fillId="0" borderId="0" xfId="4" applyFont="1" applyFill="1" applyAlignment="1" applyProtection="1">
      <alignment horizontal="right"/>
    </xf>
    <xf numFmtId="0" fontId="9" fillId="0" borderId="0" xfId="4" applyNumberFormat="1" applyFont="1" applyFill="1" applyAlignment="1">
      <alignment horizontal="center"/>
    </xf>
    <xf numFmtId="0" fontId="5" fillId="0" borderId="0" xfId="4" applyFont="1" applyFill="1" applyAlignment="1" applyProtection="1">
      <alignment horizontal="left"/>
    </xf>
    <xf numFmtId="0" fontId="9" fillId="0" borderId="0" xfId="4" applyFont="1" applyFill="1" applyAlignment="1" applyProtection="1">
      <alignment horizontal="center"/>
    </xf>
    <xf numFmtId="0" fontId="9" fillId="0" borderId="0" xfId="4" applyNumberFormat="1" applyFont="1" applyFill="1" applyAlignment="1" applyProtection="1">
      <alignment horizontal="center"/>
    </xf>
    <xf numFmtId="0" fontId="9" fillId="0" borderId="0" xfId="8" applyNumberFormat="1" applyFont="1" applyFill="1" applyAlignment="1">
      <alignment horizontal="center"/>
    </xf>
    <xf numFmtId="0" fontId="5" fillId="0" borderId="0" xfId="8" applyFont="1" applyFill="1" applyAlignment="1" applyProtection="1">
      <alignment horizontal="left"/>
    </xf>
    <xf numFmtId="0" fontId="5" fillId="0" borderId="0" xfId="4" applyNumberFormat="1" applyFont="1" applyFill="1" applyAlignment="1" applyProtection="1">
      <alignment horizontal="right"/>
    </xf>
    <xf numFmtId="0" fontId="5" fillId="0" borderId="0" xfId="4" applyNumberFormat="1" applyFont="1" applyFill="1" applyAlignment="1" applyProtection="1">
      <alignment horizontal="left"/>
    </xf>
    <xf numFmtId="0" fontId="5" fillId="0" borderId="0" xfId="4" applyFont="1" applyFill="1" applyAlignment="1">
      <alignment horizontal="right"/>
    </xf>
    <xf numFmtId="0" fontId="9" fillId="0" borderId="0" xfId="4" applyFont="1" applyFill="1" applyAlignment="1">
      <alignment horizontal="right"/>
    </xf>
    <xf numFmtId="0" fontId="9" fillId="0" borderId="0" xfId="4" applyFont="1" applyFill="1" applyAlignment="1">
      <alignment vertical="top" wrapText="1"/>
    </xf>
    <xf numFmtId="0" fontId="5" fillId="0" borderId="0" xfId="4" applyNumberFormat="1" applyFont="1" applyFill="1"/>
    <xf numFmtId="0" fontId="5" fillId="0" borderId="0" xfId="2" applyFont="1" applyFill="1" applyAlignment="1" applyProtection="1">
      <alignment horizontal="left"/>
    </xf>
    <xf numFmtId="0" fontId="5" fillId="0" borderId="0" xfId="2" applyNumberFormat="1" applyFont="1" applyFill="1" applyAlignment="1" applyProtection="1">
      <alignment horizontal="right"/>
    </xf>
    <xf numFmtId="0" fontId="5" fillId="0" borderId="0" xfId="2" applyNumberFormat="1" applyFont="1" applyFill="1" applyAlignment="1" applyProtection="1">
      <alignment horizontal="left"/>
    </xf>
    <xf numFmtId="0" fontId="9" fillId="0" borderId="0" xfId="4" applyNumberFormat="1" applyFont="1" applyFill="1" applyBorder="1"/>
    <xf numFmtId="0" fontId="5" fillId="0" borderId="0" xfId="4" applyFont="1" applyFill="1" applyAlignment="1">
      <alignment horizontal="left" vertical="top" wrapText="1"/>
    </xf>
    <xf numFmtId="0" fontId="5" fillId="0" borderId="0" xfId="4" applyFont="1" applyFill="1" applyAlignment="1">
      <alignment horizontal="right" vertical="top" wrapText="1"/>
    </xf>
    <xf numFmtId="0" fontId="9" fillId="0" borderId="0" xfId="4" applyFont="1" applyFill="1" applyAlignment="1" applyProtection="1">
      <alignment horizontal="left" vertical="top" wrapText="1"/>
    </xf>
    <xf numFmtId="0" fontId="5" fillId="0" borderId="0" xfId="4" applyNumberFormat="1" applyFont="1" applyFill="1" applyBorder="1" applyAlignment="1" applyProtection="1">
      <alignment horizontal="right"/>
    </xf>
    <xf numFmtId="0" fontId="5" fillId="0" borderId="0" xfId="1" applyNumberFormat="1" applyFont="1" applyFill="1" applyBorder="1" applyAlignment="1" applyProtection="1">
      <alignment horizontal="right"/>
    </xf>
    <xf numFmtId="164" fontId="5" fillId="0" borderId="0" xfId="1" applyFont="1" applyFill="1" applyBorder="1" applyAlignment="1" applyProtection="1">
      <alignment horizontal="right"/>
    </xf>
    <xf numFmtId="0" fontId="5" fillId="0" borderId="0" xfId="4" applyFont="1" applyFill="1" applyBorder="1" applyAlignment="1">
      <alignment horizontal="left" vertical="top" wrapText="1"/>
    </xf>
    <xf numFmtId="0" fontId="9" fillId="0" borderId="0" xfId="4" applyFont="1" applyFill="1" applyBorder="1" applyAlignment="1">
      <alignment horizontal="right" vertical="top" wrapText="1"/>
    </xf>
    <xf numFmtId="0" fontId="9" fillId="0" borderId="0" xfId="4" applyFont="1" applyFill="1" applyBorder="1" applyAlignment="1" applyProtection="1">
      <alignment horizontal="left" vertical="top" wrapText="1"/>
    </xf>
    <xf numFmtId="166" fontId="5" fillId="0" borderId="0" xfId="4" applyNumberFormat="1" applyFont="1" applyFill="1" applyBorder="1" applyAlignment="1">
      <alignment horizontal="right" vertical="top" wrapText="1"/>
    </xf>
    <xf numFmtId="0" fontId="5" fillId="0" borderId="0" xfId="4" applyFont="1" applyFill="1" applyBorder="1" applyAlignment="1" applyProtection="1">
      <alignment horizontal="left" vertical="top" wrapText="1"/>
    </xf>
    <xf numFmtId="171" fontId="9" fillId="0" borderId="0" xfId="4" applyNumberFormat="1" applyFont="1" applyFill="1" applyBorder="1" applyAlignment="1">
      <alignment horizontal="right" vertical="top" wrapText="1"/>
    </xf>
    <xf numFmtId="0" fontId="5" fillId="0" borderId="0" xfId="4" applyFont="1" applyFill="1" applyBorder="1" applyAlignment="1">
      <alignment horizontal="right" vertical="top" wrapText="1"/>
    </xf>
    <xf numFmtId="0" fontId="5" fillId="0" borderId="0" xfId="4" applyNumberFormat="1" applyFont="1" applyFill="1" applyBorder="1" applyAlignment="1">
      <alignment horizontal="right"/>
    </xf>
    <xf numFmtId="0" fontId="5" fillId="0" borderId="0" xfId="1" applyNumberFormat="1" applyFont="1" applyFill="1" applyBorder="1" applyAlignment="1">
      <alignment horizontal="right"/>
    </xf>
    <xf numFmtId="0" fontId="5" fillId="0" borderId="0" xfId="1" applyNumberFormat="1" applyFont="1" applyFill="1" applyBorder="1" applyAlignment="1">
      <alignment horizontal="right" wrapText="1"/>
    </xf>
    <xf numFmtId="164" fontId="5" fillId="0" borderId="0" xfId="1" applyFont="1" applyFill="1" applyBorder="1" applyAlignment="1" applyProtection="1">
      <alignment horizontal="right" wrapText="1"/>
    </xf>
    <xf numFmtId="0" fontId="5" fillId="0" borderId="0" xfId="1" applyNumberFormat="1" applyFont="1" applyFill="1" applyBorder="1" applyAlignment="1" applyProtection="1">
      <alignment horizontal="right" wrapText="1"/>
    </xf>
    <xf numFmtId="164" fontId="5" fillId="0" borderId="0" xfId="1" applyFont="1" applyFill="1" applyBorder="1" applyAlignment="1">
      <alignment horizontal="right" wrapText="1"/>
    </xf>
    <xf numFmtId="0" fontId="5" fillId="0" borderId="2" xfId="1" applyNumberFormat="1" applyFont="1" applyFill="1" applyBorder="1" applyAlignment="1" applyProtection="1">
      <alignment horizontal="right" wrapText="1"/>
    </xf>
    <xf numFmtId="0" fontId="5" fillId="0" borderId="2" xfId="1" applyNumberFormat="1" applyFont="1" applyFill="1" applyBorder="1" applyAlignment="1">
      <alignment horizontal="right" wrapText="1"/>
    </xf>
    <xf numFmtId="0" fontId="5" fillId="0" borderId="2" xfId="4" applyFont="1" applyFill="1" applyBorder="1" applyAlignment="1">
      <alignment horizontal="left" vertical="top" wrapText="1"/>
    </xf>
    <xf numFmtId="0" fontId="5" fillId="0" borderId="2" xfId="4" applyFont="1" applyFill="1" applyBorder="1" applyAlignment="1">
      <alignment horizontal="right" vertical="top" wrapText="1"/>
    </xf>
    <xf numFmtId="0" fontId="5" fillId="0" borderId="2" xfId="4" applyFont="1" applyFill="1" applyBorder="1" applyAlignment="1" applyProtection="1">
      <alignment horizontal="left" vertical="top" wrapText="1"/>
    </xf>
    <xf numFmtId="0" fontId="5" fillId="0" borderId="3" xfId="1" applyNumberFormat="1" applyFont="1" applyFill="1" applyBorder="1" applyAlignment="1" applyProtection="1">
      <alignment horizontal="right" wrapText="1"/>
    </xf>
    <xf numFmtId="164" fontId="5" fillId="0" borderId="3" xfId="1" applyFont="1" applyFill="1" applyBorder="1" applyAlignment="1" applyProtection="1">
      <alignment horizontal="right" wrapText="1"/>
    </xf>
    <xf numFmtId="0" fontId="5" fillId="0" borderId="3" xfId="4" applyNumberFormat="1" applyFont="1" applyFill="1" applyBorder="1" applyAlignment="1" applyProtection="1">
      <alignment horizontal="right"/>
    </xf>
    <xf numFmtId="164" fontId="5" fillId="0" borderId="0" xfId="1" applyFont="1" applyFill="1" applyAlignment="1" applyProtection="1">
      <alignment horizontal="right" wrapText="1"/>
    </xf>
    <xf numFmtId="0" fontId="5" fillId="0" borderId="0" xfId="4" applyNumberFormat="1" applyFont="1" applyFill="1" applyAlignment="1">
      <alignment horizontal="right"/>
    </xf>
    <xf numFmtId="0" fontId="5" fillId="0" borderId="0" xfId="1" applyNumberFormat="1" applyFont="1" applyFill="1" applyAlignment="1">
      <alignment horizontal="right" wrapText="1"/>
    </xf>
    <xf numFmtId="165" fontId="9" fillId="0" borderId="0" xfId="4" applyNumberFormat="1" applyFont="1" applyFill="1" applyBorder="1" applyAlignment="1">
      <alignment horizontal="right" vertical="top" wrapText="1"/>
    </xf>
    <xf numFmtId="0" fontId="5" fillId="0" borderId="1" xfId="4" applyNumberFormat="1" applyFont="1" applyFill="1" applyBorder="1" applyAlignment="1" applyProtection="1">
      <alignment horizontal="right"/>
    </xf>
    <xf numFmtId="164" fontId="5" fillId="0" borderId="0" xfId="4" applyNumberFormat="1" applyFont="1" applyFill="1" applyBorder="1" applyAlignment="1" applyProtection="1">
      <alignment horizontal="right"/>
    </xf>
    <xf numFmtId="0" fontId="9" fillId="0" borderId="0" xfId="8" applyFont="1" applyFill="1" applyBorder="1" applyAlignment="1">
      <alignment horizontal="right" vertical="top" wrapText="1"/>
    </xf>
    <xf numFmtId="0" fontId="9" fillId="0" borderId="0" xfId="8" applyFont="1" applyFill="1" applyBorder="1" applyAlignment="1" applyProtection="1">
      <alignment horizontal="left" vertical="top" wrapText="1"/>
    </xf>
    <xf numFmtId="0" fontId="5" fillId="0" borderId="0" xfId="8" applyFont="1" applyFill="1" applyBorder="1" applyAlignment="1">
      <alignment horizontal="left" vertical="top" wrapText="1"/>
    </xf>
    <xf numFmtId="167" fontId="5" fillId="0" borderId="0" xfId="8" applyNumberFormat="1" applyFont="1" applyFill="1" applyBorder="1" applyAlignment="1">
      <alignment horizontal="right" vertical="top" wrapText="1"/>
    </xf>
    <xf numFmtId="0" fontId="5" fillId="0" borderId="0" xfId="8" applyFont="1" applyFill="1" applyBorder="1" applyAlignment="1" applyProtection="1">
      <alignment horizontal="left" vertical="top" wrapText="1"/>
    </xf>
    <xf numFmtId="0" fontId="5" fillId="0" borderId="0" xfId="8" applyNumberFormat="1" applyFont="1" applyFill="1" applyAlignment="1">
      <alignment horizontal="right"/>
    </xf>
    <xf numFmtId="171" fontId="9" fillId="0" borderId="0" xfId="9" applyNumberFormat="1" applyFont="1" applyFill="1" applyBorder="1" applyAlignment="1">
      <alignment horizontal="right" vertical="top" wrapText="1"/>
    </xf>
    <xf numFmtId="0" fontId="5" fillId="0" borderId="0" xfId="9" applyFont="1" applyFill="1" applyBorder="1" applyAlignment="1" applyProtection="1">
      <alignment horizontal="left" vertical="top" wrapText="1"/>
    </xf>
    <xf numFmtId="0" fontId="5" fillId="0" borderId="0" xfId="8" applyNumberFormat="1" applyFont="1" applyFill="1" applyBorder="1" applyAlignment="1">
      <alignment horizontal="right"/>
    </xf>
    <xf numFmtId="167" fontId="5" fillId="0" borderId="0" xfId="9" applyNumberFormat="1" applyFont="1" applyFill="1" applyBorder="1" applyAlignment="1">
      <alignment horizontal="right" vertical="top" wrapText="1"/>
    </xf>
    <xf numFmtId="164" fontId="5" fillId="0" borderId="2" xfId="1" applyFont="1" applyFill="1" applyBorder="1" applyAlignment="1">
      <alignment horizontal="right" wrapText="1"/>
    </xf>
    <xf numFmtId="0" fontId="5" fillId="0" borderId="2" xfId="8" applyNumberFormat="1" applyFont="1" applyFill="1" applyBorder="1" applyAlignment="1">
      <alignment horizontal="right"/>
    </xf>
    <xf numFmtId="171" fontId="9" fillId="0" borderId="0" xfId="8" applyNumberFormat="1" applyFont="1" applyFill="1" applyBorder="1" applyAlignment="1">
      <alignment horizontal="right" vertical="top" wrapText="1"/>
    </xf>
    <xf numFmtId="0" fontId="5" fillId="0" borderId="0" xfId="5" applyFont="1" applyFill="1" applyBorder="1" applyAlignment="1">
      <alignment horizontal="right" vertical="top" wrapText="1"/>
    </xf>
    <xf numFmtId="0" fontId="5" fillId="0" borderId="0" xfId="5" applyFont="1" applyFill="1" applyBorder="1" applyAlignment="1" applyProtection="1">
      <alignment horizontal="left" wrapText="1"/>
    </xf>
    <xf numFmtId="169" fontId="5" fillId="0" borderId="0" xfId="8" applyNumberFormat="1" applyFont="1" applyFill="1" applyBorder="1" applyAlignment="1">
      <alignment horizontal="right" vertical="top" wrapText="1"/>
    </xf>
    <xf numFmtId="0" fontId="5" fillId="0" borderId="1" xfId="1" applyNumberFormat="1" applyFont="1" applyFill="1" applyBorder="1" applyAlignment="1" applyProtection="1">
      <alignment horizontal="right" wrapText="1"/>
    </xf>
    <xf numFmtId="0" fontId="5" fillId="0" borderId="0" xfId="4" applyFont="1" applyFill="1" applyBorder="1"/>
    <xf numFmtId="0" fontId="5" fillId="0" borderId="3" xfId="4" applyNumberFormat="1" applyFont="1" applyFill="1" applyBorder="1" applyAlignment="1">
      <alignment horizontal="right"/>
    </xf>
    <xf numFmtId="164" fontId="5" fillId="0" borderId="3" xfId="1" applyFont="1" applyFill="1" applyBorder="1" applyAlignment="1">
      <alignment horizontal="right" wrapText="1"/>
    </xf>
    <xf numFmtId="0" fontId="5" fillId="0" borderId="0" xfId="4" applyNumberFormat="1" applyFont="1" applyFill="1" applyBorder="1" applyAlignment="1">
      <alignment horizontal="right" vertical="top" wrapText="1"/>
    </xf>
    <xf numFmtId="0" fontId="5" fillId="0" borderId="3" xfId="1" applyNumberFormat="1" applyFont="1" applyFill="1" applyBorder="1" applyAlignment="1">
      <alignment horizontal="right" wrapText="1"/>
    </xf>
    <xf numFmtId="0" fontId="5" fillId="0" borderId="0" xfId="4" applyFont="1" applyFill="1" applyBorder="1" applyAlignment="1">
      <alignment horizontal="right" vertical="top"/>
    </xf>
    <xf numFmtId="0" fontId="5" fillId="0" borderId="2" xfId="4" applyNumberFormat="1" applyFont="1" applyFill="1" applyBorder="1" applyAlignment="1">
      <alignment horizontal="right"/>
    </xf>
    <xf numFmtId="172" fontId="5" fillId="0" borderId="0" xfId="4" applyNumberFormat="1" applyFont="1" applyFill="1" applyBorder="1" applyAlignment="1">
      <alignment horizontal="right" vertical="top" wrapText="1"/>
    </xf>
    <xf numFmtId="171" fontId="5" fillId="0" borderId="0" xfId="4" applyNumberFormat="1" applyFont="1" applyFill="1" applyBorder="1" applyAlignment="1">
      <alignment horizontal="right" vertical="top" wrapText="1"/>
    </xf>
    <xf numFmtId="171" fontId="9" fillId="0" borderId="0" xfId="8" applyNumberFormat="1" applyFont="1" applyFill="1" applyBorder="1" applyAlignment="1">
      <alignment vertical="top" wrapText="1"/>
    </xf>
    <xf numFmtId="0" fontId="9" fillId="0" borderId="0" xfId="2" applyFont="1" applyFill="1" applyBorder="1" applyAlignment="1" applyProtection="1">
      <alignment horizontal="left" vertical="top" wrapText="1"/>
    </xf>
    <xf numFmtId="166" fontId="5" fillId="0" borderId="0" xfId="4" applyNumberFormat="1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vertical="top" wrapText="1"/>
    </xf>
    <xf numFmtId="166" fontId="5" fillId="0" borderId="0" xfId="4" applyNumberFormat="1" applyFont="1" applyFill="1" applyBorder="1" applyAlignment="1">
      <alignment horizontal="right" vertical="top"/>
    </xf>
    <xf numFmtId="170" fontId="9" fillId="0" borderId="0" xfId="7" applyNumberFormat="1" applyFont="1" applyFill="1" applyBorder="1" applyAlignment="1" applyProtection="1">
      <alignment horizontal="right" vertical="top" wrapText="1"/>
    </xf>
    <xf numFmtId="0" fontId="9" fillId="0" borderId="0" xfId="7" applyFont="1" applyFill="1" applyBorder="1" applyAlignment="1" applyProtection="1">
      <alignment horizontal="left" vertical="top" wrapText="1"/>
    </xf>
    <xf numFmtId="169" fontId="5" fillId="0" borderId="0" xfId="5" applyNumberFormat="1" applyFont="1" applyFill="1" applyBorder="1" applyAlignment="1">
      <alignment horizontal="right" vertical="top" wrapText="1"/>
    </xf>
    <xf numFmtId="0" fontId="5" fillId="0" borderId="0" xfId="5" applyFont="1" applyFill="1" applyBorder="1" applyAlignment="1" applyProtection="1">
      <alignment horizontal="left" vertical="top" wrapText="1"/>
    </xf>
    <xf numFmtId="169" fontId="5" fillId="0" borderId="2" xfId="4" applyNumberFormat="1" applyFont="1" applyFill="1" applyBorder="1" applyAlignment="1">
      <alignment horizontal="right" vertical="top" wrapText="1"/>
    </xf>
    <xf numFmtId="0" fontId="5" fillId="0" borderId="0" xfId="1" applyNumberFormat="1" applyFont="1" applyFill="1" applyAlignment="1" applyProtection="1">
      <alignment horizontal="right" wrapText="1"/>
    </xf>
    <xf numFmtId="171" fontId="9" fillId="0" borderId="2" xfId="4" applyNumberFormat="1" applyFont="1" applyFill="1" applyBorder="1" applyAlignment="1">
      <alignment horizontal="right" vertical="top" wrapText="1"/>
    </xf>
    <xf numFmtId="0" fontId="9" fillId="0" borderId="2" xfId="4" applyFont="1" applyFill="1" applyBorder="1" applyAlignment="1" applyProtection="1">
      <alignment horizontal="left" vertical="top" wrapText="1"/>
    </xf>
    <xf numFmtId="0" fontId="9" fillId="0" borderId="2" xfId="4" applyFont="1" applyFill="1" applyBorder="1" applyAlignment="1">
      <alignment horizontal="right" vertical="top" wrapText="1"/>
    </xf>
    <xf numFmtId="0" fontId="5" fillId="0" borderId="2" xfId="4" applyFont="1" applyFill="1" applyBorder="1" applyAlignment="1">
      <alignment horizontal="left" wrapText="1"/>
    </xf>
    <xf numFmtId="0" fontId="9" fillId="0" borderId="2" xfId="4" applyFont="1" applyFill="1" applyBorder="1" applyAlignment="1" applyProtection="1">
      <alignment horizontal="left" wrapText="1"/>
    </xf>
    <xf numFmtId="0" fontId="9" fillId="0" borderId="0" xfId="4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4" applyNumberFormat="1" applyFont="1" applyFill="1" applyBorder="1"/>
    <xf numFmtId="164" fontId="5" fillId="0" borderId="0" xfId="1" applyFont="1" applyFill="1" applyAlignment="1">
      <alignment horizontal="right" wrapText="1"/>
    </xf>
    <xf numFmtId="0" fontId="5" fillId="0" borderId="3" xfId="1" applyNumberFormat="1" applyFont="1" applyFill="1" applyBorder="1" applyAlignment="1">
      <alignment horizontal="right"/>
    </xf>
    <xf numFmtId="4" fontId="5" fillId="0" borderId="0" xfId="4" applyNumberFormat="1" applyFont="1" applyFill="1" applyBorder="1" applyAlignment="1">
      <alignment horizontal="left" vertical="top" wrapText="1"/>
    </xf>
    <xf numFmtId="4" fontId="9" fillId="0" borderId="0" xfId="4" applyNumberFormat="1" applyFont="1" applyFill="1" applyBorder="1" applyAlignment="1">
      <alignment horizontal="right" vertical="top" wrapText="1"/>
    </xf>
    <xf numFmtId="4" fontId="9" fillId="0" borderId="0" xfId="4" applyNumberFormat="1" applyFont="1" applyFill="1" applyBorder="1" applyAlignment="1" applyProtection="1">
      <alignment horizontal="left" vertical="top" wrapText="1"/>
    </xf>
    <xf numFmtId="4" fontId="5" fillId="0" borderId="0" xfId="4" applyNumberFormat="1" applyFont="1" applyFill="1" applyBorder="1" applyAlignment="1">
      <alignment horizontal="right"/>
    </xf>
    <xf numFmtId="4" fontId="5" fillId="0" borderId="0" xfId="1" applyNumberFormat="1" applyFont="1" applyFill="1" applyBorder="1" applyAlignment="1">
      <alignment horizontal="right"/>
    </xf>
    <xf numFmtId="168" fontId="5" fillId="0" borderId="0" xfId="5" applyNumberFormat="1" applyFont="1" applyFill="1" applyBorder="1" applyAlignment="1">
      <alignment horizontal="right" vertical="top" wrapText="1"/>
    </xf>
    <xf numFmtId="168" fontId="5" fillId="0" borderId="0" xfId="4" applyNumberFormat="1" applyFont="1" applyFill="1" applyBorder="1" applyAlignment="1">
      <alignment horizontal="right" vertical="top" wrapText="1"/>
    </xf>
    <xf numFmtId="0" fontId="9" fillId="0" borderId="0" xfId="4" applyFont="1" applyFill="1" applyAlignment="1">
      <alignment horizontal="left" vertical="top" wrapText="1"/>
    </xf>
    <xf numFmtId="0" fontId="5" fillId="0" borderId="0" xfId="5" applyFont="1" applyFill="1" applyBorder="1" applyAlignment="1">
      <alignment horizontal="left" vertical="top" wrapText="1"/>
    </xf>
    <xf numFmtId="0" fontId="5" fillId="0" borderId="0" xfId="5" applyFont="1" applyFill="1" applyAlignment="1">
      <alignment horizontal="right" vertical="top"/>
    </xf>
    <xf numFmtId="0" fontId="5" fillId="0" borderId="3" xfId="5" applyNumberFormat="1" applyFont="1" applyFill="1" applyBorder="1" applyAlignment="1" applyProtection="1">
      <alignment horizontal="right" wrapText="1"/>
    </xf>
    <xf numFmtId="0" fontId="9" fillId="0" borderId="0" xfId="4" applyFont="1" applyFill="1" applyAlignment="1">
      <alignment horizontal="left"/>
    </xf>
    <xf numFmtId="0" fontId="9" fillId="0" borderId="0" xfId="5" applyFont="1" applyFill="1" applyBorder="1" applyAlignment="1">
      <alignment horizontal="left" vertical="top" wrapText="1"/>
    </xf>
    <xf numFmtId="0" fontId="9" fillId="0" borderId="0" xfId="4" applyFont="1" applyFill="1" applyBorder="1" applyAlignment="1" applyProtection="1">
      <alignment horizontal="justify" vertical="top" wrapText="1"/>
    </xf>
    <xf numFmtId="0" fontId="5" fillId="0" borderId="0" xfId="4" applyFont="1" applyFill="1" applyBorder="1" applyAlignment="1" applyProtection="1">
      <alignment horizontal="justify" vertical="top" wrapText="1"/>
    </xf>
    <xf numFmtId="0" fontId="5" fillId="0" borderId="3" xfId="4" applyFont="1" applyFill="1" applyBorder="1" applyAlignment="1">
      <alignment horizontal="left" vertical="top" wrapText="1"/>
    </xf>
    <xf numFmtId="0" fontId="5" fillId="0" borderId="3" xfId="4" applyFont="1" applyFill="1" applyBorder="1" applyAlignment="1">
      <alignment horizontal="right" vertical="top" wrapText="1"/>
    </xf>
    <xf numFmtId="0" fontId="9" fillId="0" borderId="3" xfId="4" applyFont="1" applyFill="1" applyBorder="1" applyAlignment="1" applyProtection="1">
      <alignment horizontal="left" vertical="top" wrapText="1"/>
    </xf>
    <xf numFmtId="0" fontId="5" fillId="0" borderId="1" xfId="7" applyFont="1" applyFill="1" applyBorder="1" applyAlignment="1" applyProtection="1">
      <alignment vertical="top"/>
    </xf>
    <xf numFmtId="0" fontId="5" fillId="0" borderId="0" xfId="4" applyFont="1" applyFill="1" applyBorder="1" applyAlignment="1" applyProtection="1">
      <alignment horizontal="left" vertical="top"/>
    </xf>
    <xf numFmtId="0" fontId="5" fillId="0" borderId="0" xfId="4" applyNumberFormat="1" applyFont="1" applyFill="1" applyBorder="1" applyAlignment="1" applyProtection="1">
      <alignment horizontal="left" vertical="top"/>
    </xf>
    <xf numFmtId="0" fontId="5" fillId="0" borderId="0" xfId="4" applyNumberFormat="1" applyFont="1" applyFill="1" applyAlignment="1"/>
    <xf numFmtId="0" fontId="5" fillId="0" borderId="0" xfId="4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horizontal="right" vertical="top" wrapText="1"/>
    </xf>
    <xf numFmtId="0" fontId="5" fillId="0" borderId="0" xfId="2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center"/>
    </xf>
    <xf numFmtId="0" fontId="5" fillId="0" borderId="0" xfId="7" applyNumberFormat="1" applyFont="1" applyFill="1" applyProtection="1"/>
    <xf numFmtId="0" fontId="5" fillId="0" borderId="0" xfId="7" applyNumberFormat="1" applyFont="1" applyFill="1" applyAlignment="1" applyProtection="1">
      <alignment horizontal="right"/>
    </xf>
    <xf numFmtId="0" fontId="5" fillId="0" borderId="0" xfId="5" applyNumberFormat="1" applyFont="1" applyFill="1" applyBorder="1" applyAlignment="1" applyProtection="1">
      <alignment horizontal="right"/>
    </xf>
    <xf numFmtId="0" fontId="9" fillId="0" borderId="0" xfId="3" applyNumberFormat="1" applyFont="1" applyFill="1" applyBorder="1" applyAlignment="1" applyProtection="1">
      <alignment horizontal="center"/>
    </xf>
    <xf numFmtId="0" fontId="5" fillId="0" borderId="2" xfId="4" applyFont="1" applyFill="1" applyBorder="1" applyAlignment="1">
      <alignment horizontal="right" wrapText="1"/>
    </xf>
    <xf numFmtId="0" fontId="7" fillId="2" borderId="0" xfId="4" applyFont="1" applyFill="1" applyAlignment="1"/>
    <xf numFmtId="171" fontId="9" fillId="0" borderId="2" xfId="8" applyNumberFormat="1" applyFont="1" applyFill="1" applyBorder="1" applyAlignment="1">
      <alignment vertical="top" wrapText="1"/>
    </xf>
    <xf numFmtId="0" fontId="9" fillId="0" borderId="2" xfId="2" applyFont="1" applyFill="1" applyBorder="1" applyAlignment="1" applyProtection="1">
      <alignment horizontal="left" vertical="top" wrapText="1"/>
    </xf>
    <xf numFmtId="168" fontId="5" fillId="0" borderId="2" xfId="4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vertical="top" wrapText="1"/>
    </xf>
    <xf numFmtId="0" fontId="9" fillId="0" borderId="0" xfId="9" applyFont="1" applyFill="1" applyBorder="1" applyAlignment="1" applyProtection="1">
      <alignment horizontal="left" vertical="top" wrapText="1"/>
    </xf>
    <xf numFmtId="0" fontId="5" fillId="0" borderId="0" xfId="6" applyNumberFormat="1" applyFont="1" applyFill="1" applyBorder="1" applyAlignment="1" applyProtection="1">
      <alignment horizontal="right"/>
    </xf>
    <xf numFmtId="0" fontId="5" fillId="0" borderId="0" xfId="4" applyFont="1" applyFill="1" applyBorder="1" applyAlignment="1">
      <alignment horizontal="center" vertical="top" wrapText="1"/>
    </xf>
    <xf numFmtId="0" fontId="5" fillId="0" borderId="0" xfId="6" applyNumberFormat="1" applyFont="1" applyFill="1" applyBorder="1" applyAlignment="1" applyProtection="1">
      <alignment horizontal="center"/>
    </xf>
    <xf numFmtId="0" fontId="5" fillId="0" borderId="1" xfId="6" applyNumberFormat="1" applyFont="1" applyFill="1" applyBorder="1" applyAlignment="1" applyProtection="1">
      <alignment horizontal="center"/>
    </xf>
    <xf numFmtId="0" fontId="5" fillId="0" borderId="0" xfId="4" applyFont="1" applyFill="1" applyAlignment="1" applyProtection="1">
      <alignment horizontal="right"/>
    </xf>
    <xf numFmtId="0" fontId="5" fillId="0" borderId="0" xfId="4" applyNumberFormat="1" applyFont="1" applyFill="1" applyAlignment="1" applyProtection="1">
      <alignment horizontal="right"/>
    </xf>
  </cellXfs>
  <cellStyles count="10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 for 03-04 2" xfId="5"/>
    <cellStyle name="Normal_BUDGET-2000" xfId="6"/>
    <cellStyle name="Normal_budgetDocNIC02-03" xfId="7"/>
    <cellStyle name="Normal_DEMAND17" xfId="8"/>
    <cellStyle name="Normal_DEMAND17 2" xfId="9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$Budgets%202002%20onward$\$Bud2018$\Dem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608" transitionEvaluation="1" codeName="Sheet1"/>
  <dimension ref="A1:H738"/>
  <sheetViews>
    <sheetView tabSelected="1" view="pageBreakPreview" topLeftCell="A608" zoomScaleNormal="115" zoomScaleSheetLayoutView="100" workbookViewId="0">
      <selection activeCell="D74" sqref="D74"/>
    </sheetView>
  </sheetViews>
  <sheetFormatPr defaultColWidth="11" defaultRowHeight="12.75"/>
  <cols>
    <col min="1" max="1" width="6.42578125" style="29" customWidth="1"/>
    <col min="2" max="2" width="8.140625" style="41" customWidth="1"/>
    <col min="3" max="3" width="45.7109375" style="31" customWidth="1"/>
    <col min="4" max="5" width="10.7109375" style="44" customWidth="1"/>
    <col min="6" max="7" width="15.7109375" style="17" customWidth="1"/>
    <col min="8" max="8" width="15.7109375" style="44" customWidth="1"/>
    <col min="9" max="16384" width="11" style="1"/>
  </cols>
  <sheetData>
    <row r="1" spans="1:8" ht="13.35" customHeight="1">
      <c r="A1" s="24"/>
      <c r="B1" s="25"/>
      <c r="C1" s="26"/>
      <c r="D1" s="27"/>
      <c r="E1" s="27" t="s">
        <v>88</v>
      </c>
      <c r="F1" s="28"/>
      <c r="G1" s="28"/>
      <c r="H1" s="27"/>
    </row>
    <row r="2" spans="1:8" ht="13.35" customHeight="1">
      <c r="A2" s="24"/>
      <c r="B2" s="25"/>
      <c r="C2" s="26"/>
      <c r="D2" s="27"/>
      <c r="E2" s="27" t="s">
        <v>193</v>
      </c>
      <c r="F2" s="28"/>
      <c r="G2" s="28"/>
      <c r="H2" s="27"/>
    </row>
    <row r="3" spans="1:8">
      <c r="A3" s="24"/>
      <c r="B3" s="25"/>
      <c r="C3" s="26"/>
      <c r="D3" s="27"/>
      <c r="E3" s="27"/>
      <c r="F3" s="28"/>
      <c r="G3" s="28"/>
      <c r="H3" s="27"/>
    </row>
    <row r="4" spans="1:8" ht="13.35" customHeight="1">
      <c r="B4" s="30"/>
      <c r="D4" s="32" t="s">
        <v>194</v>
      </c>
      <c r="E4" s="33">
        <v>2215</v>
      </c>
      <c r="F4" s="34" t="s">
        <v>0</v>
      </c>
      <c r="G4" s="35"/>
      <c r="H4" s="36"/>
    </row>
    <row r="5" spans="1:8" ht="13.35" customHeight="1">
      <c r="B5" s="30"/>
      <c r="C5" s="171" t="s">
        <v>1</v>
      </c>
      <c r="D5" s="171"/>
      <c r="E5" s="37">
        <v>2216</v>
      </c>
      <c r="F5" s="38" t="s">
        <v>2</v>
      </c>
      <c r="G5" s="35"/>
      <c r="H5" s="36"/>
    </row>
    <row r="6" spans="1:8" ht="13.35" customHeight="1">
      <c r="A6" s="32"/>
      <c r="B6" s="32"/>
      <c r="C6" s="32"/>
      <c r="D6" s="39" t="s">
        <v>189</v>
      </c>
      <c r="E6" s="33">
        <v>2501</v>
      </c>
      <c r="F6" s="40" t="s">
        <v>3</v>
      </c>
      <c r="G6" s="36"/>
      <c r="H6" s="36"/>
    </row>
    <row r="7" spans="1:8" ht="13.35" customHeight="1">
      <c r="D7" s="39"/>
      <c r="E7" s="33">
        <v>2505</v>
      </c>
      <c r="F7" s="40" t="s">
        <v>4</v>
      </c>
      <c r="G7" s="36"/>
      <c r="H7" s="36"/>
    </row>
    <row r="8" spans="1:8" ht="13.35" customHeight="1">
      <c r="B8" s="42"/>
      <c r="C8" s="43"/>
      <c r="D8" s="39"/>
      <c r="E8" s="33">
        <v>2515</v>
      </c>
      <c r="F8" s="40" t="s">
        <v>5</v>
      </c>
      <c r="G8" s="36"/>
      <c r="H8" s="36"/>
    </row>
    <row r="9" spans="1:8" ht="13.35" customHeight="1">
      <c r="D9" s="39" t="s">
        <v>6</v>
      </c>
      <c r="E9" s="33">
        <v>3054</v>
      </c>
      <c r="F9" s="40" t="s">
        <v>7</v>
      </c>
      <c r="G9" s="36"/>
      <c r="H9" s="36"/>
    </row>
    <row r="10" spans="1:8" ht="13.35" customHeight="1">
      <c r="A10" s="32"/>
      <c r="B10" s="32"/>
      <c r="C10" s="32"/>
      <c r="D10" s="39" t="s">
        <v>190</v>
      </c>
      <c r="E10" s="33"/>
      <c r="F10" s="44"/>
      <c r="G10" s="36"/>
      <c r="H10" s="36"/>
    </row>
    <row r="11" spans="1:8" ht="13.35" customHeight="1">
      <c r="A11" s="32"/>
      <c r="B11" s="32"/>
      <c r="C11" s="32"/>
      <c r="D11" s="39" t="s">
        <v>195</v>
      </c>
      <c r="E11" s="33"/>
      <c r="F11" s="44"/>
      <c r="G11" s="36"/>
      <c r="H11" s="36"/>
    </row>
    <row r="12" spans="1:8" ht="13.35" customHeight="1">
      <c r="C12" s="171" t="s">
        <v>1</v>
      </c>
      <c r="D12" s="172"/>
      <c r="E12" s="33">
        <v>4215</v>
      </c>
      <c r="F12" s="40" t="s">
        <v>8</v>
      </c>
      <c r="G12" s="36"/>
      <c r="H12" s="36"/>
    </row>
    <row r="13" spans="1:8" ht="13.35" customHeight="1">
      <c r="D13" s="39"/>
      <c r="E13" s="33">
        <v>4216</v>
      </c>
      <c r="F13" s="40" t="s">
        <v>9</v>
      </c>
      <c r="G13" s="36"/>
      <c r="H13" s="36"/>
    </row>
    <row r="14" spans="1:8" ht="13.35" customHeight="1">
      <c r="A14" s="32"/>
      <c r="B14" s="32"/>
      <c r="C14" s="32"/>
      <c r="D14" s="39" t="s">
        <v>191</v>
      </c>
      <c r="E14" s="33"/>
      <c r="F14" s="40"/>
      <c r="G14" s="36"/>
      <c r="H14" s="36"/>
    </row>
    <row r="15" spans="1:8" ht="13.35" customHeight="1">
      <c r="A15" s="32"/>
      <c r="B15" s="32"/>
      <c r="C15" s="32"/>
      <c r="D15" s="39" t="s">
        <v>10</v>
      </c>
      <c r="E15" s="33">
        <v>4515</v>
      </c>
      <c r="F15" s="40" t="s">
        <v>11</v>
      </c>
      <c r="G15" s="36"/>
      <c r="H15" s="36"/>
    </row>
    <row r="16" spans="1:8" ht="13.35" customHeight="1">
      <c r="B16" s="25"/>
      <c r="E16" s="33"/>
      <c r="F16" s="40" t="s">
        <v>12</v>
      </c>
      <c r="G16" s="36"/>
      <c r="H16" s="36"/>
    </row>
    <row r="17" spans="1:8" ht="13.35" customHeight="1">
      <c r="A17" s="45"/>
      <c r="B17" s="45"/>
      <c r="C17" s="45"/>
      <c r="D17" s="46" t="s">
        <v>13</v>
      </c>
      <c r="E17" s="33">
        <v>5054</v>
      </c>
      <c r="F17" s="40" t="s">
        <v>14</v>
      </c>
      <c r="G17" s="47"/>
      <c r="H17" s="36"/>
    </row>
    <row r="18" spans="1:8" ht="10.15" customHeight="1">
      <c r="A18" s="45"/>
      <c r="B18" s="45"/>
      <c r="C18" s="45"/>
      <c r="D18" s="46"/>
      <c r="E18" s="33"/>
      <c r="F18" s="40"/>
      <c r="G18" s="47"/>
      <c r="H18" s="36"/>
    </row>
    <row r="19" spans="1:8">
      <c r="A19" s="45" t="s">
        <v>335</v>
      </c>
      <c r="B19" s="45"/>
      <c r="C19" s="45"/>
      <c r="D19" s="47"/>
      <c r="E19" s="47"/>
      <c r="F19" s="47"/>
      <c r="G19" s="47"/>
      <c r="H19" s="36"/>
    </row>
    <row r="20" spans="1:8">
      <c r="A20" s="45"/>
      <c r="B20" s="45"/>
      <c r="C20" s="45"/>
      <c r="D20" s="47"/>
      <c r="E20" s="47"/>
      <c r="F20" s="47"/>
      <c r="G20" s="47"/>
      <c r="H20" s="36"/>
    </row>
    <row r="21" spans="1:8" ht="13.35" customHeight="1">
      <c r="A21" s="31"/>
      <c r="D21" s="48"/>
      <c r="E21" s="159" t="s">
        <v>180</v>
      </c>
      <c r="F21" s="159" t="s">
        <v>181</v>
      </c>
      <c r="G21" s="159" t="s">
        <v>19</v>
      </c>
    </row>
    <row r="22" spans="1:8" ht="13.35" customHeight="1">
      <c r="A22" s="31"/>
      <c r="D22" s="27" t="s">
        <v>15</v>
      </c>
      <c r="E22" s="27">
        <f>H467</f>
        <v>2774367</v>
      </c>
      <c r="F22" s="27">
        <f>H614</f>
        <v>4554127</v>
      </c>
      <c r="G22" s="27">
        <v>7328494</v>
      </c>
    </row>
    <row r="23" spans="1:8" ht="13.35" customHeight="1">
      <c r="A23" s="45" t="s">
        <v>179</v>
      </c>
      <c r="B23" s="45"/>
      <c r="C23" s="45"/>
      <c r="D23" s="47"/>
      <c r="F23" s="44"/>
      <c r="G23" s="44"/>
    </row>
    <row r="24" spans="1:8" ht="13.5" customHeight="1">
      <c r="A24" s="6"/>
      <c r="B24" s="7"/>
      <c r="C24" s="8"/>
      <c r="D24" s="9"/>
      <c r="E24" s="9"/>
      <c r="F24" s="9"/>
      <c r="G24" s="9"/>
      <c r="H24" s="10" t="s">
        <v>212</v>
      </c>
    </row>
    <row r="25" spans="1:8" s="2" customFormat="1" ht="13.15" customHeight="1">
      <c r="A25" s="11"/>
      <c r="B25" s="12"/>
      <c r="C25" s="13"/>
      <c r="D25" s="170" t="s">
        <v>362</v>
      </c>
      <c r="E25" s="170"/>
      <c r="F25" s="167" t="s">
        <v>331</v>
      </c>
      <c r="G25" s="167" t="s">
        <v>336</v>
      </c>
      <c r="H25" s="167" t="s">
        <v>331</v>
      </c>
    </row>
    <row r="26" spans="1:8" s="2" customFormat="1">
      <c r="A26" s="6"/>
      <c r="B26" s="7"/>
      <c r="C26" s="13" t="s">
        <v>16</v>
      </c>
      <c r="D26" s="169" t="s">
        <v>363</v>
      </c>
      <c r="E26" s="169"/>
      <c r="F26" s="167" t="s">
        <v>337</v>
      </c>
      <c r="G26" s="167" t="s">
        <v>337</v>
      </c>
      <c r="H26" s="167" t="s">
        <v>378</v>
      </c>
    </row>
    <row r="27" spans="1:8" s="2" customFormat="1">
      <c r="A27" s="14"/>
      <c r="B27" s="15"/>
      <c r="C27" s="8"/>
      <c r="D27" s="16" t="s">
        <v>17</v>
      </c>
      <c r="E27" s="16" t="s">
        <v>18</v>
      </c>
      <c r="F27" s="16"/>
      <c r="G27" s="16"/>
      <c r="H27" s="5"/>
    </row>
    <row r="28" spans="1:8" ht="15" customHeight="1">
      <c r="A28" s="49"/>
      <c r="B28" s="50"/>
      <c r="C28" s="51" t="s">
        <v>20</v>
      </c>
      <c r="D28" s="52"/>
      <c r="E28" s="52"/>
      <c r="F28" s="52"/>
      <c r="G28" s="52"/>
      <c r="H28" s="52"/>
    </row>
    <row r="29" spans="1:8" ht="15" customHeight="1">
      <c r="A29" s="55" t="s">
        <v>21</v>
      </c>
      <c r="B29" s="56">
        <v>2215</v>
      </c>
      <c r="C29" s="57" t="s">
        <v>0</v>
      </c>
      <c r="D29" s="52"/>
      <c r="E29" s="52"/>
      <c r="F29" s="52"/>
      <c r="G29" s="52"/>
      <c r="H29" s="52"/>
    </row>
    <row r="30" spans="1:8" ht="15" customHeight="1">
      <c r="A30" s="55"/>
      <c r="B30" s="58">
        <v>1</v>
      </c>
      <c r="C30" s="59" t="s">
        <v>79</v>
      </c>
      <c r="D30" s="52"/>
      <c r="E30" s="52"/>
      <c r="F30" s="52"/>
      <c r="G30" s="52"/>
      <c r="H30" s="52"/>
    </row>
    <row r="31" spans="1:8" ht="15" customHeight="1">
      <c r="A31" s="55"/>
      <c r="B31" s="60">
        <v>1.0009999999999999</v>
      </c>
      <c r="C31" s="57" t="s">
        <v>71</v>
      </c>
      <c r="D31" s="52"/>
      <c r="E31" s="52"/>
      <c r="F31" s="52"/>
      <c r="G31" s="52"/>
      <c r="H31" s="52"/>
    </row>
    <row r="32" spans="1:8" ht="15" customHeight="1">
      <c r="A32" s="55"/>
      <c r="B32" s="61">
        <v>36</v>
      </c>
      <c r="C32" s="59" t="s">
        <v>24</v>
      </c>
      <c r="D32" s="62"/>
      <c r="E32" s="62"/>
      <c r="F32" s="62"/>
      <c r="G32" s="62"/>
      <c r="H32" s="62"/>
    </row>
    <row r="33" spans="1:8" ht="15" customHeight="1">
      <c r="A33" s="55"/>
      <c r="B33" s="61">
        <v>44</v>
      </c>
      <c r="C33" s="59" t="s">
        <v>25</v>
      </c>
      <c r="D33" s="62"/>
      <c r="E33" s="62"/>
      <c r="F33" s="62"/>
      <c r="G33" s="62"/>
      <c r="H33" s="62"/>
    </row>
    <row r="34" spans="1:8" ht="15" customHeight="1">
      <c r="A34" s="55"/>
      <c r="B34" s="20" t="s">
        <v>26</v>
      </c>
      <c r="C34" s="59" t="s">
        <v>66</v>
      </c>
      <c r="D34" s="52">
        <v>2947</v>
      </c>
      <c r="E34" s="52">
        <v>18142</v>
      </c>
      <c r="F34" s="64">
        <v>24358</v>
      </c>
      <c r="G34" s="62">
        <v>24358</v>
      </c>
      <c r="H34" s="52">
        <v>46320</v>
      </c>
    </row>
    <row r="35" spans="1:8" ht="15" customHeight="1">
      <c r="A35" s="55"/>
      <c r="B35" s="20" t="s">
        <v>27</v>
      </c>
      <c r="C35" s="59" t="s">
        <v>22</v>
      </c>
      <c r="D35" s="52">
        <v>495</v>
      </c>
      <c r="E35" s="66">
        <v>45</v>
      </c>
      <c r="F35" s="64">
        <v>545</v>
      </c>
      <c r="G35" s="62">
        <v>545</v>
      </c>
      <c r="H35" s="52">
        <v>545</v>
      </c>
    </row>
    <row r="36" spans="1:8" ht="15" customHeight="1">
      <c r="A36" s="55"/>
      <c r="B36" s="20" t="s">
        <v>28</v>
      </c>
      <c r="C36" s="59" t="s">
        <v>23</v>
      </c>
      <c r="D36" s="52">
        <v>3408</v>
      </c>
      <c r="E36" s="52">
        <v>73</v>
      </c>
      <c r="F36" s="64">
        <v>3673</v>
      </c>
      <c r="G36" s="62">
        <v>3673</v>
      </c>
      <c r="H36" s="52">
        <v>3673</v>
      </c>
    </row>
    <row r="37" spans="1:8" ht="15" customHeight="1">
      <c r="A37" s="55"/>
      <c r="B37" s="20" t="s">
        <v>358</v>
      </c>
      <c r="C37" s="21" t="s">
        <v>361</v>
      </c>
      <c r="D37" s="65">
        <v>0</v>
      </c>
      <c r="E37" s="65">
        <v>0</v>
      </c>
      <c r="F37" s="67">
        <v>0</v>
      </c>
      <c r="G37" s="67">
        <v>0</v>
      </c>
      <c r="H37" s="52">
        <v>123000</v>
      </c>
    </row>
    <row r="38" spans="1:8" ht="15" customHeight="1">
      <c r="A38" s="55"/>
      <c r="B38" s="20" t="s">
        <v>260</v>
      </c>
      <c r="C38" s="59" t="s">
        <v>261</v>
      </c>
      <c r="D38" s="68">
        <v>6798</v>
      </c>
      <c r="E38" s="22">
        <v>0</v>
      </c>
      <c r="F38" s="69">
        <v>7000</v>
      </c>
      <c r="G38" s="69">
        <v>37900</v>
      </c>
      <c r="H38" s="23">
        <v>7000</v>
      </c>
    </row>
    <row r="39" spans="1:8" ht="15" customHeight="1">
      <c r="A39" s="70" t="s">
        <v>19</v>
      </c>
      <c r="B39" s="71">
        <v>44</v>
      </c>
      <c r="C39" s="72" t="s">
        <v>25</v>
      </c>
      <c r="D39" s="73">
        <f>SUM(D34:D38)</f>
        <v>13648</v>
      </c>
      <c r="E39" s="73">
        <f t="shared" ref="E39:G39" si="0">SUM(E34:E38)</f>
        <v>18260</v>
      </c>
      <c r="F39" s="73">
        <f t="shared" si="0"/>
        <v>35576</v>
      </c>
      <c r="G39" s="73">
        <f t="shared" si="0"/>
        <v>66476</v>
      </c>
      <c r="H39" s="73">
        <v>180538</v>
      </c>
    </row>
    <row r="40" spans="1:8">
      <c r="A40" s="55"/>
      <c r="B40" s="61"/>
      <c r="C40" s="59"/>
      <c r="D40" s="52"/>
      <c r="E40" s="52"/>
      <c r="F40" s="52"/>
      <c r="G40" s="52"/>
      <c r="H40" s="52"/>
    </row>
    <row r="41" spans="1:8" ht="14.45" customHeight="1">
      <c r="A41" s="55"/>
      <c r="B41" s="61">
        <v>45</v>
      </c>
      <c r="C41" s="59" t="s">
        <v>29</v>
      </c>
      <c r="D41" s="52"/>
      <c r="E41" s="52"/>
      <c r="F41" s="52"/>
      <c r="G41" s="52"/>
      <c r="H41" s="52"/>
    </row>
    <row r="42" spans="1:8" ht="14.45" customHeight="1">
      <c r="A42" s="55"/>
      <c r="B42" s="20" t="s">
        <v>30</v>
      </c>
      <c r="C42" s="59" t="s">
        <v>66</v>
      </c>
      <c r="D42" s="66">
        <v>14099</v>
      </c>
      <c r="E42" s="52">
        <v>15396</v>
      </c>
      <c r="F42" s="66">
        <v>23636</v>
      </c>
      <c r="G42" s="66">
        <v>23636</v>
      </c>
      <c r="H42" s="52">
        <v>24742</v>
      </c>
    </row>
    <row r="43" spans="1:8" ht="14.45" customHeight="1">
      <c r="A43" s="55"/>
      <c r="B43" s="20" t="s">
        <v>31</v>
      </c>
      <c r="C43" s="59" t="s">
        <v>22</v>
      </c>
      <c r="D43" s="66">
        <v>75</v>
      </c>
      <c r="E43" s="52">
        <v>36</v>
      </c>
      <c r="F43" s="66">
        <v>111</v>
      </c>
      <c r="G43" s="66">
        <v>111</v>
      </c>
      <c r="H43" s="52">
        <v>111</v>
      </c>
    </row>
    <row r="44" spans="1:8" ht="14.45" customHeight="1">
      <c r="A44" s="55"/>
      <c r="B44" s="20" t="s">
        <v>32</v>
      </c>
      <c r="C44" s="59" t="s">
        <v>23</v>
      </c>
      <c r="D44" s="66">
        <v>600</v>
      </c>
      <c r="E44" s="52">
        <v>11</v>
      </c>
      <c r="F44" s="66">
        <v>611</v>
      </c>
      <c r="G44" s="66">
        <v>611</v>
      </c>
      <c r="H44" s="52">
        <v>611</v>
      </c>
    </row>
    <row r="45" spans="1:8" ht="14.45" customHeight="1">
      <c r="A45" s="55" t="s">
        <v>19</v>
      </c>
      <c r="B45" s="61">
        <v>45</v>
      </c>
      <c r="C45" s="59" t="s">
        <v>29</v>
      </c>
      <c r="D45" s="73">
        <f>SUM(D42:D44)</f>
        <v>14774</v>
      </c>
      <c r="E45" s="75">
        <f t="shared" ref="E45:G45" si="1">SUM(E42:E44)</f>
        <v>15443</v>
      </c>
      <c r="F45" s="73">
        <f t="shared" si="1"/>
        <v>24358</v>
      </c>
      <c r="G45" s="73">
        <f t="shared" si="1"/>
        <v>24358</v>
      </c>
      <c r="H45" s="75">
        <v>25464</v>
      </c>
    </row>
    <row r="46" spans="1:8">
      <c r="A46" s="55"/>
      <c r="B46" s="61"/>
      <c r="C46" s="59"/>
      <c r="D46" s="52"/>
      <c r="E46" s="52"/>
      <c r="F46" s="52"/>
      <c r="G46" s="52"/>
      <c r="H46" s="52"/>
    </row>
    <row r="47" spans="1:8" s="3" customFormat="1" ht="14.45" customHeight="1">
      <c r="A47" s="55"/>
      <c r="B47" s="61">
        <v>46</v>
      </c>
      <c r="C47" s="59" t="s">
        <v>33</v>
      </c>
      <c r="D47" s="62"/>
      <c r="E47" s="62"/>
      <c r="F47" s="62"/>
      <c r="G47" s="62"/>
      <c r="H47" s="62"/>
    </row>
    <row r="48" spans="1:8" ht="14.45" customHeight="1">
      <c r="A48" s="55"/>
      <c r="B48" s="20" t="s">
        <v>34</v>
      </c>
      <c r="C48" s="59" t="s">
        <v>66</v>
      </c>
      <c r="D48" s="52">
        <v>5760</v>
      </c>
      <c r="E48" s="39">
        <v>13316</v>
      </c>
      <c r="F48" s="66">
        <v>17833</v>
      </c>
      <c r="G48" s="77">
        <v>17833</v>
      </c>
      <c r="H48" s="39">
        <v>19980</v>
      </c>
    </row>
    <row r="49" spans="1:8" ht="14.45" customHeight="1">
      <c r="A49" s="55"/>
      <c r="B49" s="20" t="s">
        <v>35</v>
      </c>
      <c r="C49" s="59" t="s">
        <v>22</v>
      </c>
      <c r="D49" s="52">
        <v>75</v>
      </c>
      <c r="E49" s="39">
        <v>35</v>
      </c>
      <c r="F49" s="66">
        <v>110</v>
      </c>
      <c r="G49" s="77">
        <v>110</v>
      </c>
      <c r="H49" s="39">
        <v>110</v>
      </c>
    </row>
    <row r="50" spans="1:8" ht="14.45" customHeight="1">
      <c r="A50" s="55"/>
      <c r="B50" s="20" t="s">
        <v>36</v>
      </c>
      <c r="C50" s="59" t="s">
        <v>23</v>
      </c>
      <c r="D50" s="66">
        <v>750</v>
      </c>
      <c r="E50" s="52">
        <v>115</v>
      </c>
      <c r="F50" s="66">
        <v>865</v>
      </c>
      <c r="G50" s="62">
        <v>865</v>
      </c>
      <c r="H50" s="52">
        <v>865</v>
      </c>
    </row>
    <row r="51" spans="1:8" ht="14.45" customHeight="1">
      <c r="A51" s="55" t="s">
        <v>19</v>
      </c>
      <c r="B51" s="61">
        <v>46</v>
      </c>
      <c r="C51" s="59" t="s">
        <v>33</v>
      </c>
      <c r="D51" s="75">
        <f>SUM(D48:D50)</f>
        <v>6585</v>
      </c>
      <c r="E51" s="75">
        <f t="shared" ref="E51:G51" si="2">SUM(E48:E50)</f>
        <v>13466</v>
      </c>
      <c r="F51" s="73">
        <f t="shared" si="2"/>
        <v>18808</v>
      </c>
      <c r="G51" s="75">
        <f t="shared" si="2"/>
        <v>18808</v>
      </c>
      <c r="H51" s="75">
        <v>20955</v>
      </c>
    </row>
    <row r="52" spans="1:8">
      <c r="A52" s="55"/>
      <c r="B52" s="61"/>
      <c r="C52" s="59"/>
      <c r="D52" s="52"/>
      <c r="E52" s="52"/>
      <c r="F52" s="52"/>
      <c r="G52" s="52"/>
      <c r="H52" s="52"/>
    </row>
    <row r="53" spans="1:8" ht="14.45" customHeight="1">
      <c r="A53" s="55"/>
      <c r="B53" s="61">
        <v>47</v>
      </c>
      <c r="C53" s="59" t="s">
        <v>37</v>
      </c>
      <c r="D53" s="77"/>
      <c r="E53" s="77"/>
      <c r="F53" s="77"/>
      <c r="G53" s="77"/>
      <c r="H53" s="77"/>
    </row>
    <row r="54" spans="1:8" ht="14.45" customHeight="1">
      <c r="A54" s="55"/>
      <c r="B54" s="20" t="s">
        <v>38</v>
      </c>
      <c r="C54" s="59" t="s">
        <v>66</v>
      </c>
      <c r="D54" s="77">
        <v>8115</v>
      </c>
      <c r="E54" s="39">
        <v>5296</v>
      </c>
      <c r="F54" s="78">
        <v>12068</v>
      </c>
      <c r="G54" s="77">
        <v>12068</v>
      </c>
      <c r="H54" s="39">
        <v>14181</v>
      </c>
    </row>
    <row r="55" spans="1:8" ht="14.45" customHeight="1">
      <c r="A55" s="55"/>
      <c r="B55" s="20" t="s">
        <v>39</v>
      </c>
      <c r="C55" s="59" t="s">
        <v>22</v>
      </c>
      <c r="D55" s="77">
        <v>110</v>
      </c>
      <c r="E55" s="39">
        <v>20</v>
      </c>
      <c r="F55" s="78">
        <v>80</v>
      </c>
      <c r="G55" s="77">
        <v>80</v>
      </c>
      <c r="H55" s="39">
        <v>80</v>
      </c>
    </row>
    <row r="56" spans="1:8" ht="14.45" customHeight="1">
      <c r="A56" s="55"/>
      <c r="B56" s="20" t="s">
        <v>40</v>
      </c>
      <c r="C56" s="59" t="s">
        <v>23</v>
      </c>
      <c r="D56" s="77">
        <v>500</v>
      </c>
      <c r="E56" s="39">
        <v>115</v>
      </c>
      <c r="F56" s="78">
        <v>615</v>
      </c>
      <c r="G56" s="77">
        <v>615</v>
      </c>
      <c r="H56" s="39">
        <v>615</v>
      </c>
    </row>
    <row r="57" spans="1:8" ht="14.45" customHeight="1">
      <c r="A57" s="55" t="s">
        <v>19</v>
      </c>
      <c r="B57" s="61">
        <v>47</v>
      </c>
      <c r="C57" s="59" t="s">
        <v>37</v>
      </c>
      <c r="D57" s="75">
        <f>SUM(D54:D56)</f>
        <v>8725</v>
      </c>
      <c r="E57" s="75">
        <f t="shared" ref="E57:G57" si="3">SUM(E54:E56)</f>
        <v>5431</v>
      </c>
      <c r="F57" s="73">
        <f t="shared" si="3"/>
        <v>12763</v>
      </c>
      <c r="G57" s="75">
        <f t="shared" si="3"/>
        <v>12763</v>
      </c>
      <c r="H57" s="75">
        <v>14876</v>
      </c>
    </row>
    <row r="58" spans="1:8">
      <c r="A58" s="55"/>
      <c r="B58" s="61"/>
      <c r="C58" s="59"/>
      <c r="D58" s="52"/>
      <c r="E58" s="52"/>
      <c r="F58" s="52"/>
      <c r="G58" s="52"/>
      <c r="H58" s="52"/>
    </row>
    <row r="59" spans="1:8" ht="14.45" customHeight="1">
      <c r="A59" s="55"/>
      <c r="B59" s="61">
        <v>48</v>
      </c>
      <c r="C59" s="59" t="s">
        <v>41</v>
      </c>
      <c r="D59" s="77"/>
      <c r="E59" s="77"/>
      <c r="F59" s="77"/>
      <c r="G59" s="77"/>
      <c r="H59" s="77"/>
    </row>
    <row r="60" spans="1:8" ht="14.45" customHeight="1">
      <c r="A60" s="55"/>
      <c r="B60" s="20" t="s">
        <v>42</v>
      </c>
      <c r="C60" s="59" t="s">
        <v>66</v>
      </c>
      <c r="D60" s="77">
        <v>2363</v>
      </c>
      <c r="E60" s="39">
        <v>8421</v>
      </c>
      <c r="F60" s="78">
        <v>12118</v>
      </c>
      <c r="G60" s="77">
        <v>12118</v>
      </c>
      <c r="H60" s="39">
        <v>15237</v>
      </c>
    </row>
    <row r="61" spans="1:8" ht="14.45" customHeight="1">
      <c r="A61" s="55"/>
      <c r="B61" s="20" t="s">
        <v>43</v>
      </c>
      <c r="C61" s="59" t="s">
        <v>22</v>
      </c>
      <c r="D61" s="77">
        <v>75</v>
      </c>
      <c r="E61" s="39">
        <v>37</v>
      </c>
      <c r="F61" s="78">
        <v>112</v>
      </c>
      <c r="G61" s="77">
        <v>112</v>
      </c>
      <c r="H61" s="39">
        <v>112</v>
      </c>
    </row>
    <row r="62" spans="1:8" ht="14.45" customHeight="1">
      <c r="A62" s="55"/>
      <c r="B62" s="20" t="s">
        <v>44</v>
      </c>
      <c r="C62" s="59" t="s">
        <v>23</v>
      </c>
      <c r="D62" s="77">
        <v>596</v>
      </c>
      <c r="E62" s="39">
        <v>115</v>
      </c>
      <c r="F62" s="78">
        <v>715</v>
      </c>
      <c r="G62" s="77">
        <v>715</v>
      </c>
      <c r="H62" s="39">
        <v>715</v>
      </c>
    </row>
    <row r="63" spans="1:8" ht="14.45" customHeight="1">
      <c r="A63" s="55" t="s">
        <v>19</v>
      </c>
      <c r="B63" s="61">
        <v>48</v>
      </c>
      <c r="C63" s="59" t="s">
        <v>41</v>
      </c>
      <c r="D63" s="75">
        <f>SUM(D60:D62)</f>
        <v>3034</v>
      </c>
      <c r="E63" s="75">
        <f t="shared" ref="E63:G63" si="4">SUM(E60:E62)</f>
        <v>8573</v>
      </c>
      <c r="F63" s="75">
        <f t="shared" si="4"/>
        <v>12945</v>
      </c>
      <c r="G63" s="75">
        <f t="shared" si="4"/>
        <v>12945</v>
      </c>
      <c r="H63" s="75">
        <v>16064</v>
      </c>
    </row>
    <row r="64" spans="1:8" ht="14.45" customHeight="1">
      <c r="A64" s="55" t="s">
        <v>19</v>
      </c>
      <c r="B64" s="61">
        <v>36</v>
      </c>
      <c r="C64" s="59" t="s">
        <v>24</v>
      </c>
      <c r="D64" s="52">
        <f>D63+D57+D51+D45+D39</f>
        <v>46766</v>
      </c>
      <c r="E64" s="52">
        <f t="shared" ref="E64:G64" si="5">E63+E57+E51+E45+E39</f>
        <v>61173</v>
      </c>
      <c r="F64" s="52">
        <f t="shared" si="5"/>
        <v>104450</v>
      </c>
      <c r="G64" s="52">
        <f t="shared" si="5"/>
        <v>135350</v>
      </c>
      <c r="H64" s="52">
        <v>257897</v>
      </c>
    </row>
    <row r="65" spans="1:8" ht="14.45" customHeight="1">
      <c r="A65" s="55" t="s">
        <v>19</v>
      </c>
      <c r="B65" s="60">
        <v>1.0009999999999999</v>
      </c>
      <c r="C65" s="57" t="s">
        <v>71</v>
      </c>
      <c r="D65" s="75">
        <f t="shared" ref="D65" si="6">D64</f>
        <v>46766</v>
      </c>
      <c r="E65" s="75">
        <f t="shared" ref="E65" si="7">E64</f>
        <v>61173</v>
      </c>
      <c r="F65" s="75">
        <f t="shared" ref="F65" si="8">F64</f>
        <v>104450</v>
      </c>
      <c r="G65" s="75">
        <f t="shared" ref="G65" si="9">G64</f>
        <v>135350</v>
      </c>
      <c r="H65" s="75">
        <v>257897</v>
      </c>
    </row>
    <row r="66" spans="1:8">
      <c r="A66" s="55"/>
      <c r="B66" s="79"/>
      <c r="C66" s="57"/>
      <c r="D66" s="52"/>
      <c r="E66" s="52"/>
      <c r="F66" s="52"/>
      <c r="G66" s="52"/>
      <c r="H66" s="52"/>
    </row>
    <row r="67" spans="1:8" ht="14.45" customHeight="1">
      <c r="A67" s="55"/>
      <c r="B67" s="60">
        <v>1.1020000000000001</v>
      </c>
      <c r="C67" s="57" t="s">
        <v>45</v>
      </c>
      <c r="D67" s="62"/>
      <c r="E67" s="62"/>
      <c r="F67" s="62"/>
      <c r="G67" s="62"/>
      <c r="H67" s="62"/>
    </row>
    <row r="68" spans="1:8" ht="14.45" customHeight="1">
      <c r="A68" s="55"/>
      <c r="B68" s="61">
        <v>36</v>
      </c>
      <c r="C68" s="59" t="s">
        <v>24</v>
      </c>
      <c r="D68" s="62"/>
      <c r="E68" s="62"/>
      <c r="F68" s="62"/>
      <c r="G68" s="62"/>
      <c r="H68" s="62"/>
    </row>
    <row r="69" spans="1:8" ht="14.45" customHeight="1">
      <c r="A69" s="55"/>
      <c r="B69" s="61">
        <v>45</v>
      </c>
      <c r="C69" s="59" t="s">
        <v>29</v>
      </c>
      <c r="D69" s="62"/>
      <c r="E69" s="62"/>
      <c r="F69" s="62"/>
      <c r="G69" s="62"/>
      <c r="H69" s="62"/>
    </row>
    <row r="70" spans="1:8" ht="14.45" customHeight="1">
      <c r="A70" s="55"/>
      <c r="B70" s="20" t="s">
        <v>46</v>
      </c>
      <c r="C70" s="59" t="s">
        <v>93</v>
      </c>
      <c r="D70" s="22">
        <v>0</v>
      </c>
      <c r="E70" s="23">
        <v>702</v>
      </c>
      <c r="F70" s="69">
        <v>831</v>
      </c>
      <c r="G70" s="69">
        <v>831</v>
      </c>
      <c r="H70" s="23">
        <v>831</v>
      </c>
    </row>
    <row r="71" spans="1:8" ht="14.45" customHeight="1">
      <c r="A71" s="55" t="s">
        <v>19</v>
      </c>
      <c r="B71" s="61">
        <v>45</v>
      </c>
      <c r="C71" s="59" t="s">
        <v>29</v>
      </c>
      <c r="D71" s="22">
        <f>SUM(D70:D70)</f>
        <v>0</v>
      </c>
      <c r="E71" s="23">
        <f t="shared" ref="E71:G71" si="10">SUM(E70:E70)</f>
        <v>702</v>
      </c>
      <c r="F71" s="68">
        <f t="shared" si="10"/>
        <v>831</v>
      </c>
      <c r="G71" s="68">
        <f t="shared" si="10"/>
        <v>831</v>
      </c>
      <c r="H71" s="68">
        <v>831</v>
      </c>
    </row>
    <row r="72" spans="1:8">
      <c r="A72" s="55"/>
      <c r="B72" s="61"/>
      <c r="C72" s="59"/>
      <c r="D72" s="52"/>
      <c r="E72" s="52"/>
      <c r="F72" s="52"/>
      <c r="G72" s="52"/>
      <c r="H72" s="52"/>
    </row>
    <row r="73" spans="1:8" ht="14.45" customHeight="1">
      <c r="A73" s="55"/>
      <c r="B73" s="61">
        <v>46</v>
      </c>
      <c r="C73" s="59" t="s">
        <v>33</v>
      </c>
      <c r="D73" s="52"/>
      <c r="E73" s="52"/>
      <c r="F73" s="52"/>
      <c r="G73" s="52"/>
      <c r="H73" s="52"/>
    </row>
    <row r="74" spans="1:8" ht="14.45" customHeight="1">
      <c r="A74" s="55"/>
      <c r="B74" s="20" t="s">
        <v>48</v>
      </c>
      <c r="C74" s="59" t="s">
        <v>93</v>
      </c>
      <c r="D74" s="22">
        <v>0</v>
      </c>
      <c r="E74" s="68">
        <v>644</v>
      </c>
      <c r="F74" s="69">
        <v>831</v>
      </c>
      <c r="G74" s="68">
        <v>831</v>
      </c>
      <c r="H74" s="23">
        <v>831</v>
      </c>
    </row>
    <row r="75" spans="1:8" ht="14.45" customHeight="1">
      <c r="A75" s="70" t="s">
        <v>19</v>
      </c>
      <c r="B75" s="71">
        <v>46</v>
      </c>
      <c r="C75" s="72" t="s">
        <v>33</v>
      </c>
      <c r="D75" s="22">
        <f>SUM(D74:D74)</f>
        <v>0</v>
      </c>
      <c r="E75" s="68">
        <f t="shared" ref="E75:G75" si="11">SUM(E74:E74)</f>
        <v>644</v>
      </c>
      <c r="F75" s="68">
        <f t="shared" si="11"/>
        <v>831</v>
      </c>
      <c r="G75" s="68">
        <f t="shared" si="11"/>
        <v>831</v>
      </c>
      <c r="H75" s="23">
        <v>831</v>
      </c>
    </row>
    <row r="76" spans="1:8" hidden="1">
      <c r="A76" s="55"/>
      <c r="B76" s="20"/>
      <c r="C76" s="59"/>
      <c r="D76" s="52"/>
      <c r="E76" s="39"/>
      <c r="F76" s="52"/>
      <c r="G76" s="52"/>
      <c r="H76" s="52"/>
    </row>
    <row r="77" spans="1:8" ht="13.9" customHeight="1">
      <c r="A77" s="55"/>
      <c r="B77" s="61">
        <v>47</v>
      </c>
      <c r="C77" s="59" t="s">
        <v>37</v>
      </c>
      <c r="D77" s="52"/>
      <c r="E77" s="39"/>
      <c r="F77" s="52"/>
      <c r="G77" s="52"/>
      <c r="H77" s="52"/>
    </row>
    <row r="78" spans="1:8" ht="13.9" customHeight="1">
      <c r="A78" s="55"/>
      <c r="B78" s="20" t="s">
        <v>50</v>
      </c>
      <c r="C78" s="59" t="s">
        <v>93</v>
      </c>
      <c r="D78" s="65">
        <v>0</v>
      </c>
      <c r="E78" s="76">
        <v>0</v>
      </c>
      <c r="F78" s="64">
        <v>831</v>
      </c>
      <c r="G78" s="66">
        <v>831</v>
      </c>
      <c r="H78" s="52">
        <v>831</v>
      </c>
    </row>
    <row r="79" spans="1:8" ht="13.9" customHeight="1">
      <c r="A79" s="55" t="s">
        <v>19</v>
      </c>
      <c r="B79" s="61">
        <v>47</v>
      </c>
      <c r="C79" s="59" t="s">
        <v>37</v>
      </c>
      <c r="D79" s="74">
        <f>SUM(D78:D78)</f>
        <v>0</v>
      </c>
      <c r="E79" s="74">
        <f t="shared" ref="E79:G79" si="12">SUM(E78:E78)</f>
        <v>0</v>
      </c>
      <c r="F79" s="73">
        <f t="shared" si="12"/>
        <v>831</v>
      </c>
      <c r="G79" s="73">
        <f t="shared" si="12"/>
        <v>831</v>
      </c>
      <c r="H79" s="75">
        <v>831</v>
      </c>
    </row>
    <row r="80" spans="1:8">
      <c r="A80" s="55"/>
      <c r="B80" s="20"/>
      <c r="C80" s="59"/>
      <c r="D80" s="52"/>
      <c r="E80" s="39"/>
      <c r="F80" s="52"/>
      <c r="G80" s="52"/>
      <c r="H80" s="52"/>
    </row>
    <row r="81" spans="1:8" ht="14.45" customHeight="1">
      <c r="A81" s="55"/>
      <c r="B81" s="61">
        <v>48</v>
      </c>
      <c r="C81" s="59" t="s">
        <v>41</v>
      </c>
      <c r="D81" s="52"/>
      <c r="E81" s="39"/>
      <c r="F81" s="52"/>
      <c r="G81" s="52"/>
      <c r="H81" s="52"/>
    </row>
    <row r="82" spans="1:8" ht="14.45" customHeight="1">
      <c r="A82" s="55"/>
      <c r="B82" s="20" t="s">
        <v>52</v>
      </c>
      <c r="C82" s="59" t="s">
        <v>93</v>
      </c>
      <c r="D82" s="65">
        <v>0</v>
      </c>
      <c r="E82" s="76">
        <v>0</v>
      </c>
      <c r="F82" s="64">
        <v>831</v>
      </c>
      <c r="G82" s="66">
        <v>831</v>
      </c>
      <c r="H82" s="52">
        <v>831</v>
      </c>
    </row>
    <row r="83" spans="1:8" ht="14.45" customHeight="1">
      <c r="A83" s="55" t="s">
        <v>19</v>
      </c>
      <c r="B83" s="61">
        <v>48</v>
      </c>
      <c r="C83" s="59" t="s">
        <v>41</v>
      </c>
      <c r="D83" s="74">
        <f>SUM(D82:D82)</f>
        <v>0</v>
      </c>
      <c r="E83" s="74">
        <f t="shared" ref="E83:G83" si="13">SUM(E82:E82)</f>
        <v>0</v>
      </c>
      <c r="F83" s="73">
        <f t="shared" si="13"/>
        <v>831</v>
      </c>
      <c r="G83" s="73">
        <f t="shared" si="13"/>
        <v>831</v>
      </c>
      <c r="H83" s="73">
        <v>831</v>
      </c>
    </row>
    <row r="84" spans="1:8" ht="14.45" customHeight="1">
      <c r="A84" s="55" t="s">
        <v>19</v>
      </c>
      <c r="B84" s="61">
        <v>36</v>
      </c>
      <c r="C84" s="59" t="s">
        <v>24</v>
      </c>
      <c r="D84" s="74">
        <f>D83+D79+D75+D71</f>
        <v>0</v>
      </c>
      <c r="E84" s="73">
        <f t="shared" ref="E84:G84" si="14">E83+E79+E75+E71</f>
        <v>1346</v>
      </c>
      <c r="F84" s="73">
        <f t="shared" si="14"/>
        <v>3324</v>
      </c>
      <c r="G84" s="73">
        <f t="shared" si="14"/>
        <v>3324</v>
      </c>
      <c r="H84" s="73">
        <v>3324</v>
      </c>
    </row>
    <row r="85" spans="1:8" ht="14.45" customHeight="1">
      <c r="A85" s="55" t="s">
        <v>19</v>
      </c>
      <c r="B85" s="60">
        <v>1.1020000000000001</v>
      </c>
      <c r="C85" s="57" t="s">
        <v>45</v>
      </c>
      <c r="D85" s="74">
        <f>D84</f>
        <v>0</v>
      </c>
      <c r="E85" s="73">
        <f t="shared" ref="E85:G85" si="15">E84</f>
        <v>1346</v>
      </c>
      <c r="F85" s="73">
        <f t="shared" si="15"/>
        <v>3324</v>
      </c>
      <c r="G85" s="73">
        <f t="shared" si="15"/>
        <v>3324</v>
      </c>
      <c r="H85" s="73">
        <v>3324</v>
      </c>
    </row>
    <row r="86" spans="1:8" ht="14.45" customHeight="1">
      <c r="A86" s="55" t="s">
        <v>19</v>
      </c>
      <c r="B86" s="58">
        <v>1</v>
      </c>
      <c r="C86" s="59" t="s">
        <v>79</v>
      </c>
      <c r="D86" s="80">
        <f t="shared" ref="D86:E86" si="16">D85+D65</f>
        <v>46766</v>
      </c>
      <c r="E86" s="80">
        <f t="shared" si="16"/>
        <v>62519</v>
      </c>
      <c r="F86" s="80">
        <f>F85+F65</f>
        <v>107774</v>
      </c>
      <c r="G86" s="80">
        <f t="shared" ref="G86" si="17">G85+G65</f>
        <v>138674</v>
      </c>
      <c r="H86" s="80">
        <v>261221</v>
      </c>
    </row>
    <row r="87" spans="1:8">
      <c r="A87" s="55"/>
      <c r="B87" s="58"/>
      <c r="C87" s="59"/>
      <c r="D87" s="80"/>
      <c r="E87" s="80"/>
      <c r="F87" s="80"/>
      <c r="G87" s="80"/>
      <c r="H87" s="80"/>
    </row>
    <row r="88" spans="1:8" ht="14.45" customHeight="1">
      <c r="A88" s="55"/>
      <c r="B88" s="58">
        <v>2</v>
      </c>
      <c r="C88" s="59" t="s">
        <v>226</v>
      </c>
      <c r="D88" s="52"/>
      <c r="E88" s="52"/>
      <c r="F88" s="52"/>
      <c r="G88" s="52"/>
      <c r="H88" s="52"/>
    </row>
    <row r="89" spans="1:8" ht="14.45" customHeight="1">
      <c r="A89" s="55"/>
      <c r="B89" s="60">
        <v>2.105</v>
      </c>
      <c r="C89" s="57" t="s">
        <v>227</v>
      </c>
      <c r="D89" s="52"/>
      <c r="E89" s="52"/>
      <c r="F89" s="52"/>
      <c r="G89" s="52"/>
      <c r="H89" s="52"/>
    </row>
    <row r="90" spans="1:8" ht="14.45" customHeight="1">
      <c r="A90" s="55"/>
      <c r="B90" s="58">
        <v>81</v>
      </c>
      <c r="C90" s="59" t="s">
        <v>262</v>
      </c>
      <c r="D90" s="65"/>
      <c r="E90" s="65"/>
      <c r="F90" s="65"/>
      <c r="G90" s="65"/>
      <c r="H90" s="81"/>
    </row>
    <row r="91" spans="1:8" ht="14.45" customHeight="1">
      <c r="A91" s="55"/>
      <c r="B91" s="61" t="s">
        <v>263</v>
      </c>
      <c r="C91" s="59" t="s">
        <v>285</v>
      </c>
      <c r="D91" s="66">
        <v>71697</v>
      </c>
      <c r="E91" s="65">
        <v>0</v>
      </c>
      <c r="F91" s="66">
        <v>100000</v>
      </c>
      <c r="G91" s="66">
        <v>100000</v>
      </c>
      <c r="H91" s="66">
        <v>100000</v>
      </c>
    </row>
    <row r="92" spans="1:8" s="18" customFormat="1" ht="14.45" customHeight="1">
      <c r="A92" s="55"/>
      <c r="B92" s="61" t="s">
        <v>264</v>
      </c>
      <c r="C92" s="59" t="s">
        <v>265</v>
      </c>
      <c r="D92" s="66">
        <v>2441</v>
      </c>
      <c r="E92" s="65">
        <v>0</v>
      </c>
      <c r="F92" s="68">
        <v>7500</v>
      </c>
      <c r="G92" s="68">
        <v>7500</v>
      </c>
      <c r="H92" s="66">
        <v>2500</v>
      </c>
    </row>
    <row r="93" spans="1:8" ht="14.45" customHeight="1">
      <c r="A93" s="55" t="s">
        <v>19</v>
      </c>
      <c r="B93" s="58">
        <v>81</v>
      </c>
      <c r="C93" s="59" t="s">
        <v>262</v>
      </c>
      <c r="D93" s="73">
        <f>D92+D91</f>
        <v>74138</v>
      </c>
      <c r="E93" s="74">
        <f t="shared" ref="E93:G93" si="18">E92+E91</f>
        <v>0</v>
      </c>
      <c r="F93" s="73">
        <f t="shared" si="18"/>
        <v>107500</v>
      </c>
      <c r="G93" s="73">
        <f t="shared" si="18"/>
        <v>107500</v>
      </c>
      <c r="H93" s="73">
        <v>102500</v>
      </c>
    </row>
    <row r="94" spans="1:8" ht="14.45" customHeight="1">
      <c r="A94" s="55" t="s">
        <v>19</v>
      </c>
      <c r="B94" s="60">
        <v>2.105</v>
      </c>
      <c r="C94" s="57" t="s">
        <v>227</v>
      </c>
      <c r="D94" s="73">
        <f t="shared" ref="D94:F94" si="19">D93</f>
        <v>74138</v>
      </c>
      <c r="E94" s="74">
        <f t="shared" ref="E94" si="20">E93</f>
        <v>0</v>
      </c>
      <c r="F94" s="73">
        <f t="shared" si="19"/>
        <v>107500</v>
      </c>
      <c r="G94" s="73">
        <f t="shared" ref="G94" si="21">G93</f>
        <v>107500</v>
      </c>
      <c r="H94" s="73">
        <v>102500</v>
      </c>
    </row>
    <row r="95" spans="1:8" ht="14.45" customHeight="1">
      <c r="A95" s="55" t="s">
        <v>19</v>
      </c>
      <c r="B95" s="56">
        <v>2215</v>
      </c>
      <c r="C95" s="57" t="s">
        <v>0</v>
      </c>
      <c r="D95" s="73">
        <f>D94+D86</f>
        <v>120904</v>
      </c>
      <c r="E95" s="73">
        <f>E94+E86</f>
        <v>62519</v>
      </c>
      <c r="F95" s="73">
        <f>F94+F86</f>
        <v>215274</v>
      </c>
      <c r="G95" s="73">
        <f t="shared" ref="G95" si="22">G94+G86</f>
        <v>246174</v>
      </c>
      <c r="H95" s="73">
        <v>363721</v>
      </c>
    </row>
    <row r="96" spans="1:8">
      <c r="A96" s="55"/>
      <c r="B96" s="56"/>
      <c r="C96" s="57"/>
      <c r="D96" s="52"/>
      <c r="E96" s="52"/>
      <c r="F96" s="52"/>
      <c r="G96" s="52"/>
      <c r="H96" s="52"/>
    </row>
    <row r="97" spans="1:8" ht="14.45" customHeight="1">
      <c r="A97" s="55" t="s">
        <v>21</v>
      </c>
      <c r="B97" s="82">
        <v>2216</v>
      </c>
      <c r="C97" s="83" t="s">
        <v>2</v>
      </c>
      <c r="D97" s="52"/>
      <c r="E97" s="52"/>
      <c r="F97" s="52"/>
      <c r="G97" s="52"/>
      <c r="H97" s="52"/>
    </row>
    <row r="98" spans="1:8" s="4" customFormat="1" ht="14.45" customHeight="1">
      <c r="A98" s="84"/>
      <c r="B98" s="85">
        <v>3</v>
      </c>
      <c r="C98" s="86" t="s">
        <v>55</v>
      </c>
      <c r="D98" s="87"/>
      <c r="E98" s="87"/>
      <c r="F98" s="87"/>
      <c r="G98" s="87"/>
      <c r="H98" s="87"/>
    </row>
    <row r="99" spans="1:8" s="4" customFormat="1" ht="14.45" customHeight="1">
      <c r="A99" s="84"/>
      <c r="B99" s="88">
        <v>3.1030000000000002</v>
      </c>
      <c r="C99" s="166" t="s">
        <v>342</v>
      </c>
      <c r="D99" s="90"/>
      <c r="E99" s="90"/>
      <c r="F99" s="90"/>
      <c r="G99" s="90"/>
      <c r="H99" s="90"/>
    </row>
    <row r="100" spans="1:8" s="4" customFormat="1" ht="14.45" customHeight="1">
      <c r="A100" s="84"/>
      <c r="B100" s="91" t="s">
        <v>343</v>
      </c>
      <c r="C100" s="89" t="s">
        <v>344</v>
      </c>
      <c r="D100" s="92">
        <v>0</v>
      </c>
      <c r="E100" s="92">
        <v>0</v>
      </c>
      <c r="F100" s="92">
        <v>0</v>
      </c>
      <c r="G100" s="93">
        <v>36100</v>
      </c>
      <c r="H100" s="68">
        <v>1</v>
      </c>
    </row>
    <row r="101" spans="1:8" s="4" customFormat="1" ht="14.45" customHeight="1">
      <c r="A101" s="84"/>
      <c r="B101" s="88">
        <v>3.1030000000000002</v>
      </c>
      <c r="C101" s="166" t="s">
        <v>342</v>
      </c>
      <c r="D101" s="92">
        <f>D100</f>
        <v>0</v>
      </c>
      <c r="E101" s="92">
        <f t="shared" ref="E101:G101" si="23">E100</f>
        <v>0</v>
      </c>
      <c r="F101" s="92">
        <f t="shared" si="23"/>
        <v>0</v>
      </c>
      <c r="G101" s="93">
        <f t="shared" si="23"/>
        <v>36100</v>
      </c>
      <c r="H101" s="68">
        <v>1</v>
      </c>
    </row>
    <row r="102" spans="1:8" s="4" customFormat="1" ht="14.1" customHeight="1">
      <c r="A102" s="84"/>
      <c r="B102" s="85"/>
      <c r="C102" s="86"/>
      <c r="D102" s="87"/>
      <c r="E102" s="87"/>
      <c r="F102" s="87"/>
      <c r="G102" s="87"/>
      <c r="H102" s="87"/>
    </row>
    <row r="103" spans="1:8" s="4" customFormat="1" ht="14.45" customHeight="1">
      <c r="A103" s="84"/>
      <c r="B103" s="94">
        <v>3.8</v>
      </c>
      <c r="C103" s="83" t="s">
        <v>56</v>
      </c>
      <c r="D103" s="87"/>
      <c r="E103" s="87"/>
      <c r="F103" s="87"/>
      <c r="G103" s="87"/>
      <c r="H103" s="87"/>
    </row>
    <row r="104" spans="1:8" s="4" customFormat="1" ht="14.45" customHeight="1">
      <c r="A104" s="84"/>
      <c r="B104" s="61">
        <v>35</v>
      </c>
      <c r="C104" s="59" t="s">
        <v>24</v>
      </c>
      <c r="D104" s="90"/>
      <c r="E104" s="90"/>
      <c r="F104" s="90"/>
      <c r="G104" s="90"/>
      <c r="H104" s="90"/>
    </row>
    <row r="105" spans="1:8" s="4" customFormat="1" ht="14.45" customHeight="1">
      <c r="A105" s="84"/>
      <c r="B105" s="95" t="s">
        <v>277</v>
      </c>
      <c r="C105" s="96" t="s">
        <v>278</v>
      </c>
      <c r="D105" s="64">
        <v>384467</v>
      </c>
      <c r="E105" s="67">
        <v>0</v>
      </c>
      <c r="F105" s="67">
        <v>0</v>
      </c>
      <c r="G105" s="90">
        <v>50970</v>
      </c>
      <c r="H105" s="66">
        <v>1</v>
      </c>
    </row>
    <row r="106" spans="1:8" s="4" customFormat="1" ht="14.45" customHeight="1">
      <c r="A106" s="84"/>
      <c r="B106" s="95" t="s">
        <v>279</v>
      </c>
      <c r="C106" s="96" t="s">
        <v>280</v>
      </c>
      <c r="D106" s="64">
        <v>223510</v>
      </c>
      <c r="E106" s="67">
        <v>0</v>
      </c>
      <c r="F106" s="67">
        <v>0</v>
      </c>
      <c r="G106" s="90">
        <v>29980</v>
      </c>
      <c r="H106" s="66">
        <v>1</v>
      </c>
    </row>
    <row r="107" spans="1:8" s="4" customFormat="1" ht="14.45" customHeight="1">
      <c r="A107" s="84"/>
      <c r="B107" s="97" t="s">
        <v>253</v>
      </c>
      <c r="C107" s="86" t="s">
        <v>222</v>
      </c>
      <c r="D107" s="66">
        <v>8204</v>
      </c>
      <c r="E107" s="65">
        <v>0</v>
      </c>
      <c r="F107" s="65">
        <v>0</v>
      </c>
      <c r="G107" s="65">
        <v>0</v>
      </c>
      <c r="H107" s="66">
        <v>1</v>
      </c>
    </row>
    <row r="108" spans="1:8" s="4" customFormat="1" ht="14.45" customHeight="1">
      <c r="A108" s="84"/>
      <c r="B108" s="95" t="s">
        <v>281</v>
      </c>
      <c r="C108" s="96" t="s">
        <v>282</v>
      </c>
      <c r="D108" s="64">
        <v>32023</v>
      </c>
      <c r="E108" s="67">
        <v>0</v>
      </c>
      <c r="F108" s="67">
        <v>0</v>
      </c>
      <c r="G108" s="90">
        <v>1335</v>
      </c>
      <c r="H108" s="66">
        <v>1</v>
      </c>
    </row>
    <row r="109" spans="1:8" s="4" customFormat="1" ht="14.45" customHeight="1">
      <c r="A109" s="84"/>
      <c r="B109" s="95" t="s">
        <v>283</v>
      </c>
      <c r="C109" s="96" t="s">
        <v>284</v>
      </c>
      <c r="D109" s="66">
        <v>60000</v>
      </c>
      <c r="E109" s="65">
        <v>0</v>
      </c>
      <c r="F109" s="65">
        <v>0</v>
      </c>
      <c r="G109" s="65">
        <v>0</v>
      </c>
      <c r="H109" s="66">
        <v>1</v>
      </c>
    </row>
    <row r="110" spans="1:8" s="4" customFormat="1" ht="14.45" customHeight="1">
      <c r="A110" s="84"/>
      <c r="B110" s="95" t="s">
        <v>245</v>
      </c>
      <c r="C110" s="96" t="s">
        <v>345</v>
      </c>
      <c r="D110" s="65">
        <v>0</v>
      </c>
      <c r="E110" s="65">
        <v>0</v>
      </c>
      <c r="F110" s="65">
        <v>0</v>
      </c>
      <c r="G110" s="66">
        <v>138989</v>
      </c>
      <c r="H110" s="66">
        <v>1</v>
      </c>
    </row>
    <row r="111" spans="1:8" s="4" customFormat="1" ht="14.45" customHeight="1">
      <c r="A111" s="70" t="s">
        <v>19</v>
      </c>
      <c r="B111" s="71">
        <v>35</v>
      </c>
      <c r="C111" s="72" t="s">
        <v>24</v>
      </c>
      <c r="D111" s="73">
        <f>SUM(D105:D110)</f>
        <v>708204</v>
      </c>
      <c r="E111" s="74">
        <f t="shared" ref="E111:F111" si="24">SUM(E105:E110)</f>
        <v>0</v>
      </c>
      <c r="F111" s="74">
        <f t="shared" si="24"/>
        <v>0</v>
      </c>
      <c r="G111" s="73">
        <f>SUM(G105:G110)</f>
        <v>221274</v>
      </c>
      <c r="H111" s="73">
        <v>6</v>
      </c>
    </row>
    <row r="112" spans="1:8" s="4" customFormat="1" ht="8.4499999999999993" hidden="1" customHeight="1">
      <c r="A112" s="55"/>
      <c r="B112" s="61"/>
      <c r="C112" s="59"/>
      <c r="D112" s="66"/>
      <c r="E112" s="65"/>
      <c r="F112" s="66"/>
      <c r="G112" s="66"/>
      <c r="H112" s="66"/>
    </row>
    <row r="113" spans="1:8" s="4" customFormat="1" ht="13.9" customHeight="1">
      <c r="A113" s="55"/>
      <c r="B113" s="58">
        <v>36</v>
      </c>
      <c r="C113" s="59" t="s">
        <v>250</v>
      </c>
      <c r="D113" s="66"/>
      <c r="E113" s="65"/>
      <c r="F113" s="66"/>
      <c r="G113" s="66"/>
      <c r="H113" s="66"/>
    </row>
    <row r="114" spans="1:8" s="4" customFormat="1" ht="13.9" customHeight="1">
      <c r="A114" s="55"/>
      <c r="B114" s="61" t="s">
        <v>235</v>
      </c>
      <c r="C114" s="59" t="s">
        <v>251</v>
      </c>
      <c r="D114" s="68">
        <v>110711</v>
      </c>
      <c r="E114" s="22">
        <v>0</v>
      </c>
      <c r="F114" s="22">
        <v>0</v>
      </c>
      <c r="G114" s="22">
        <v>0</v>
      </c>
      <c r="H114" s="22">
        <v>0</v>
      </c>
    </row>
    <row r="115" spans="1:8" s="4" customFormat="1" ht="13.9" customHeight="1">
      <c r="A115" s="55" t="s">
        <v>19</v>
      </c>
      <c r="B115" s="58">
        <v>36</v>
      </c>
      <c r="C115" s="59" t="s">
        <v>250</v>
      </c>
      <c r="D115" s="68">
        <f>SUM(D114:D114)</f>
        <v>110711</v>
      </c>
      <c r="E115" s="22">
        <f t="shared" ref="E115:G115" si="25">SUM(E114:E114)</f>
        <v>0</v>
      </c>
      <c r="F115" s="22">
        <f t="shared" si="25"/>
        <v>0</v>
      </c>
      <c r="G115" s="22">
        <f t="shared" si="25"/>
        <v>0</v>
      </c>
      <c r="H115" s="22">
        <v>0</v>
      </c>
    </row>
    <row r="116" spans="1:8" s="4" customFormat="1">
      <c r="A116" s="55"/>
      <c r="B116" s="58"/>
      <c r="C116" s="59"/>
      <c r="D116" s="66"/>
      <c r="E116" s="65"/>
      <c r="F116" s="66"/>
      <c r="G116" s="66"/>
      <c r="H116" s="66"/>
    </row>
    <row r="117" spans="1:8" s="4" customFormat="1" ht="13.9" customHeight="1">
      <c r="A117" s="55"/>
      <c r="B117" s="58">
        <v>37</v>
      </c>
      <c r="C117" s="59" t="s">
        <v>276</v>
      </c>
      <c r="D117" s="66"/>
      <c r="E117" s="65"/>
      <c r="F117" s="66"/>
      <c r="G117" s="66"/>
      <c r="H117" s="66"/>
    </row>
    <row r="118" spans="1:8" s="4" customFormat="1" ht="13.9" customHeight="1">
      <c r="A118" s="55"/>
      <c r="B118" s="58" t="s">
        <v>237</v>
      </c>
      <c r="C118" s="59" t="s">
        <v>289</v>
      </c>
      <c r="D118" s="65">
        <v>0</v>
      </c>
      <c r="E118" s="65">
        <v>0</v>
      </c>
      <c r="F118" s="66">
        <v>80000</v>
      </c>
      <c r="G118" s="66">
        <v>80000</v>
      </c>
      <c r="H118" s="66">
        <v>50000</v>
      </c>
    </row>
    <row r="119" spans="1:8" s="19" customFormat="1" ht="13.9" customHeight="1">
      <c r="A119" s="55"/>
      <c r="B119" s="58" t="s">
        <v>238</v>
      </c>
      <c r="C119" s="59" t="s">
        <v>290</v>
      </c>
      <c r="D119" s="65">
        <v>0</v>
      </c>
      <c r="E119" s="65">
        <v>0</v>
      </c>
      <c r="F119" s="66">
        <v>5000</v>
      </c>
      <c r="G119" s="66">
        <v>5000</v>
      </c>
      <c r="H119" s="66">
        <v>2500</v>
      </c>
    </row>
    <row r="120" spans="1:8" s="4" customFormat="1" ht="13.9" customHeight="1">
      <c r="A120" s="55" t="s">
        <v>19</v>
      </c>
      <c r="B120" s="58">
        <v>37</v>
      </c>
      <c r="C120" s="59" t="s">
        <v>276</v>
      </c>
      <c r="D120" s="74">
        <f>D118+D119</f>
        <v>0</v>
      </c>
      <c r="E120" s="74">
        <f t="shared" ref="E120:F120" si="26">E118+E119</f>
        <v>0</v>
      </c>
      <c r="F120" s="73">
        <f t="shared" si="26"/>
        <v>85000</v>
      </c>
      <c r="G120" s="73">
        <f>G118+G119</f>
        <v>85000</v>
      </c>
      <c r="H120" s="73">
        <v>52500</v>
      </c>
    </row>
    <row r="121" spans="1:8" s="4" customFormat="1" ht="13.9" customHeight="1">
      <c r="A121" s="55" t="s">
        <v>19</v>
      </c>
      <c r="B121" s="94">
        <v>3.8</v>
      </c>
      <c r="C121" s="83" t="s">
        <v>56</v>
      </c>
      <c r="D121" s="68">
        <f>D111+D115+D120</f>
        <v>818915</v>
      </c>
      <c r="E121" s="22">
        <f t="shared" ref="E121:G121" si="27">E111+E115+E120</f>
        <v>0</v>
      </c>
      <c r="F121" s="68">
        <f t="shared" si="27"/>
        <v>85000</v>
      </c>
      <c r="G121" s="68">
        <f t="shared" si="27"/>
        <v>306274</v>
      </c>
      <c r="H121" s="68">
        <v>52506</v>
      </c>
    </row>
    <row r="122" spans="1:8" s="4" customFormat="1" ht="13.9" customHeight="1">
      <c r="A122" s="55" t="s">
        <v>19</v>
      </c>
      <c r="B122" s="85">
        <v>3</v>
      </c>
      <c r="C122" s="86" t="s">
        <v>55</v>
      </c>
      <c r="D122" s="68">
        <f>D121+D101</f>
        <v>818915</v>
      </c>
      <c r="E122" s="22">
        <f t="shared" ref="E122:G122" si="28">E121+E101</f>
        <v>0</v>
      </c>
      <c r="F122" s="68">
        <f t="shared" si="28"/>
        <v>85000</v>
      </c>
      <c r="G122" s="68">
        <f t="shared" si="28"/>
        <v>342374</v>
      </c>
      <c r="H122" s="68">
        <v>52507</v>
      </c>
    </row>
    <row r="123" spans="1:8" s="4" customFormat="1" ht="13.9" customHeight="1">
      <c r="A123" s="55" t="s">
        <v>19</v>
      </c>
      <c r="B123" s="82">
        <v>2216</v>
      </c>
      <c r="C123" s="83" t="s">
        <v>2</v>
      </c>
      <c r="D123" s="73">
        <f>D122</f>
        <v>818915</v>
      </c>
      <c r="E123" s="74">
        <f t="shared" ref="E123:G123" si="29">E122</f>
        <v>0</v>
      </c>
      <c r="F123" s="73">
        <f t="shared" si="29"/>
        <v>85000</v>
      </c>
      <c r="G123" s="73">
        <f t="shared" si="29"/>
        <v>342374</v>
      </c>
      <c r="H123" s="73">
        <v>52507</v>
      </c>
    </row>
    <row r="124" spans="1:8">
      <c r="A124" s="55"/>
      <c r="B124" s="82"/>
      <c r="C124" s="83"/>
      <c r="D124" s="52"/>
      <c r="E124" s="52"/>
      <c r="F124" s="52"/>
      <c r="G124" s="52"/>
      <c r="H124" s="52"/>
    </row>
    <row r="125" spans="1:8" ht="13.9" customHeight="1">
      <c r="A125" s="55" t="s">
        <v>21</v>
      </c>
      <c r="B125" s="56">
        <v>2501</v>
      </c>
      <c r="C125" s="57" t="s">
        <v>3</v>
      </c>
      <c r="D125" s="77"/>
      <c r="E125" s="77"/>
      <c r="F125" s="77"/>
      <c r="G125" s="77"/>
      <c r="H125" s="77"/>
    </row>
    <row r="126" spans="1:8" ht="13.9" customHeight="1">
      <c r="A126" s="55"/>
      <c r="B126" s="58">
        <v>1</v>
      </c>
      <c r="C126" s="59" t="s">
        <v>57</v>
      </c>
      <c r="D126" s="77"/>
      <c r="E126" s="77"/>
      <c r="F126" s="77"/>
      <c r="G126" s="77"/>
      <c r="H126" s="77"/>
    </row>
    <row r="127" spans="1:8" ht="13.9" customHeight="1">
      <c r="A127" s="55"/>
      <c r="B127" s="60">
        <v>1.0009999999999999</v>
      </c>
      <c r="C127" s="57" t="s">
        <v>174</v>
      </c>
      <c r="D127" s="52"/>
      <c r="E127" s="52"/>
      <c r="F127" s="52"/>
      <c r="G127" s="52"/>
      <c r="H127" s="52"/>
    </row>
    <row r="128" spans="1:8" ht="13.9" customHeight="1">
      <c r="A128" s="55"/>
      <c r="B128" s="61">
        <v>45</v>
      </c>
      <c r="C128" s="59" t="s">
        <v>94</v>
      </c>
      <c r="D128" s="52"/>
      <c r="E128" s="52"/>
      <c r="F128" s="52"/>
      <c r="G128" s="52"/>
      <c r="H128" s="52"/>
    </row>
    <row r="129" spans="1:8" ht="13.9" customHeight="1">
      <c r="A129" s="55"/>
      <c r="B129" s="61">
        <v>71</v>
      </c>
      <c r="C129" s="59" t="s">
        <v>300</v>
      </c>
      <c r="D129" s="52"/>
      <c r="E129" s="52"/>
      <c r="F129" s="52"/>
      <c r="G129" s="52"/>
      <c r="H129" s="52"/>
    </row>
    <row r="130" spans="1:8" ht="13.9" customHeight="1">
      <c r="A130" s="55"/>
      <c r="B130" s="61" t="s">
        <v>95</v>
      </c>
      <c r="C130" s="59" t="s">
        <v>66</v>
      </c>
      <c r="D130" s="52">
        <v>9068</v>
      </c>
      <c r="E130" s="65">
        <v>0</v>
      </c>
      <c r="F130" s="66">
        <v>9736</v>
      </c>
      <c r="G130" s="52">
        <v>9736</v>
      </c>
      <c r="H130" s="66">
        <v>10400</v>
      </c>
    </row>
    <row r="131" spans="1:8" ht="13.9" customHeight="1">
      <c r="A131" s="55"/>
      <c r="B131" s="61" t="s">
        <v>96</v>
      </c>
      <c r="C131" s="59" t="s">
        <v>22</v>
      </c>
      <c r="D131" s="52">
        <v>50</v>
      </c>
      <c r="E131" s="65">
        <v>0</v>
      </c>
      <c r="F131" s="66">
        <v>50</v>
      </c>
      <c r="G131" s="52">
        <v>50</v>
      </c>
      <c r="H131" s="66">
        <v>50</v>
      </c>
    </row>
    <row r="132" spans="1:8" ht="13.9" customHeight="1">
      <c r="A132" s="55"/>
      <c r="B132" s="61" t="s">
        <v>97</v>
      </c>
      <c r="C132" s="59" t="s">
        <v>23</v>
      </c>
      <c r="D132" s="52">
        <v>650</v>
      </c>
      <c r="E132" s="65">
        <v>0</v>
      </c>
      <c r="F132" s="66">
        <v>655</v>
      </c>
      <c r="G132" s="52">
        <v>655</v>
      </c>
      <c r="H132" s="66">
        <v>655</v>
      </c>
    </row>
    <row r="133" spans="1:8" ht="13.9" customHeight="1">
      <c r="A133" s="55" t="s">
        <v>19</v>
      </c>
      <c r="B133" s="61">
        <v>71</v>
      </c>
      <c r="C133" s="59" t="s">
        <v>300</v>
      </c>
      <c r="D133" s="75">
        <f>SUM(D130:D132)</f>
        <v>9768</v>
      </c>
      <c r="E133" s="74">
        <f t="shared" ref="E133:G133" si="30">SUM(E130:E132)</f>
        <v>0</v>
      </c>
      <c r="F133" s="73">
        <f t="shared" si="30"/>
        <v>10441</v>
      </c>
      <c r="G133" s="75">
        <f t="shared" si="30"/>
        <v>10441</v>
      </c>
      <c r="H133" s="73">
        <v>11105</v>
      </c>
    </row>
    <row r="134" spans="1:8">
      <c r="A134" s="55"/>
      <c r="B134" s="61"/>
      <c r="C134" s="59"/>
      <c r="D134" s="52"/>
      <c r="E134" s="52"/>
      <c r="F134" s="52"/>
      <c r="G134" s="52"/>
      <c r="H134" s="52"/>
    </row>
    <row r="135" spans="1:8" ht="13.9" customHeight="1">
      <c r="A135" s="55"/>
      <c r="B135" s="61">
        <v>72</v>
      </c>
      <c r="C135" s="59" t="s">
        <v>301</v>
      </c>
      <c r="D135" s="52"/>
      <c r="E135" s="52"/>
      <c r="F135" s="52"/>
      <c r="G135" s="52"/>
      <c r="H135" s="52"/>
    </row>
    <row r="136" spans="1:8" ht="13.9" customHeight="1">
      <c r="A136" s="55"/>
      <c r="B136" s="61" t="s">
        <v>98</v>
      </c>
      <c r="C136" s="59" t="s">
        <v>66</v>
      </c>
      <c r="D136" s="52">
        <v>8394</v>
      </c>
      <c r="E136" s="65">
        <v>0</v>
      </c>
      <c r="F136" s="66">
        <v>8249</v>
      </c>
      <c r="G136" s="52">
        <v>8249</v>
      </c>
      <c r="H136" s="66">
        <v>12255</v>
      </c>
    </row>
    <row r="137" spans="1:8" ht="13.9" customHeight="1">
      <c r="A137" s="55"/>
      <c r="B137" s="61" t="s">
        <v>99</v>
      </c>
      <c r="C137" s="59" t="s">
        <v>22</v>
      </c>
      <c r="D137" s="52">
        <v>50</v>
      </c>
      <c r="E137" s="65">
        <v>0</v>
      </c>
      <c r="F137" s="66">
        <v>50</v>
      </c>
      <c r="G137" s="52">
        <v>50</v>
      </c>
      <c r="H137" s="66">
        <v>50</v>
      </c>
    </row>
    <row r="138" spans="1:8" ht="13.9" customHeight="1">
      <c r="A138" s="55"/>
      <c r="B138" s="61" t="s">
        <v>100</v>
      </c>
      <c r="C138" s="59" t="s">
        <v>23</v>
      </c>
      <c r="D138" s="52">
        <v>655</v>
      </c>
      <c r="E138" s="65">
        <v>0</v>
      </c>
      <c r="F138" s="66">
        <v>655</v>
      </c>
      <c r="G138" s="52">
        <v>655</v>
      </c>
      <c r="H138" s="66">
        <v>655</v>
      </c>
    </row>
    <row r="139" spans="1:8" ht="13.9" customHeight="1">
      <c r="A139" s="55" t="s">
        <v>19</v>
      </c>
      <c r="B139" s="61">
        <v>72</v>
      </c>
      <c r="C139" s="59" t="s">
        <v>301</v>
      </c>
      <c r="D139" s="75">
        <f>SUM(D136:D138)</f>
        <v>9099</v>
      </c>
      <c r="E139" s="74">
        <f t="shared" ref="E139:G139" si="31">SUM(E136:E138)</f>
        <v>0</v>
      </c>
      <c r="F139" s="73">
        <f t="shared" si="31"/>
        <v>8954</v>
      </c>
      <c r="G139" s="75">
        <f t="shared" si="31"/>
        <v>8954</v>
      </c>
      <c r="H139" s="73">
        <v>12960</v>
      </c>
    </row>
    <row r="140" spans="1:8" ht="13.9" customHeight="1">
      <c r="A140" s="55"/>
      <c r="B140" s="61"/>
      <c r="C140" s="59"/>
      <c r="D140" s="52"/>
      <c r="E140" s="52"/>
      <c r="F140" s="52"/>
      <c r="G140" s="52"/>
      <c r="H140" s="52"/>
    </row>
    <row r="141" spans="1:8" ht="13.9" customHeight="1">
      <c r="A141" s="55"/>
      <c r="B141" s="61">
        <v>73</v>
      </c>
      <c r="C141" s="59" t="s">
        <v>302</v>
      </c>
      <c r="D141" s="52"/>
      <c r="E141" s="52"/>
      <c r="F141" s="52"/>
      <c r="G141" s="52"/>
      <c r="H141" s="52"/>
    </row>
    <row r="142" spans="1:8" ht="13.9" customHeight="1">
      <c r="A142" s="55"/>
      <c r="B142" s="61" t="s">
        <v>101</v>
      </c>
      <c r="C142" s="59" t="s">
        <v>66</v>
      </c>
      <c r="D142" s="52">
        <v>10802</v>
      </c>
      <c r="E142" s="65">
        <v>0</v>
      </c>
      <c r="F142" s="66">
        <v>11495</v>
      </c>
      <c r="G142" s="52">
        <v>11495</v>
      </c>
      <c r="H142" s="66">
        <v>15629</v>
      </c>
    </row>
    <row r="143" spans="1:8" ht="13.9" customHeight="1">
      <c r="A143" s="55"/>
      <c r="B143" s="61" t="s">
        <v>102</v>
      </c>
      <c r="C143" s="59" t="s">
        <v>22</v>
      </c>
      <c r="D143" s="52">
        <v>50</v>
      </c>
      <c r="E143" s="65">
        <v>0</v>
      </c>
      <c r="F143" s="66">
        <v>50</v>
      </c>
      <c r="G143" s="52">
        <v>50</v>
      </c>
      <c r="H143" s="66">
        <v>50</v>
      </c>
    </row>
    <row r="144" spans="1:8" ht="13.9" customHeight="1">
      <c r="A144" s="55"/>
      <c r="B144" s="61" t="s">
        <v>103</v>
      </c>
      <c r="C144" s="59" t="s">
        <v>23</v>
      </c>
      <c r="D144" s="52">
        <v>585</v>
      </c>
      <c r="E144" s="65">
        <v>0</v>
      </c>
      <c r="F144" s="66">
        <v>585</v>
      </c>
      <c r="G144" s="52">
        <v>585</v>
      </c>
      <c r="H144" s="66">
        <v>585</v>
      </c>
    </row>
    <row r="145" spans="1:8" ht="13.9" customHeight="1">
      <c r="A145" s="55" t="s">
        <v>19</v>
      </c>
      <c r="B145" s="61">
        <v>73</v>
      </c>
      <c r="C145" s="59" t="s">
        <v>302</v>
      </c>
      <c r="D145" s="75">
        <f>SUM(D142:D144)</f>
        <v>11437</v>
      </c>
      <c r="E145" s="74">
        <f t="shared" ref="E145:G145" si="32">SUM(E142:E144)</f>
        <v>0</v>
      </c>
      <c r="F145" s="73">
        <f t="shared" si="32"/>
        <v>12130</v>
      </c>
      <c r="G145" s="75">
        <f t="shared" si="32"/>
        <v>12130</v>
      </c>
      <c r="H145" s="73">
        <v>16264</v>
      </c>
    </row>
    <row r="146" spans="1:8">
      <c r="A146" s="55"/>
      <c r="B146" s="61"/>
      <c r="C146" s="59"/>
      <c r="D146" s="52"/>
      <c r="E146" s="52"/>
      <c r="F146" s="52"/>
      <c r="G146" s="52"/>
      <c r="H146" s="52"/>
    </row>
    <row r="147" spans="1:8" ht="13.9" customHeight="1">
      <c r="A147" s="55"/>
      <c r="B147" s="61">
        <v>75</v>
      </c>
      <c r="C147" s="59" t="s">
        <v>303</v>
      </c>
      <c r="D147" s="52"/>
      <c r="E147" s="52"/>
      <c r="F147" s="52"/>
      <c r="G147" s="52"/>
      <c r="H147" s="52"/>
    </row>
    <row r="148" spans="1:8" ht="13.9" customHeight="1">
      <c r="A148" s="55"/>
      <c r="B148" s="61" t="s">
        <v>116</v>
      </c>
      <c r="C148" s="59" t="s">
        <v>66</v>
      </c>
      <c r="D148" s="52">
        <v>6369</v>
      </c>
      <c r="E148" s="65">
        <v>0</v>
      </c>
      <c r="F148" s="66">
        <v>5279</v>
      </c>
      <c r="G148" s="52">
        <v>5279</v>
      </c>
      <c r="H148" s="66">
        <v>5605</v>
      </c>
    </row>
    <row r="149" spans="1:8" ht="13.9" customHeight="1">
      <c r="A149" s="70"/>
      <c r="B149" s="71" t="s">
        <v>117</v>
      </c>
      <c r="C149" s="72" t="s">
        <v>22</v>
      </c>
      <c r="D149" s="23">
        <v>50</v>
      </c>
      <c r="E149" s="22">
        <v>0</v>
      </c>
      <c r="F149" s="68">
        <v>50</v>
      </c>
      <c r="G149" s="23">
        <v>50</v>
      </c>
      <c r="H149" s="68">
        <v>50</v>
      </c>
    </row>
    <row r="150" spans="1:8" ht="13.9" customHeight="1">
      <c r="A150" s="55"/>
      <c r="B150" s="61" t="s">
        <v>118</v>
      </c>
      <c r="C150" s="59" t="s">
        <v>23</v>
      </c>
      <c r="D150" s="52">
        <v>746</v>
      </c>
      <c r="E150" s="65">
        <v>0</v>
      </c>
      <c r="F150" s="66">
        <v>725</v>
      </c>
      <c r="G150" s="52">
        <v>725</v>
      </c>
      <c r="H150" s="66">
        <v>725</v>
      </c>
    </row>
    <row r="151" spans="1:8" ht="13.9" customHeight="1">
      <c r="A151" s="55" t="s">
        <v>19</v>
      </c>
      <c r="B151" s="61">
        <v>75</v>
      </c>
      <c r="C151" s="59" t="s">
        <v>303</v>
      </c>
      <c r="D151" s="75">
        <f>SUM(D148:D150)</f>
        <v>7165</v>
      </c>
      <c r="E151" s="74">
        <f t="shared" ref="E151:G151" si="33">SUM(E148:E150)</f>
        <v>0</v>
      </c>
      <c r="F151" s="73">
        <f t="shared" si="33"/>
        <v>6054</v>
      </c>
      <c r="G151" s="75">
        <f t="shared" si="33"/>
        <v>6054</v>
      </c>
      <c r="H151" s="73">
        <v>6380</v>
      </c>
    </row>
    <row r="152" spans="1:8" ht="10.15" customHeight="1">
      <c r="A152" s="55"/>
      <c r="B152" s="61"/>
      <c r="C152" s="59"/>
      <c r="D152" s="52"/>
      <c r="E152" s="52"/>
      <c r="F152" s="52"/>
      <c r="G152" s="52"/>
      <c r="H152" s="52"/>
    </row>
    <row r="153" spans="1:8" ht="13.9" customHeight="1">
      <c r="A153" s="55"/>
      <c r="B153" s="61">
        <v>76</v>
      </c>
      <c r="C153" s="59" t="s">
        <v>304</v>
      </c>
      <c r="D153" s="52"/>
      <c r="E153" s="52"/>
      <c r="F153" s="52"/>
      <c r="G153" s="52"/>
      <c r="H153" s="52"/>
    </row>
    <row r="154" spans="1:8" ht="13.9" customHeight="1">
      <c r="A154" s="55"/>
      <c r="B154" s="61" t="s">
        <v>119</v>
      </c>
      <c r="C154" s="59" t="s">
        <v>66</v>
      </c>
      <c r="D154" s="52">
        <v>5731</v>
      </c>
      <c r="E154" s="65">
        <v>0</v>
      </c>
      <c r="F154" s="66">
        <v>7030</v>
      </c>
      <c r="G154" s="52">
        <v>7030</v>
      </c>
      <c r="H154" s="66">
        <v>6960</v>
      </c>
    </row>
    <row r="155" spans="1:8" ht="13.9" customHeight="1">
      <c r="A155" s="55"/>
      <c r="B155" s="61" t="s">
        <v>120</v>
      </c>
      <c r="C155" s="59" t="s">
        <v>22</v>
      </c>
      <c r="D155" s="52">
        <v>50</v>
      </c>
      <c r="E155" s="65">
        <v>0</v>
      </c>
      <c r="F155" s="66">
        <v>50</v>
      </c>
      <c r="G155" s="52">
        <v>50</v>
      </c>
      <c r="H155" s="66">
        <v>50</v>
      </c>
    </row>
    <row r="156" spans="1:8" ht="13.9" customHeight="1">
      <c r="A156" s="55"/>
      <c r="B156" s="61" t="s">
        <v>121</v>
      </c>
      <c r="C156" s="59" t="s">
        <v>23</v>
      </c>
      <c r="D156" s="23">
        <v>676</v>
      </c>
      <c r="E156" s="22">
        <v>0</v>
      </c>
      <c r="F156" s="68">
        <v>660</v>
      </c>
      <c r="G156" s="23">
        <v>660</v>
      </c>
      <c r="H156" s="68">
        <v>660</v>
      </c>
    </row>
    <row r="157" spans="1:8" ht="13.9" customHeight="1">
      <c r="A157" s="55" t="s">
        <v>19</v>
      </c>
      <c r="B157" s="61">
        <v>76</v>
      </c>
      <c r="C157" s="59" t="s">
        <v>304</v>
      </c>
      <c r="D157" s="23">
        <f>SUM(D154:D156)</f>
        <v>6457</v>
      </c>
      <c r="E157" s="22">
        <f t="shared" ref="E157:G157" si="34">SUM(E154:E156)</f>
        <v>0</v>
      </c>
      <c r="F157" s="68">
        <f t="shared" si="34"/>
        <v>7740</v>
      </c>
      <c r="G157" s="23">
        <f t="shared" si="34"/>
        <v>7740</v>
      </c>
      <c r="H157" s="68">
        <v>7670</v>
      </c>
    </row>
    <row r="158" spans="1:8" ht="10.15" customHeight="1">
      <c r="A158" s="55"/>
      <c r="B158" s="61"/>
      <c r="C158" s="59"/>
      <c r="D158" s="52"/>
      <c r="E158" s="66"/>
      <c r="F158" s="66"/>
      <c r="G158" s="52"/>
      <c r="H158" s="66"/>
    </row>
    <row r="159" spans="1:8" ht="13.9" customHeight="1">
      <c r="A159" s="55"/>
      <c r="B159" s="61">
        <v>77</v>
      </c>
      <c r="C159" s="59" t="s">
        <v>305</v>
      </c>
      <c r="D159" s="52"/>
      <c r="E159" s="52"/>
      <c r="F159" s="52"/>
      <c r="G159" s="52"/>
      <c r="H159" s="52"/>
    </row>
    <row r="160" spans="1:8" ht="13.9" customHeight="1">
      <c r="A160" s="55"/>
      <c r="B160" s="61" t="s">
        <v>122</v>
      </c>
      <c r="C160" s="59" t="s">
        <v>66</v>
      </c>
      <c r="D160" s="52">
        <v>5439</v>
      </c>
      <c r="E160" s="65">
        <v>0</v>
      </c>
      <c r="F160" s="66">
        <v>5421</v>
      </c>
      <c r="G160" s="52">
        <v>5421</v>
      </c>
      <c r="H160" s="66">
        <v>6599</v>
      </c>
    </row>
    <row r="161" spans="1:8" ht="13.9" customHeight="1">
      <c r="A161" s="55"/>
      <c r="B161" s="61" t="s">
        <v>123</v>
      </c>
      <c r="C161" s="59" t="s">
        <v>22</v>
      </c>
      <c r="D161" s="52">
        <v>50</v>
      </c>
      <c r="E161" s="65">
        <v>0</v>
      </c>
      <c r="F161" s="66">
        <v>50</v>
      </c>
      <c r="G161" s="52">
        <v>50</v>
      </c>
      <c r="H161" s="66">
        <v>50</v>
      </c>
    </row>
    <row r="162" spans="1:8" ht="13.9" customHeight="1">
      <c r="A162" s="55"/>
      <c r="B162" s="61" t="s">
        <v>124</v>
      </c>
      <c r="C162" s="59" t="s">
        <v>23</v>
      </c>
      <c r="D162" s="52">
        <v>800</v>
      </c>
      <c r="E162" s="65">
        <v>0</v>
      </c>
      <c r="F162" s="66">
        <v>800</v>
      </c>
      <c r="G162" s="52">
        <v>800</v>
      </c>
      <c r="H162" s="66">
        <v>800</v>
      </c>
    </row>
    <row r="163" spans="1:8" ht="13.9" customHeight="1">
      <c r="A163" s="55" t="s">
        <v>19</v>
      </c>
      <c r="B163" s="61">
        <v>77</v>
      </c>
      <c r="C163" s="59" t="s">
        <v>305</v>
      </c>
      <c r="D163" s="75">
        <f>SUM(D160:D162)</f>
        <v>6289</v>
      </c>
      <c r="E163" s="74">
        <f t="shared" ref="E163:G163" si="35">SUM(E160:E162)</f>
        <v>0</v>
      </c>
      <c r="F163" s="73">
        <f t="shared" si="35"/>
        <v>6271</v>
      </c>
      <c r="G163" s="75">
        <f t="shared" si="35"/>
        <v>6271</v>
      </c>
      <c r="H163" s="73">
        <v>7449</v>
      </c>
    </row>
    <row r="164" spans="1:8" ht="10.15" customHeight="1">
      <c r="A164" s="55"/>
      <c r="B164" s="61"/>
      <c r="C164" s="59"/>
      <c r="D164" s="52"/>
      <c r="E164" s="52"/>
      <c r="F164" s="52"/>
      <c r="G164" s="52"/>
      <c r="H164" s="52"/>
    </row>
    <row r="165" spans="1:8" ht="13.9" customHeight="1">
      <c r="A165" s="55"/>
      <c r="B165" s="61">
        <v>78</v>
      </c>
      <c r="C165" s="59" t="s">
        <v>306</v>
      </c>
      <c r="D165" s="52"/>
      <c r="E165" s="52"/>
      <c r="F165" s="52"/>
      <c r="G165" s="52"/>
      <c r="H165" s="52"/>
    </row>
    <row r="166" spans="1:8" ht="13.9" customHeight="1">
      <c r="A166" s="55"/>
      <c r="B166" s="61" t="s">
        <v>125</v>
      </c>
      <c r="C166" s="59" t="s">
        <v>66</v>
      </c>
      <c r="D166" s="52">
        <v>8602</v>
      </c>
      <c r="E166" s="65">
        <v>0</v>
      </c>
      <c r="F166" s="66">
        <v>9826</v>
      </c>
      <c r="G166" s="52">
        <v>9826</v>
      </c>
      <c r="H166" s="66">
        <v>10574</v>
      </c>
    </row>
    <row r="167" spans="1:8" ht="15" customHeight="1">
      <c r="A167" s="55"/>
      <c r="B167" s="61" t="s">
        <v>126</v>
      </c>
      <c r="C167" s="59" t="s">
        <v>22</v>
      </c>
      <c r="D167" s="52">
        <v>50</v>
      </c>
      <c r="E167" s="65">
        <v>0</v>
      </c>
      <c r="F167" s="66">
        <v>50</v>
      </c>
      <c r="G167" s="52">
        <v>50</v>
      </c>
      <c r="H167" s="66">
        <v>50</v>
      </c>
    </row>
    <row r="168" spans="1:8" ht="15" customHeight="1">
      <c r="A168" s="55"/>
      <c r="B168" s="61" t="s">
        <v>127</v>
      </c>
      <c r="C168" s="59" t="s">
        <v>23</v>
      </c>
      <c r="D168" s="23">
        <v>800</v>
      </c>
      <c r="E168" s="22">
        <v>0</v>
      </c>
      <c r="F168" s="68">
        <v>800</v>
      </c>
      <c r="G168" s="23">
        <v>800</v>
      </c>
      <c r="H168" s="68">
        <v>800</v>
      </c>
    </row>
    <row r="169" spans="1:8" ht="13.9" customHeight="1">
      <c r="A169" s="55" t="s">
        <v>19</v>
      </c>
      <c r="B169" s="61">
        <v>78</v>
      </c>
      <c r="C169" s="59" t="s">
        <v>306</v>
      </c>
      <c r="D169" s="75">
        <f>SUM(D166:D168)</f>
        <v>9452</v>
      </c>
      <c r="E169" s="74">
        <f t="shared" ref="E169:G169" si="36">SUM(E166:E168)</f>
        <v>0</v>
      </c>
      <c r="F169" s="73">
        <f t="shared" si="36"/>
        <v>10676</v>
      </c>
      <c r="G169" s="75">
        <f t="shared" si="36"/>
        <v>10676</v>
      </c>
      <c r="H169" s="73">
        <v>11424</v>
      </c>
    </row>
    <row r="170" spans="1:8" ht="10.15" customHeight="1">
      <c r="A170" s="55"/>
      <c r="B170" s="61"/>
      <c r="C170" s="59"/>
      <c r="D170" s="52"/>
      <c r="E170" s="52"/>
      <c r="F170" s="52"/>
      <c r="G170" s="52"/>
      <c r="H170" s="52"/>
    </row>
    <row r="171" spans="1:8" ht="14.45" customHeight="1">
      <c r="A171" s="55"/>
      <c r="B171" s="61">
        <v>80</v>
      </c>
      <c r="C171" s="59" t="s">
        <v>307</v>
      </c>
      <c r="D171" s="52"/>
      <c r="E171" s="52"/>
      <c r="F171" s="52"/>
      <c r="G171" s="52"/>
      <c r="H171" s="52"/>
    </row>
    <row r="172" spans="1:8" ht="14.45" customHeight="1">
      <c r="A172" s="55"/>
      <c r="B172" s="61" t="s">
        <v>183</v>
      </c>
      <c r="C172" s="59" t="s">
        <v>66</v>
      </c>
      <c r="D172" s="66">
        <v>7365</v>
      </c>
      <c r="E172" s="65">
        <v>0</v>
      </c>
      <c r="F172" s="66">
        <v>7807</v>
      </c>
      <c r="G172" s="52">
        <v>7807</v>
      </c>
      <c r="H172" s="66">
        <v>8560</v>
      </c>
    </row>
    <row r="173" spans="1:8" ht="14.45" customHeight="1">
      <c r="A173" s="55"/>
      <c r="B173" s="61" t="s">
        <v>184</v>
      </c>
      <c r="C173" s="59" t="s">
        <v>22</v>
      </c>
      <c r="D173" s="66">
        <v>50</v>
      </c>
      <c r="E173" s="65">
        <v>0</v>
      </c>
      <c r="F173" s="66">
        <v>50</v>
      </c>
      <c r="G173" s="52">
        <v>50</v>
      </c>
      <c r="H173" s="66">
        <v>50</v>
      </c>
    </row>
    <row r="174" spans="1:8" ht="14.45" customHeight="1">
      <c r="A174" s="55"/>
      <c r="B174" s="61" t="s">
        <v>185</v>
      </c>
      <c r="C174" s="59" t="s">
        <v>23</v>
      </c>
      <c r="D174" s="68">
        <v>800</v>
      </c>
      <c r="E174" s="22">
        <v>0</v>
      </c>
      <c r="F174" s="68">
        <v>800</v>
      </c>
      <c r="G174" s="23">
        <v>800</v>
      </c>
      <c r="H174" s="68">
        <v>800</v>
      </c>
    </row>
    <row r="175" spans="1:8" ht="14.45" customHeight="1">
      <c r="A175" s="55" t="s">
        <v>19</v>
      </c>
      <c r="B175" s="61">
        <v>80</v>
      </c>
      <c r="C175" s="59" t="s">
        <v>307</v>
      </c>
      <c r="D175" s="68">
        <f>SUM(D172:D174)</f>
        <v>8215</v>
      </c>
      <c r="E175" s="22">
        <f t="shared" ref="E175:G175" si="37">SUM(E172:E174)</f>
        <v>0</v>
      </c>
      <c r="F175" s="68">
        <f t="shared" si="37"/>
        <v>8657</v>
      </c>
      <c r="G175" s="23">
        <f t="shared" si="37"/>
        <v>8657</v>
      </c>
      <c r="H175" s="68">
        <v>9410</v>
      </c>
    </row>
    <row r="176" spans="1:8" ht="10.15" customHeight="1">
      <c r="A176" s="55"/>
      <c r="B176" s="61"/>
      <c r="C176" s="59"/>
      <c r="D176" s="98"/>
      <c r="E176" s="98"/>
      <c r="F176" s="98"/>
      <c r="G176" s="80"/>
      <c r="H176" s="98"/>
    </row>
    <row r="177" spans="1:8" ht="13.9" customHeight="1">
      <c r="A177" s="55"/>
      <c r="B177" s="61">
        <v>81</v>
      </c>
      <c r="C177" s="59" t="s">
        <v>308</v>
      </c>
      <c r="D177" s="66"/>
      <c r="E177" s="66"/>
      <c r="F177" s="66"/>
      <c r="G177" s="52"/>
      <c r="H177" s="66"/>
    </row>
    <row r="178" spans="1:8" ht="13.9" customHeight="1">
      <c r="A178" s="55"/>
      <c r="B178" s="61" t="s">
        <v>196</v>
      </c>
      <c r="C178" s="59" t="s">
        <v>66</v>
      </c>
      <c r="D178" s="66">
        <v>7011</v>
      </c>
      <c r="E178" s="65">
        <v>0</v>
      </c>
      <c r="F178" s="66">
        <v>8820</v>
      </c>
      <c r="G178" s="66">
        <v>8820</v>
      </c>
      <c r="H178" s="66">
        <v>7213</v>
      </c>
    </row>
    <row r="179" spans="1:8" ht="13.9" customHeight="1">
      <c r="A179" s="55"/>
      <c r="B179" s="61" t="s">
        <v>197</v>
      </c>
      <c r="C179" s="59" t="s">
        <v>22</v>
      </c>
      <c r="D179" s="66">
        <v>50</v>
      </c>
      <c r="E179" s="65">
        <v>0</v>
      </c>
      <c r="F179" s="66">
        <v>50</v>
      </c>
      <c r="G179" s="66">
        <v>50</v>
      </c>
      <c r="H179" s="66">
        <v>50</v>
      </c>
    </row>
    <row r="180" spans="1:8" ht="13.9" customHeight="1">
      <c r="A180" s="55"/>
      <c r="B180" s="61" t="s">
        <v>198</v>
      </c>
      <c r="C180" s="59" t="s">
        <v>23</v>
      </c>
      <c r="D180" s="68">
        <v>991</v>
      </c>
      <c r="E180" s="22">
        <v>0</v>
      </c>
      <c r="F180" s="68">
        <v>1000</v>
      </c>
      <c r="G180" s="68">
        <v>1000</v>
      </c>
      <c r="H180" s="68">
        <v>1000</v>
      </c>
    </row>
    <row r="181" spans="1:8" ht="13.9" customHeight="1">
      <c r="A181" s="55" t="s">
        <v>19</v>
      </c>
      <c r="B181" s="61">
        <v>81</v>
      </c>
      <c r="C181" s="59" t="s">
        <v>308</v>
      </c>
      <c r="D181" s="68">
        <f>SUM(D178:D180)</f>
        <v>8052</v>
      </c>
      <c r="E181" s="22">
        <f t="shared" ref="E181:G181" si="38">SUM(E178:E180)</f>
        <v>0</v>
      </c>
      <c r="F181" s="68">
        <f t="shared" si="38"/>
        <v>9870</v>
      </c>
      <c r="G181" s="68">
        <f t="shared" si="38"/>
        <v>9870</v>
      </c>
      <c r="H181" s="68">
        <v>8263</v>
      </c>
    </row>
    <row r="182" spans="1:8" ht="10.15" customHeight="1">
      <c r="A182" s="55"/>
      <c r="B182" s="61"/>
      <c r="C182" s="59"/>
      <c r="D182" s="66"/>
      <c r="E182" s="65"/>
      <c r="F182" s="66"/>
      <c r="G182" s="66"/>
      <c r="H182" s="66"/>
    </row>
    <row r="183" spans="1:8" ht="14.45" customHeight="1">
      <c r="A183" s="55"/>
      <c r="B183" s="61">
        <v>82</v>
      </c>
      <c r="C183" s="59" t="s">
        <v>309</v>
      </c>
      <c r="D183" s="52"/>
      <c r="E183" s="52"/>
      <c r="F183" s="52"/>
      <c r="G183" s="52"/>
      <c r="H183" s="52"/>
    </row>
    <row r="184" spans="1:8" ht="14.45" customHeight="1">
      <c r="A184" s="55"/>
      <c r="B184" s="61" t="s">
        <v>254</v>
      </c>
      <c r="C184" s="59" t="s">
        <v>66</v>
      </c>
      <c r="D184" s="66">
        <v>9448</v>
      </c>
      <c r="E184" s="65">
        <v>0</v>
      </c>
      <c r="F184" s="66">
        <v>9478</v>
      </c>
      <c r="G184" s="66">
        <v>9478</v>
      </c>
      <c r="H184" s="66">
        <v>10749</v>
      </c>
    </row>
    <row r="185" spans="1:8" ht="14.45" customHeight="1">
      <c r="A185" s="55"/>
      <c r="B185" s="61" t="s">
        <v>255</v>
      </c>
      <c r="C185" s="59" t="s">
        <v>22</v>
      </c>
      <c r="D185" s="66">
        <v>50</v>
      </c>
      <c r="E185" s="65">
        <v>0</v>
      </c>
      <c r="F185" s="66">
        <v>50</v>
      </c>
      <c r="G185" s="66">
        <v>50</v>
      </c>
      <c r="H185" s="66">
        <v>50</v>
      </c>
    </row>
    <row r="186" spans="1:8" ht="14.45" customHeight="1">
      <c r="A186" s="70"/>
      <c r="B186" s="71" t="s">
        <v>256</v>
      </c>
      <c r="C186" s="72" t="s">
        <v>23</v>
      </c>
      <c r="D186" s="68">
        <v>991</v>
      </c>
      <c r="E186" s="22">
        <v>0</v>
      </c>
      <c r="F186" s="68">
        <v>1000</v>
      </c>
      <c r="G186" s="68">
        <v>1000</v>
      </c>
      <c r="H186" s="68">
        <v>1000</v>
      </c>
    </row>
    <row r="187" spans="1:8" ht="14.45" customHeight="1">
      <c r="A187" s="55" t="s">
        <v>19</v>
      </c>
      <c r="B187" s="61">
        <v>82</v>
      </c>
      <c r="C187" s="59" t="s">
        <v>309</v>
      </c>
      <c r="D187" s="68">
        <f>SUM(D184:D186)</f>
        <v>10489</v>
      </c>
      <c r="E187" s="22">
        <f t="shared" ref="E187:G187" si="39">SUM(E184:E186)</f>
        <v>0</v>
      </c>
      <c r="F187" s="68">
        <f t="shared" si="39"/>
        <v>10528</v>
      </c>
      <c r="G187" s="68">
        <f t="shared" si="39"/>
        <v>10528</v>
      </c>
      <c r="H187" s="68">
        <v>11799</v>
      </c>
    </row>
    <row r="188" spans="1:8" ht="14.45" customHeight="1">
      <c r="A188" s="55" t="s">
        <v>19</v>
      </c>
      <c r="B188" s="61">
        <v>45</v>
      </c>
      <c r="C188" s="59" t="s">
        <v>29</v>
      </c>
      <c r="D188" s="73">
        <f>D169+D163+D157+D151+D145+D133+D139+D175+D181+D187</f>
        <v>86423</v>
      </c>
      <c r="E188" s="74">
        <f t="shared" ref="E188:G188" si="40">E169+E163+E157+E151+E145+E133+E139+E175+E181+E187</f>
        <v>0</v>
      </c>
      <c r="F188" s="73">
        <f t="shared" si="40"/>
        <v>91321</v>
      </c>
      <c r="G188" s="73">
        <f t="shared" si="40"/>
        <v>91321</v>
      </c>
      <c r="H188" s="73">
        <v>102724</v>
      </c>
    </row>
    <row r="189" spans="1:8" ht="10.15" customHeight="1">
      <c r="A189" s="55"/>
      <c r="B189" s="61"/>
      <c r="C189" s="59"/>
      <c r="D189" s="52"/>
      <c r="E189" s="52"/>
      <c r="F189" s="52"/>
      <c r="G189" s="52"/>
      <c r="H189" s="52"/>
    </row>
    <row r="190" spans="1:8" ht="14.45" customHeight="1">
      <c r="A190" s="55"/>
      <c r="B190" s="61">
        <v>46</v>
      </c>
      <c r="C190" s="59" t="s">
        <v>33</v>
      </c>
      <c r="D190" s="52"/>
      <c r="E190" s="52"/>
      <c r="F190" s="52"/>
      <c r="G190" s="52"/>
      <c r="H190" s="52"/>
    </row>
    <row r="191" spans="1:8" ht="14.45" customHeight="1">
      <c r="A191" s="55"/>
      <c r="B191" s="61">
        <v>71</v>
      </c>
      <c r="C191" s="59" t="s">
        <v>310</v>
      </c>
      <c r="D191" s="52"/>
      <c r="E191" s="52"/>
      <c r="F191" s="52"/>
      <c r="G191" s="52"/>
      <c r="H191" s="52"/>
    </row>
    <row r="192" spans="1:8" ht="14.45" customHeight="1">
      <c r="A192" s="55"/>
      <c r="B192" s="61" t="s">
        <v>128</v>
      </c>
      <c r="C192" s="59" t="s">
        <v>66</v>
      </c>
      <c r="D192" s="52">
        <v>4286</v>
      </c>
      <c r="E192" s="65">
        <v>0</v>
      </c>
      <c r="F192" s="66">
        <v>4002</v>
      </c>
      <c r="G192" s="52">
        <v>4002</v>
      </c>
      <c r="H192" s="66">
        <v>3306</v>
      </c>
    </row>
    <row r="193" spans="1:8" ht="14.45" customHeight="1">
      <c r="A193" s="55"/>
      <c r="B193" s="61" t="s">
        <v>129</v>
      </c>
      <c r="C193" s="59" t="s">
        <v>22</v>
      </c>
      <c r="D193" s="52">
        <v>50</v>
      </c>
      <c r="E193" s="65">
        <v>0</v>
      </c>
      <c r="F193" s="66">
        <v>50</v>
      </c>
      <c r="G193" s="52">
        <v>50</v>
      </c>
      <c r="H193" s="66">
        <v>50</v>
      </c>
    </row>
    <row r="194" spans="1:8" ht="14.45" customHeight="1">
      <c r="A194" s="55"/>
      <c r="B194" s="61" t="s">
        <v>130</v>
      </c>
      <c r="C194" s="59" t="s">
        <v>23</v>
      </c>
      <c r="D194" s="52">
        <v>700</v>
      </c>
      <c r="E194" s="65">
        <v>0</v>
      </c>
      <c r="F194" s="66">
        <v>700</v>
      </c>
      <c r="G194" s="52">
        <v>700</v>
      </c>
      <c r="H194" s="66">
        <v>700</v>
      </c>
    </row>
    <row r="195" spans="1:8" ht="14.45" customHeight="1">
      <c r="A195" s="55" t="s">
        <v>19</v>
      </c>
      <c r="B195" s="61">
        <v>71</v>
      </c>
      <c r="C195" s="59" t="s">
        <v>310</v>
      </c>
      <c r="D195" s="75">
        <f t="shared" ref="D195:G195" si="41">SUM(D192:D194)</f>
        <v>5036</v>
      </c>
      <c r="E195" s="74">
        <f t="shared" si="41"/>
        <v>0</v>
      </c>
      <c r="F195" s="73">
        <f t="shared" si="41"/>
        <v>4752</v>
      </c>
      <c r="G195" s="75">
        <f t="shared" si="41"/>
        <v>4752</v>
      </c>
      <c r="H195" s="73">
        <v>4056</v>
      </c>
    </row>
    <row r="196" spans="1:8" ht="10.15" customHeight="1">
      <c r="A196" s="55"/>
      <c r="B196" s="61"/>
      <c r="C196" s="59"/>
      <c r="D196" s="52"/>
      <c r="E196" s="52"/>
      <c r="F196" s="52"/>
      <c r="G196" s="52"/>
      <c r="H196" s="52"/>
    </row>
    <row r="197" spans="1:8" ht="14.45" customHeight="1">
      <c r="A197" s="55"/>
      <c r="B197" s="61">
        <v>72</v>
      </c>
      <c r="C197" s="59" t="s">
        <v>311</v>
      </c>
      <c r="D197" s="52"/>
      <c r="E197" s="52"/>
      <c r="F197" s="52"/>
      <c r="G197" s="52"/>
      <c r="H197" s="52"/>
    </row>
    <row r="198" spans="1:8" ht="14.45" customHeight="1">
      <c r="A198" s="55"/>
      <c r="B198" s="61" t="s">
        <v>131</v>
      </c>
      <c r="C198" s="59" t="s">
        <v>66</v>
      </c>
      <c r="D198" s="52">
        <v>7945</v>
      </c>
      <c r="E198" s="65">
        <v>0</v>
      </c>
      <c r="F198" s="66">
        <v>9561</v>
      </c>
      <c r="G198" s="52">
        <v>9561</v>
      </c>
      <c r="H198" s="66">
        <v>7309</v>
      </c>
    </row>
    <row r="199" spans="1:8" ht="14.45" customHeight="1">
      <c r="A199" s="55"/>
      <c r="B199" s="61" t="s">
        <v>132</v>
      </c>
      <c r="C199" s="59" t="s">
        <v>22</v>
      </c>
      <c r="D199" s="52">
        <v>50</v>
      </c>
      <c r="E199" s="65">
        <v>0</v>
      </c>
      <c r="F199" s="66">
        <v>50</v>
      </c>
      <c r="G199" s="52">
        <v>50</v>
      </c>
      <c r="H199" s="66">
        <v>50</v>
      </c>
    </row>
    <row r="200" spans="1:8" ht="14.45" customHeight="1">
      <c r="A200" s="55"/>
      <c r="B200" s="61" t="s">
        <v>133</v>
      </c>
      <c r="C200" s="59" t="s">
        <v>23</v>
      </c>
      <c r="D200" s="23">
        <v>675</v>
      </c>
      <c r="E200" s="22">
        <v>0</v>
      </c>
      <c r="F200" s="68">
        <v>675</v>
      </c>
      <c r="G200" s="23">
        <v>675</v>
      </c>
      <c r="H200" s="68">
        <v>675</v>
      </c>
    </row>
    <row r="201" spans="1:8" ht="14.45" customHeight="1">
      <c r="A201" s="55" t="s">
        <v>19</v>
      </c>
      <c r="B201" s="61">
        <v>72</v>
      </c>
      <c r="C201" s="59" t="s">
        <v>311</v>
      </c>
      <c r="D201" s="23">
        <f t="shared" ref="D201:G201" si="42">SUM(D198:D200)</f>
        <v>8670</v>
      </c>
      <c r="E201" s="22">
        <f t="shared" si="42"/>
        <v>0</v>
      </c>
      <c r="F201" s="68">
        <f t="shared" si="42"/>
        <v>10286</v>
      </c>
      <c r="G201" s="23">
        <f t="shared" si="42"/>
        <v>10286</v>
      </c>
      <c r="H201" s="68">
        <v>8034</v>
      </c>
    </row>
    <row r="202" spans="1:8" ht="10.15" customHeight="1">
      <c r="A202" s="55"/>
      <c r="B202" s="61"/>
      <c r="C202" s="59"/>
      <c r="D202" s="52"/>
      <c r="E202" s="52"/>
      <c r="F202" s="52"/>
      <c r="G202" s="52"/>
      <c r="H202" s="52"/>
    </row>
    <row r="203" spans="1:8" ht="14.45" customHeight="1">
      <c r="A203" s="55"/>
      <c r="B203" s="61">
        <v>73</v>
      </c>
      <c r="C203" s="59" t="s">
        <v>312</v>
      </c>
      <c r="D203" s="52"/>
      <c r="E203" s="52"/>
      <c r="F203" s="52"/>
      <c r="G203" s="52"/>
      <c r="H203" s="52"/>
    </row>
    <row r="204" spans="1:8" ht="14.45" customHeight="1">
      <c r="A204" s="55"/>
      <c r="B204" s="61" t="s">
        <v>134</v>
      </c>
      <c r="C204" s="59" t="s">
        <v>66</v>
      </c>
      <c r="D204" s="52">
        <v>6687</v>
      </c>
      <c r="E204" s="65">
        <v>0</v>
      </c>
      <c r="F204" s="66">
        <v>6572</v>
      </c>
      <c r="G204" s="52">
        <v>6572</v>
      </c>
      <c r="H204" s="66">
        <v>10003</v>
      </c>
    </row>
    <row r="205" spans="1:8" ht="14.45" customHeight="1">
      <c r="A205" s="55"/>
      <c r="B205" s="61" t="s">
        <v>135</v>
      </c>
      <c r="C205" s="59" t="s">
        <v>22</v>
      </c>
      <c r="D205" s="52">
        <v>50</v>
      </c>
      <c r="E205" s="65">
        <v>0</v>
      </c>
      <c r="F205" s="66">
        <v>50</v>
      </c>
      <c r="G205" s="52">
        <v>50</v>
      </c>
      <c r="H205" s="66">
        <v>50</v>
      </c>
    </row>
    <row r="206" spans="1:8" ht="14.45" customHeight="1">
      <c r="A206" s="55"/>
      <c r="B206" s="61" t="s">
        <v>136</v>
      </c>
      <c r="C206" s="59" t="s">
        <v>23</v>
      </c>
      <c r="D206" s="52">
        <v>715</v>
      </c>
      <c r="E206" s="65">
        <v>0</v>
      </c>
      <c r="F206" s="66">
        <v>715</v>
      </c>
      <c r="G206" s="52">
        <v>715</v>
      </c>
      <c r="H206" s="66">
        <v>715</v>
      </c>
    </row>
    <row r="207" spans="1:8" ht="14.45" customHeight="1">
      <c r="A207" s="55" t="s">
        <v>19</v>
      </c>
      <c r="B207" s="61">
        <v>73</v>
      </c>
      <c r="C207" s="59" t="s">
        <v>312</v>
      </c>
      <c r="D207" s="75">
        <f t="shared" ref="D207:G207" si="43">SUM(D204:D206)</f>
        <v>7452</v>
      </c>
      <c r="E207" s="74">
        <f t="shared" si="43"/>
        <v>0</v>
      </c>
      <c r="F207" s="73">
        <f t="shared" si="43"/>
        <v>7337</v>
      </c>
      <c r="G207" s="75">
        <f t="shared" si="43"/>
        <v>7337</v>
      </c>
      <c r="H207" s="73">
        <v>10768</v>
      </c>
    </row>
    <row r="208" spans="1:8" ht="10.15" customHeight="1">
      <c r="A208" s="55"/>
      <c r="B208" s="61"/>
      <c r="C208" s="59"/>
      <c r="D208" s="52"/>
      <c r="E208" s="52"/>
      <c r="F208" s="52"/>
      <c r="G208" s="52"/>
      <c r="H208" s="52"/>
    </row>
    <row r="209" spans="1:8" ht="13.9" customHeight="1">
      <c r="A209" s="55"/>
      <c r="B209" s="61">
        <v>74</v>
      </c>
      <c r="C209" s="59" t="s">
        <v>313</v>
      </c>
      <c r="D209" s="52"/>
      <c r="E209" s="52"/>
      <c r="F209" s="52"/>
      <c r="G209" s="52"/>
      <c r="H209" s="52"/>
    </row>
    <row r="210" spans="1:8" ht="13.9" customHeight="1">
      <c r="A210" s="55"/>
      <c r="B210" s="61" t="s">
        <v>137</v>
      </c>
      <c r="C210" s="59" t="s">
        <v>66</v>
      </c>
      <c r="D210" s="52">
        <v>4748</v>
      </c>
      <c r="E210" s="65">
        <v>0</v>
      </c>
      <c r="F210" s="66">
        <v>5792</v>
      </c>
      <c r="G210" s="52">
        <v>5792</v>
      </c>
      <c r="H210" s="66">
        <v>6653</v>
      </c>
    </row>
    <row r="211" spans="1:8" ht="13.9" customHeight="1">
      <c r="A211" s="55"/>
      <c r="B211" s="61" t="s">
        <v>138</v>
      </c>
      <c r="C211" s="59" t="s">
        <v>22</v>
      </c>
      <c r="D211" s="52">
        <v>50</v>
      </c>
      <c r="E211" s="65">
        <v>0</v>
      </c>
      <c r="F211" s="66">
        <v>50</v>
      </c>
      <c r="G211" s="52">
        <v>50</v>
      </c>
      <c r="H211" s="66">
        <v>50</v>
      </c>
    </row>
    <row r="212" spans="1:8" ht="13.9" customHeight="1">
      <c r="A212" s="55"/>
      <c r="B212" s="61" t="s">
        <v>139</v>
      </c>
      <c r="C212" s="59" t="s">
        <v>23</v>
      </c>
      <c r="D212" s="23">
        <v>725</v>
      </c>
      <c r="E212" s="22">
        <v>0</v>
      </c>
      <c r="F212" s="68">
        <v>725</v>
      </c>
      <c r="G212" s="23">
        <v>725</v>
      </c>
      <c r="H212" s="68">
        <v>725</v>
      </c>
    </row>
    <row r="213" spans="1:8" ht="13.9" customHeight="1">
      <c r="A213" s="55" t="s">
        <v>19</v>
      </c>
      <c r="B213" s="61">
        <v>74</v>
      </c>
      <c r="C213" s="59" t="s">
        <v>313</v>
      </c>
      <c r="D213" s="23">
        <f t="shared" ref="D213:G213" si="44">SUM(D210:D212)</f>
        <v>5523</v>
      </c>
      <c r="E213" s="22">
        <f t="shared" si="44"/>
        <v>0</v>
      </c>
      <c r="F213" s="68">
        <f t="shared" si="44"/>
        <v>6567</v>
      </c>
      <c r="G213" s="23">
        <f t="shared" si="44"/>
        <v>6567</v>
      </c>
      <c r="H213" s="68">
        <v>7428</v>
      </c>
    </row>
    <row r="214" spans="1:8" ht="7.15" customHeight="1">
      <c r="A214" s="55"/>
      <c r="B214" s="61"/>
      <c r="C214" s="59"/>
      <c r="D214" s="52"/>
      <c r="E214" s="52"/>
      <c r="F214" s="52"/>
      <c r="G214" s="52"/>
      <c r="H214" s="52"/>
    </row>
    <row r="215" spans="1:8" ht="13.9" customHeight="1">
      <c r="A215" s="55"/>
      <c r="B215" s="61">
        <v>75</v>
      </c>
      <c r="C215" s="59" t="s">
        <v>314</v>
      </c>
      <c r="D215" s="52"/>
      <c r="E215" s="52"/>
      <c r="F215" s="52"/>
      <c r="G215" s="52"/>
      <c r="H215" s="52"/>
    </row>
    <row r="216" spans="1:8" ht="13.9" customHeight="1">
      <c r="A216" s="55"/>
      <c r="B216" s="61" t="s">
        <v>140</v>
      </c>
      <c r="C216" s="59" t="s">
        <v>66</v>
      </c>
      <c r="D216" s="52">
        <v>8007</v>
      </c>
      <c r="E216" s="65">
        <v>0</v>
      </c>
      <c r="F216" s="66">
        <v>9299</v>
      </c>
      <c r="G216" s="52">
        <v>9299</v>
      </c>
      <c r="H216" s="66">
        <v>8786</v>
      </c>
    </row>
    <row r="217" spans="1:8" ht="13.9" customHeight="1">
      <c r="A217" s="55"/>
      <c r="B217" s="61" t="s">
        <v>141</v>
      </c>
      <c r="C217" s="59" t="s">
        <v>22</v>
      </c>
      <c r="D217" s="52">
        <v>50</v>
      </c>
      <c r="E217" s="65">
        <v>0</v>
      </c>
      <c r="F217" s="66">
        <v>50</v>
      </c>
      <c r="G217" s="52">
        <v>50</v>
      </c>
      <c r="H217" s="66">
        <v>50</v>
      </c>
    </row>
    <row r="218" spans="1:8" ht="13.9" customHeight="1">
      <c r="A218" s="55"/>
      <c r="B218" s="61" t="s">
        <v>142</v>
      </c>
      <c r="C218" s="59" t="s">
        <v>23</v>
      </c>
      <c r="D218" s="52">
        <v>650</v>
      </c>
      <c r="E218" s="65">
        <v>0</v>
      </c>
      <c r="F218" s="66">
        <v>640</v>
      </c>
      <c r="G218" s="52">
        <v>640</v>
      </c>
      <c r="H218" s="66">
        <v>640</v>
      </c>
    </row>
    <row r="219" spans="1:8" ht="13.9" customHeight="1">
      <c r="A219" s="55" t="s">
        <v>19</v>
      </c>
      <c r="B219" s="61">
        <v>75</v>
      </c>
      <c r="C219" s="59" t="s">
        <v>314</v>
      </c>
      <c r="D219" s="75">
        <f t="shared" ref="D219:G219" si="45">SUM(D216:D218)</f>
        <v>8707</v>
      </c>
      <c r="E219" s="74">
        <f t="shared" si="45"/>
        <v>0</v>
      </c>
      <c r="F219" s="73">
        <f t="shared" si="45"/>
        <v>9989</v>
      </c>
      <c r="G219" s="75">
        <f t="shared" si="45"/>
        <v>9989</v>
      </c>
      <c r="H219" s="73">
        <v>9476</v>
      </c>
    </row>
    <row r="220" spans="1:8" ht="10.15" customHeight="1">
      <c r="A220" s="55"/>
      <c r="B220" s="61"/>
      <c r="C220" s="59"/>
      <c r="D220" s="52"/>
      <c r="E220" s="52"/>
      <c r="F220" s="52"/>
      <c r="G220" s="52"/>
      <c r="H220" s="52"/>
    </row>
    <row r="221" spans="1:8" ht="13.9" customHeight="1">
      <c r="A221" s="55"/>
      <c r="B221" s="61">
        <v>76</v>
      </c>
      <c r="C221" s="59" t="s">
        <v>315</v>
      </c>
      <c r="D221" s="52"/>
      <c r="E221" s="52"/>
      <c r="F221" s="52"/>
      <c r="G221" s="52"/>
      <c r="H221" s="52"/>
    </row>
    <row r="222" spans="1:8" ht="13.9" customHeight="1">
      <c r="A222" s="55"/>
      <c r="B222" s="61" t="s">
        <v>143</v>
      </c>
      <c r="C222" s="59" t="s">
        <v>66</v>
      </c>
      <c r="D222" s="52">
        <v>7095</v>
      </c>
      <c r="E222" s="65">
        <v>0</v>
      </c>
      <c r="F222" s="66">
        <v>7441</v>
      </c>
      <c r="G222" s="52">
        <v>7441</v>
      </c>
      <c r="H222" s="66">
        <v>8226</v>
      </c>
    </row>
    <row r="223" spans="1:8" ht="13.9" customHeight="1">
      <c r="A223" s="70"/>
      <c r="B223" s="71" t="s">
        <v>144</v>
      </c>
      <c r="C223" s="72" t="s">
        <v>22</v>
      </c>
      <c r="D223" s="23">
        <v>50</v>
      </c>
      <c r="E223" s="22">
        <v>0</v>
      </c>
      <c r="F223" s="68">
        <v>50</v>
      </c>
      <c r="G223" s="23">
        <v>50</v>
      </c>
      <c r="H223" s="68">
        <v>50</v>
      </c>
    </row>
    <row r="224" spans="1:8" ht="13.9" customHeight="1">
      <c r="A224" s="55"/>
      <c r="B224" s="61" t="s">
        <v>145</v>
      </c>
      <c r="C224" s="59" t="s">
        <v>23</v>
      </c>
      <c r="D224" s="52">
        <v>623</v>
      </c>
      <c r="E224" s="65">
        <v>0</v>
      </c>
      <c r="F224" s="66">
        <v>640</v>
      </c>
      <c r="G224" s="52">
        <v>640</v>
      </c>
      <c r="H224" s="66">
        <v>640</v>
      </c>
    </row>
    <row r="225" spans="1:8" ht="13.9" customHeight="1">
      <c r="A225" s="55" t="s">
        <v>19</v>
      </c>
      <c r="B225" s="61">
        <v>76</v>
      </c>
      <c r="C225" s="59" t="s">
        <v>315</v>
      </c>
      <c r="D225" s="75">
        <f t="shared" ref="D225:G225" si="46">SUM(D222:D224)</f>
        <v>7768</v>
      </c>
      <c r="E225" s="74">
        <f t="shared" si="46"/>
        <v>0</v>
      </c>
      <c r="F225" s="73">
        <f t="shared" si="46"/>
        <v>8131</v>
      </c>
      <c r="G225" s="75">
        <f t="shared" si="46"/>
        <v>8131</v>
      </c>
      <c r="H225" s="73">
        <v>8916</v>
      </c>
    </row>
    <row r="226" spans="1:8" ht="10.15" customHeight="1">
      <c r="A226" s="55"/>
      <c r="B226" s="61"/>
      <c r="C226" s="59"/>
      <c r="D226" s="80"/>
      <c r="E226" s="80"/>
      <c r="F226" s="80"/>
      <c r="G226" s="80"/>
      <c r="H226" s="80"/>
    </row>
    <row r="227" spans="1:8" ht="13.9" customHeight="1">
      <c r="A227" s="55"/>
      <c r="B227" s="61">
        <v>77</v>
      </c>
      <c r="C227" s="59" t="s">
        <v>316</v>
      </c>
      <c r="D227" s="52"/>
      <c r="E227" s="52"/>
      <c r="F227" s="52"/>
      <c r="G227" s="52"/>
      <c r="H227" s="52"/>
    </row>
    <row r="228" spans="1:8" ht="13.9" customHeight="1">
      <c r="A228" s="55"/>
      <c r="B228" s="61" t="s">
        <v>186</v>
      </c>
      <c r="C228" s="59" t="s">
        <v>66</v>
      </c>
      <c r="D228" s="66">
        <v>4504</v>
      </c>
      <c r="E228" s="65">
        <v>0</v>
      </c>
      <c r="F228" s="66">
        <v>4474</v>
      </c>
      <c r="G228" s="66">
        <v>5026</v>
      </c>
      <c r="H228" s="66">
        <v>5835</v>
      </c>
    </row>
    <row r="229" spans="1:8" ht="13.9" customHeight="1">
      <c r="A229" s="55"/>
      <c r="B229" s="61" t="s">
        <v>187</v>
      </c>
      <c r="C229" s="59" t="s">
        <v>22</v>
      </c>
      <c r="D229" s="66">
        <v>50</v>
      </c>
      <c r="E229" s="65">
        <v>0</v>
      </c>
      <c r="F229" s="66">
        <v>50</v>
      </c>
      <c r="G229" s="52">
        <v>50</v>
      </c>
      <c r="H229" s="66">
        <v>50</v>
      </c>
    </row>
    <row r="230" spans="1:8" ht="13.9" customHeight="1">
      <c r="A230" s="55"/>
      <c r="B230" s="61" t="s">
        <v>188</v>
      </c>
      <c r="C230" s="59" t="s">
        <v>23</v>
      </c>
      <c r="D230" s="68">
        <v>640</v>
      </c>
      <c r="E230" s="22">
        <v>0</v>
      </c>
      <c r="F230" s="68">
        <v>640</v>
      </c>
      <c r="G230" s="23">
        <v>640</v>
      </c>
      <c r="H230" s="68">
        <v>640</v>
      </c>
    </row>
    <row r="231" spans="1:8" ht="13.9" customHeight="1">
      <c r="A231" s="55" t="s">
        <v>19</v>
      </c>
      <c r="B231" s="61">
        <v>77</v>
      </c>
      <c r="C231" s="59" t="s">
        <v>316</v>
      </c>
      <c r="D231" s="68">
        <f t="shared" ref="D231:G231" si="47">SUM(D228:D230)</f>
        <v>5194</v>
      </c>
      <c r="E231" s="22">
        <f t="shared" si="47"/>
        <v>0</v>
      </c>
      <c r="F231" s="68">
        <f t="shared" si="47"/>
        <v>5164</v>
      </c>
      <c r="G231" s="23">
        <f t="shared" si="47"/>
        <v>5716</v>
      </c>
      <c r="H231" s="68">
        <v>6525</v>
      </c>
    </row>
    <row r="232" spans="1:8" ht="10.15" customHeight="1">
      <c r="A232" s="55"/>
      <c r="B232" s="61"/>
      <c r="C232" s="59"/>
      <c r="D232" s="66"/>
      <c r="E232" s="65"/>
      <c r="F232" s="66"/>
      <c r="G232" s="52"/>
      <c r="H232" s="65"/>
    </row>
    <row r="233" spans="1:8" ht="16.5" customHeight="1">
      <c r="A233" s="55"/>
      <c r="B233" s="61">
        <v>78</v>
      </c>
      <c r="C233" s="59" t="s">
        <v>317</v>
      </c>
      <c r="D233" s="66"/>
      <c r="E233" s="65"/>
      <c r="F233" s="66"/>
      <c r="G233" s="52"/>
      <c r="H233" s="65"/>
    </row>
    <row r="234" spans="1:8" ht="13.9" customHeight="1">
      <c r="A234" s="55"/>
      <c r="B234" s="61" t="s">
        <v>223</v>
      </c>
      <c r="C234" s="59" t="s">
        <v>66</v>
      </c>
      <c r="D234" s="66">
        <v>4782</v>
      </c>
      <c r="E234" s="65">
        <v>0</v>
      </c>
      <c r="F234" s="66">
        <v>5268</v>
      </c>
      <c r="G234" s="52">
        <v>5268</v>
      </c>
      <c r="H234" s="66">
        <v>7068</v>
      </c>
    </row>
    <row r="235" spans="1:8" ht="13.9" customHeight="1">
      <c r="A235" s="55"/>
      <c r="B235" s="61" t="s">
        <v>224</v>
      </c>
      <c r="C235" s="59" t="s">
        <v>22</v>
      </c>
      <c r="D235" s="66">
        <v>50</v>
      </c>
      <c r="E235" s="65">
        <v>0</v>
      </c>
      <c r="F235" s="66">
        <v>50</v>
      </c>
      <c r="G235" s="52">
        <v>50</v>
      </c>
      <c r="H235" s="66">
        <v>50</v>
      </c>
    </row>
    <row r="236" spans="1:8" ht="13.9" customHeight="1">
      <c r="A236" s="55"/>
      <c r="B236" s="61" t="s">
        <v>225</v>
      </c>
      <c r="C236" s="59" t="s">
        <v>23</v>
      </c>
      <c r="D236" s="68">
        <v>503</v>
      </c>
      <c r="E236" s="22">
        <v>0</v>
      </c>
      <c r="F236" s="68">
        <v>503</v>
      </c>
      <c r="G236" s="23">
        <v>503</v>
      </c>
      <c r="H236" s="68">
        <v>503</v>
      </c>
    </row>
    <row r="237" spans="1:8">
      <c r="A237" s="55" t="s">
        <v>19</v>
      </c>
      <c r="B237" s="61">
        <v>78</v>
      </c>
      <c r="C237" s="59" t="s">
        <v>317</v>
      </c>
      <c r="D237" s="68">
        <f t="shared" ref="D237:G237" si="48">SUM(D234:D236)</f>
        <v>5335</v>
      </c>
      <c r="E237" s="22">
        <f t="shared" si="48"/>
        <v>0</v>
      </c>
      <c r="F237" s="68">
        <f t="shared" si="48"/>
        <v>5821</v>
      </c>
      <c r="G237" s="68">
        <f t="shared" si="48"/>
        <v>5821</v>
      </c>
      <c r="H237" s="68">
        <v>7621</v>
      </c>
    </row>
    <row r="238" spans="1:8" ht="10.15" customHeight="1">
      <c r="A238" s="55"/>
      <c r="B238" s="61"/>
      <c r="C238" s="59"/>
      <c r="D238" s="65"/>
      <c r="E238" s="65"/>
      <c r="F238" s="66"/>
      <c r="G238" s="66"/>
      <c r="H238" s="65"/>
    </row>
    <row r="239" spans="1:8" ht="13.9" customHeight="1">
      <c r="A239" s="55"/>
      <c r="B239" s="61">
        <v>79</v>
      </c>
      <c r="C239" s="59" t="s">
        <v>318</v>
      </c>
      <c r="D239" s="65"/>
      <c r="E239" s="65"/>
      <c r="F239" s="66"/>
      <c r="G239" s="66"/>
      <c r="H239" s="65"/>
    </row>
    <row r="240" spans="1:8" ht="13.9" customHeight="1">
      <c r="A240" s="55"/>
      <c r="B240" s="61" t="s">
        <v>246</v>
      </c>
      <c r="C240" s="59" t="s">
        <v>66</v>
      </c>
      <c r="D240" s="66">
        <v>2678</v>
      </c>
      <c r="E240" s="65">
        <v>0</v>
      </c>
      <c r="F240" s="66">
        <v>2563</v>
      </c>
      <c r="G240" s="66">
        <v>3013</v>
      </c>
      <c r="H240" s="66">
        <v>5713</v>
      </c>
    </row>
    <row r="241" spans="1:8" ht="13.9" customHeight="1">
      <c r="A241" s="55"/>
      <c r="B241" s="61" t="s">
        <v>247</v>
      </c>
      <c r="C241" s="59" t="s">
        <v>22</v>
      </c>
      <c r="D241" s="66">
        <v>50</v>
      </c>
      <c r="E241" s="65">
        <v>0</v>
      </c>
      <c r="F241" s="66">
        <v>50</v>
      </c>
      <c r="G241" s="66">
        <v>50</v>
      </c>
      <c r="H241" s="66">
        <v>50</v>
      </c>
    </row>
    <row r="242" spans="1:8" ht="13.9" customHeight="1">
      <c r="A242" s="55"/>
      <c r="B242" s="61" t="s">
        <v>248</v>
      </c>
      <c r="C242" s="59" t="s">
        <v>23</v>
      </c>
      <c r="D242" s="68">
        <v>700</v>
      </c>
      <c r="E242" s="22">
        <v>0</v>
      </c>
      <c r="F242" s="68">
        <v>700</v>
      </c>
      <c r="G242" s="68">
        <v>700</v>
      </c>
      <c r="H242" s="68">
        <v>700</v>
      </c>
    </row>
    <row r="243" spans="1:8" ht="13.9" customHeight="1">
      <c r="A243" s="55" t="s">
        <v>19</v>
      </c>
      <c r="B243" s="61">
        <v>79</v>
      </c>
      <c r="C243" s="59" t="s">
        <v>318</v>
      </c>
      <c r="D243" s="68">
        <f t="shared" ref="D243:G243" si="49">SUM(D240:D242)</f>
        <v>3428</v>
      </c>
      <c r="E243" s="22">
        <f t="shared" si="49"/>
        <v>0</v>
      </c>
      <c r="F243" s="68">
        <f t="shared" si="49"/>
        <v>3313</v>
      </c>
      <c r="G243" s="68">
        <f t="shared" si="49"/>
        <v>3763</v>
      </c>
      <c r="H243" s="68">
        <v>6463</v>
      </c>
    </row>
    <row r="244" spans="1:8" ht="10.15" customHeight="1">
      <c r="A244" s="55"/>
      <c r="B244" s="61"/>
      <c r="C244" s="59"/>
      <c r="D244" s="66"/>
      <c r="E244" s="65"/>
      <c r="F244" s="66"/>
      <c r="G244" s="66"/>
      <c r="H244" s="66"/>
    </row>
    <row r="245" spans="1:8" ht="13.9" customHeight="1">
      <c r="A245" s="55"/>
      <c r="B245" s="61">
        <v>80</v>
      </c>
      <c r="C245" s="59" t="s">
        <v>338</v>
      </c>
      <c r="D245" s="65"/>
      <c r="E245" s="65"/>
      <c r="F245" s="66"/>
      <c r="G245" s="66"/>
      <c r="H245" s="65"/>
    </row>
    <row r="246" spans="1:8" ht="13.9" customHeight="1">
      <c r="A246" s="55"/>
      <c r="B246" s="61" t="s">
        <v>339</v>
      </c>
      <c r="C246" s="59" t="s">
        <v>66</v>
      </c>
      <c r="D246" s="65">
        <v>0</v>
      </c>
      <c r="E246" s="65">
        <v>0</v>
      </c>
      <c r="F246" s="65">
        <v>0</v>
      </c>
      <c r="G246" s="66">
        <v>1000</v>
      </c>
      <c r="H246" s="66">
        <v>4007</v>
      </c>
    </row>
    <row r="247" spans="1:8" ht="13.9" customHeight="1">
      <c r="A247" s="55"/>
      <c r="B247" s="61" t="s">
        <v>340</v>
      </c>
      <c r="C247" s="59" t="s">
        <v>22</v>
      </c>
      <c r="D247" s="65">
        <v>0</v>
      </c>
      <c r="E247" s="65">
        <v>0</v>
      </c>
      <c r="F247" s="65">
        <v>0</v>
      </c>
      <c r="G247" s="66">
        <v>50</v>
      </c>
      <c r="H247" s="65">
        <v>0</v>
      </c>
    </row>
    <row r="248" spans="1:8" ht="13.9" customHeight="1">
      <c r="A248" s="55"/>
      <c r="B248" s="61" t="s">
        <v>341</v>
      </c>
      <c r="C248" s="59" t="s">
        <v>23</v>
      </c>
      <c r="D248" s="22">
        <v>0</v>
      </c>
      <c r="E248" s="22">
        <v>0</v>
      </c>
      <c r="F248" s="22">
        <v>0</v>
      </c>
      <c r="G248" s="68">
        <v>1072</v>
      </c>
      <c r="H248" s="68">
        <v>500</v>
      </c>
    </row>
    <row r="249" spans="1:8" ht="13.9" customHeight="1">
      <c r="A249" s="55" t="s">
        <v>19</v>
      </c>
      <c r="B249" s="61">
        <v>80</v>
      </c>
      <c r="C249" s="59" t="s">
        <v>338</v>
      </c>
      <c r="D249" s="22">
        <f>SUM(D246:D248)</f>
        <v>0</v>
      </c>
      <c r="E249" s="22">
        <f t="shared" ref="E249:F249" si="50">SUM(E246:E248)</f>
        <v>0</v>
      </c>
      <c r="F249" s="22">
        <f t="shared" si="50"/>
        <v>0</v>
      </c>
      <c r="G249" s="68">
        <f>SUM(G246:G248)</f>
        <v>2122</v>
      </c>
      <c r="H249" s="68">
        <v>4507</v>
      </c>
    </row>
    <row r="250" spans="1:8" ht="13.9" customHeight="1">
      <c r="A250" s="55" t="s">
        <v>19</v>
      </c>
      <c r="B250" s="61">
        <v>46</v>
      </c>
      <c r="C250" s="59" t="s">
        <v>33</v>
      </c>
      <c r="D250" s="73">
        <f>D225+D219+D213+D207+D201+D195+D231+D237+D243+D249</f>
        <v>57113</v>
      </c>
      <c r="E250" s="74">
        <f t="shared" ref="E250:G250" si="51">E225+E219+E213+E207+E201+E195+E231+E237+E243+E249</f>
        <v>0</v>
      </c>
      <c r="F250" s="73">
        <f t="shared" si="51"/>
        <v>61360</v>
      </c>
      <c r="G250" s="73">
        <f t="shared" si="51"/>
        <v>64484</v>
      </c>
      <c r="H250" s="73">
        <v>73794</v>
      </c>
    </row>
    <row r="251" spans="1:8" ht="10.15" customHeight="1">
      <c r="A251" s="55"/>
      <c r="B251" s="61"/>
      <c r="C251" s="59"/>
      <c r="D251" s="52"/>
      <c r="E251" s="52"/>
      <c r="F251" s="52"/>
      <c r="G251" s="52"/>
      <c r="H251" s="52"/>
    </row>
    <row r="252" spans="1:8" ht="13.9" customHeight="1">
      <c r="A252" s="55"/>
      <c r="B252" s="61">
        <v>47</v>
      </c>
      <c r="C252" s="59" t="s">
        <v>37</v>
      </c>
      <c r="D252" s="52"/>
      <c r="E252" s="52"/>
      <c r="F252" s="52"/>
      <c r="G252" s="52"/>
      <c r="H252" s="52"/>
    </row>
    <row r="253" spans="1:8" ht="13.9" customHeight="1">
      <c r="A253" s="55"/>
      <c r="B253" s="61">
        <v>71</v>
      </c>
      <c r="C253" s="59" t="s">
        <v>319</v>
      </c>
      <c r="D253" s="52"/>
      <c r="E253" s="52"/>
      <c r="F253" s="52"/>
      <c r="G253" s="52"/>
      <c r="H253" s="52"/>
    </row>
    <row r="254" spans="1:8" ht="13.9" customHeight="1">
      <c r="A254" s="55"/>
      <c r="B254" s="61" t="s">
        <v>104</v>
      </c>
      <c r="C254" s="59" t="s">
        <v>66</v>
      </c>
      <c r="D254" s="52">
        <v>6688</v>
      </c>
      <c r="E254" s="65">
        <v>0</v>
      </c>
      <c r="F254" s="66">
        <v>6564</v>
      </c>
      <c r="G254" s="52">
        <v>6564</v>
      </c>
      <c r="H254" s="66">
        <v>6979</v>
      </c>
    </row>
    <row r="255" spans="1:8" ht="13.9" customHeight="1">
      <c r="A255" s="55"/>
      <c r="B255" s="61" t="s">
        <v>105</v>
      </c>
      <c r="C255" s="59" t="s">
        <v>22</v>
      </c>
      <c r="D255" s="52">
        <v>69</v>
      </c>
      <c r="E255" s="65">
        <v>0</v>
      </c>
      <c r="F255" s="66">
        <v>50</v>
      </c>
      <c r="G255" s="52">
        <v>50</v>
      </c>
      <c r="H255" s="66">
        <v>50</v>
      </c>
    </row>
    <row r="256" spans="1:8" ht="13.9" customHeight="1">
      <c r="A256" s="55"/>
      <c r="B256" s="61" t="s">
        <v>106</v>
      </c>
      <c r="C256" s="59" t="s">
        <v>23</v>
      </c>
      <c r="D256" s="52">
        <v>718</v>
      </c>
      <c r="E256" s="65">
        <v>0</v>
      </c>
      <c r="F256" s="66">
        <v>740</v>
      </c>
      <c r="G256" s="52">
        <v>740</v>
      </c>
      <c r="H256" s="66">
        <v>740</v>
      </c>
    </row>
    <row r="257" spans="1:8" ht="13.9" customHeight="1">
      <c r="A257" s="55" t="s">
        <v>19</v>
      </c>
      <c r="B257" s="61">
        <v>71</v>
      </c>
      <c r="C257" s="59" t="s">
        <v>319</v>
      </c>
      <c r="D257" s="75">
        <f t="shared" ref="D257:G257" si="52">SUM(D254:D256)</f>
        <v>7475</v>
      </c>
      <c r="E257" s="74">
        <f t="shared" si="52"/>
        <v>0</v>
      </c>
      <c r="F257" s="73">
        <f t="shared" si="52"/>
        <v>7354</v>
      </c>
      <c r="G257" s="75">
        <f t="shared" si="52"/>
        <v>7354</v>
      </c>
      <c r="H257" s="73">
        <v>7769</v>
      </c>
    </row>
    <row r="258" spans="1:8" ht="10.15" customHeight="1">
      <c r="A258" s="55"/>
      <c r="B258" s="61"/>
      <c r="C258" s="59"/>
      <c r="D258" s="52"/>
      <c r="E258" s="52"/>
      <c r="F258" s="52"/>
      <c r="G258" s="52"/>
      <c r="H258" s="52"/>
    </row>
    <row r="259" spans="1:8" ht="13.9" customHeight="1">
      <c r="A259" s="55"/>
      <c r="B259" s="61">
        <v>72</v>
      </c>
      <c r="C259" s="59" t="s">
        <v>320</v>
      </c>
      <c r="D259" s="52"/>
      <c r="E259" s="52"/>
      <c r="F259" s="52"/>
      <c r="G259" s="52"/>
      <c r="H259" s="52"/>
    </row>
    <row r="260" spans="1:8" ht="13.9" customHeight="1">
      <c r="A260" s="55"/>
      <c r="B260" s="61" t="s">
        <v>107</v>
      </c>
      <c r="C260" s="59" t="s">
        <v>66</v>
      </c>
      <c r="D260" s="52">
        <v>4553</v>
      </c>
      <c r="E260" s="65">
        <v>0</v>
      </c>
      <c r="F260" s="66">
        <v>5485</v>
      </c>
      <c r="G260" s="52">
        <v>5485</v>
      </c>
      <c r="H260" s="66">
        <v>6367</v>
      </c>
    </row>
    <row r="261" spans="1:8" ht="13.9" customHeight="1">
      <c r="A261" s="70"/>
      <c r="B261" s="71" t="s">
        <v>108</v>
      </c>
      <c r="C261" s="72" t="s">
        <v>22</v>
      </c>
      <c r="D261" s="23">
        <v>50</v>
      </c>
      <c r="E261" s="22">
        <v>0</v>
      </c>
      <c r="F261" s="68">
        <v>50</v>
      </c>
      <c r="G261" s="23">
        <v>50</v>
      </c>
      <c r="H261" s="68">
        <v>50</v>
      </c>
    </row>
    <row r="262" spans="1:8" ht="15" customHeight="1">
      <c r="A262" s="55"/>
      <c r="B262" s="61" t="s">
        <v>109</v>
      </c>
      <c r="C262" s="59" t="s">
        <v>23</v>
      </c>
      <c r="D262" s="52">
        <v>650</v>
      </c>
      <c r="E262" s="65">
        <v>0</v>
      </c>
      <c r="F262" s="66">
        <v>650</v>
      </c>
      <c r="G262" s="52">
        <v>650</v>
      </c>
      <c r="H262" s="66">
        <v>650</v>
      </c>
    </row>
    <row r="263" spans="1:8" ht="15" customHeight="1">
      <c r="A263" s="55" t="s">
        <v>19</v>
      </c>
      <c r="B263" s="61">
        <v>72</v>
      </c>
      <c r="C263" s="59" t="s">
        <v>320</v>
      </c>
      <c r="D263" s="75">
        <f t="shared" ref="D263:G263" si="53">SUM(D260:D262)</f>
        <v>5253</v>
      </c>
      <c r="E263" s="74">
        <f t="shared" si="53"/>
        <v>0</v>
      </c>
      <c r="F263" s="73">
        <f t="shared" si="53"/>
        <v>6185</v>
      </c>
      <c r="G263" s="75">
        <f t="shared" si="53"/>
        <v>6185</v>
      </c>
      <c r="H263" s="73">
        <v>7067</v>
      </c>
    </row>
    <row r="264" spans="1:8">
      <c r="A264" s="55"/>
      <c r="B264" s="61"/>
      <c r="C264" s="59"/>
      <c r="D264" s="52"/>
      <c r="E264" s="52"/>
      <c r="F264" s="52"/>
      <c r="G264" s="52"/>
      <c r="H264" s="52"/>
    </row>
    <row r="265" spans="1:8" ht="15" customHeight="1">
      <c r="A265" s="55"/>
      <c r="B265" s="61">
        <v>73</v>
      </c>
      <c r="C265" s="59" t="s">
        <v>321</v>
      </c>
      <c r="D265" s="52"/>
      <c r="E265" s="52"/>
      <c r="F265" s="52"/>
      <c r="G265" s="52"/>
      <c r="H265" s="52"/>
    </row>
    <row r="266" spans="1:8" ht="15" customHeight="1">
      <c r="A266" s="55"/>
      <c r="B266" s="61" t="s">
        <v>110</v>
      </c>
      <c r="C266" s="59" t="s">
        <v>66</v>
      </c>
      <c r="D266" s="52">
        <v>5825</v>
      </c>
      <c r="E266" s="65">
        <v>0</v>
      </c>
      <c r="F266" s="66">
        <v>4942</v>
      </c>
      <c r="G266" s="52">
        <v>4942</v>
      </c>
      <c r="H266" s="66">
        <v>5534</v>
      </c>
    </row>
    <row r="267" spans="1:8" ht="15" customHeight="1">
      <c r="A267" s="55"/>
      <c r="B267" s="61" t="s">
        <v>111</v>
      </c>
      <c r="C267" s="59" t="s">
        <v>22</v>
      </c>
      <c r="D267" s="52">
        <v>50</v>
      </c>
      <c r="E267" s="65">
        <v>0</v>
      </c>
      <c r="F267" s="66">
        <v>50</v>
      </c>
      <c r="G267" s="52">
        <v>50</v>
      </c>
      <c r="H267" s="66">
        <v>50</v>
      </c>
    </row>
    <row r="268" spans="1:8" ht="15" customHeight="1">
      <c r="A268" s="55"/>
      <c r="B268" s="61" t="s">
        <v>112</v>
      </c>
      <c r="C268" s="59" t="s">
        <v>23</v>
      </c>
      <c r="D268" s="52">
        <v>700</v>
      </c>
      <c r="E268" s="65">
        <v>0</v>
      </c>
      <c r="F268" s="66">
        <v>700</v>
      </c>
      <c r="G268" s="52">
        <v>700</v>
      </c>
      <c r="H268" s="66">
        <v>700</v>
      </c>
    </row>
    <row r="269" spans="1:8" ht="15" customHeight="1">
      <c r="A269" s="55" t="s">
        <v>19</v>
      </c>
      <c r="B269" s="61">
        <v>73</v>
      </c>
      <c r="C269" s="59" t="s">
        <v>321</v>
      </c>
      <c r="D269" s="75">
        <f t="shared" ref="D269:G269" si="54">SUM(D266:D268)</f>
        <v>6575</v>
      </c>
      <c r="E269" s="74">
        <f t="shared" si="54"/>
        <v>0</v>
      </c>
      <c r="F269" s="73">
        <f t="shared" si="54"/>
        <v>5692</v>
      </c>
      <c r="G269" s="73">
        <f t="shared" si="54"/>
        <v>5692</v>
      </c>
      <c r="H269" s="73">
        <v>6284</v>
      </c>
    </row>
    <row r="270" spans="1:8">
      <c r="A270" s="55"/>
      <c r="B270" s="61"/>
      <c r="C270" s="59"/>
      <c r="D270" s="52"/>
      <c r="E270" s="52"/>
      <c r="F270" s="52"/>
      <c r="G270" s="99"/>
      <c r="H270" s="52"/>
    </row>
    <row r="271" spans="1:8" ht="15" customHeight="1">
      <c r="A271" s="55"/>
      <c r="B271" s="61">
        <v>74</v>
      </c>
      <c r="C271" s="59" t="s">
        <v>322</v>
      </c>
      <c r="D271" s="52"/>
      <c r="E271" s="52"/>
      <c r="F271" s="52"/>
      <c r="G271" s="52"/>
      <c r="H271" s="52"/>
    </row>
    <row r="272" spans="1:8" ht="15" customHeight="1">
      <c r="A272" s="55"/>
      <c r="B272" s="61" t="s">
        <v>113</v>
      </c>
      <c r="C272" s="59" t="s">
        <v>66</v>
      </c>
      <c r="D272" s="52">
        <v>4806</v>
      </c>
      <c r="E272" s="65">
        <v>0</v>
      </c>
      <c r="F272" s="66">
        <v>4041</v>
      </c>
      <c r="G272" s="52">
        <v>4041</v>
      </c>
      <c r="H272" s="66">
        <v>5865</v>
      </c>
    </row>
    <row r="273" spans="1:8" ht="15" customHeight="1">
      <c r="A273" s="55"/>
      <c r="B273" s="61" t="s">
        <v>114</v>
      </c>
      <c r="C273" s="59" t="s">
        <v>22</v>
      </c>
      <c r="D273" s="52">
        <v>50</v>
      </c>
      <c r="E273" s="65">
        <v>0</v>
      </c>
      <c r="F273" s="66">
        <v>50</v>
      </c>
      <c r="G273" s="52">
        <v>50</v>
      </c>
      <c r="H273" s="66">
        <v>50</v>
      </c>
    </row>
    <row r="274" spans="1:8" ht="15" customHeight="1">
      <c r="A274" s="55"/>
      <c r="B274" s="61" t="s">
        <v>115</v>
      </c>
      <c r="C274" s="59" t="s">
        <v>23</v>
      </c>
      <c r="D274" s="23">
        <v>715</v>
      </c>
      <c r="E274" s="22">
        <v>0</v>
      </c>
      <c r="F274" s="68">
        <v>715</v>
      </c>
      <c r="G274" s="23">
        <v>715</v>
      </c>
      <c r="H274" s="68">
        <v>715</v>
      </c>
    </row>
    <row r="275" spans="1:8" ht="15" customHeight="1">
      <c r="A275" s="55" t="s">
        <v>19</v>
      </c>
      <c r="B275" s="61">
        <v>74</v>
      </c>
      <c r="C275" s="59" t="s">
        <v>322</v>
      </c>
      <c r="D275" s="23">
        <f t="shared" ref="D275:G275" si="55">SUM(D272:D274)</f>
        <v>5571</v>
      </c>
      <c r="E275" s="22">
        <f t="shared" si="55"/>
        <v>0</v>
      </c>
      <c r="F275" s="68">
        <f t="shared" si="55"/>
        <v>4806</v>
      </c>
      <c r="G275" s="23">
        <f t="shared" si="55"/>
        <v>4806</v>
      </c>
      <c r="H275" s="68">
        <v>6630</v>
      </c>
    </row>
    <row r="276" spans="1:8" ht="15" customHeight="1">
      <c r="A276" s="55" t="s">
        <v>19</v>
      </c>
      <c r="B276" s="61">
        <v>47</v>
      </c>
      <c r="C276" s="59" t="s">
        <v>37</v>
      </c>
      <c r="D276" s="23">
        <f>D275+D269+D263+D257</f>
        <v>24874</v>
      </c>
      <c r="E276" s="22">
        <f t="shared" ref="E276:G276" si="56">E275+E269+E263+E257</f>
        <v>0</v>
      </c>
      <c r="F276" s="68">
        <f t="shared" si="56"/>
        <v>24037</v>
      </c>
      <c r="G276" s="23">
        <f t="shared" si="56"/>
        <v>24037</v>
      </c>
      <c r="H276" s="68">
        <v>27750</v>
      </c>
    </row>
    <row r="277" spans="1:8">
      <c r="A277" s="55"/>
      <c r="B277" s="61"/>
      <c r="C277" s="59"/>
      <c r="D277" s="52"/>
      <c r="E277" s="52"/>
      <c r="F277" s="52"/>
      <c r="G277" s="52"/>
      <c r="H277" s="52"/>
    </row>
    <row r="278" spans="1:8" ht="15" customHeight="1">
      <c r="A278" s="55"/>
      <c r="B278" s="61">
        <v>48</v>
      </c>
      <c r="C278" s="59" t="s">
        <v>41</v>
      </c>
      <c r="D278" s="52"/>
      <c r="E278" s="52"/>
      <c r="F278" s="52"/>
      <c r="G278" s="52"/>
      <c r="H278" s="52"/>
    </row>
    <row r="279" spans="1:8" ht="15" customHeight="1">
      <c r="A279" s="55"/>
      <c r="B279" s="61">
        <v>71</v>
      </c>
      <c r="C279" s="59" t="s">
        <v>323</v>
      </c>
      <c r="D279" s="52"/>
      <c r="E279" s="52"/>
      <c r="F279" s="52"/>
      <c r="G279" s="52"/>
      <c r="H279" s="52"/>
    </row>
    <row r="280" spans="1:8" ht="15" customHeight="1">
      <c r="A280" s="55"/>
      <c r="B280" s="61" t="s">
        <v>146</v>
      </c>
      <c r="C280" s="59" t="s">
        <v>66</v>
      </c>
      <c r="D280" s="52">
        <v>6360</v>
      </c>
      <c r="E280" s="65">
        <v>0</v>
      </c>
      <c r="F280" s="66">
        <v>6712</v>
      </c>
      <c r="G280" s="52">
        <v>6712</v>
      </c>
      <c r="H280" s="66">
        <v>7074</v>
      </c>
    </row>
    <row r="281" spans="1:8" ht="15" customHeight="1">
      <c r="A281" s="55"/>
      <c r="B281" s="61" t="s">
        <v>147</v>
      </c>
      <c r="C281" s="59" t="s">
        <v>22</v>
      </c>
      <c r="D281" s="52">
        <v>50</v>
      </c>
      <c r="E281" s="65">
        <v>0</v>
      </c>
      <c r="F281" s="66">
        <v>50</v>
      </c>
      <c r="G281" s="52">
        <v>50</v>
      </c>
      <c r="H281" s="66">
        <v>50</v>
      </c>
    </row>
    <row r="282" spans="1:8" ht="15" customHeight="1">
      <c r="A282" s="55"/>
      <c r="B282" s="61" t="s">
        <v>148</v>
      </c>
      <c r="C282" s="59" t="s">
        <v>23</v>
      </c>
      <c r="D282" s="52">
        <v>740</v>
      </c>
      <c r="E282" s="65">
        <v>0</v>
      </c>
      <c r="F282" s="66">
        <v>740</v>
      </c>
      <c r="G282" s="52">
        <v>740</v>
      </c>
      <c r="H282" s="66">
        <v>740</v>
      </c>
    </row>
    <row r="283" spans="1:8" ht="15" customHeight="1">
      <c r="A283" s="55" t="s">
        <v>19</v>
      </c>
      <c r="B283" s="61">
        <v>71</v>
      </c>
      <c r="C283" s="59" t="s">
        <v>323</v>
      </c>
      <c r="D283" s="75">
        <f t="shared" ref="D283:G283" si="57">SUM(D280:D282)</f>
        <v>7150</v>
      </c>
      <c r="E283" s="74">
        <f t="shared" si="57"/>
        <v>0</v>
      </c>
      <c r="F283" s="73">
        <f t="shared" si="57"/>
        <v>7502</v>
      </c>
      <c r="G283" s="75">
        <f t="shared" si="57"/>
        <v>7502</v>
      </c>
      <c r="H283" s="73">
        <v>7864</v>
      </c>
    </row>
    <row r="284" spans="1:8">
      <c r="A284" s="55"/>
      <c r="B284" s="61"/>
      <c r="C284" s="59"/>
      <c r="D284" s="52"/>
      <c r="E284" s="52"/>
      <c r="F284" s="52"/>
      <c r="G284" s="52"/>
      <c r="H284" s="52"/>
    </row>
    <row r="285" spans="1:8" ht="15" customHeight="1">
      <c r="A285" s="55"/>
      <c r="B285" s="61">
        <v>72</v>
      </c>
      <c r="C285" s="59" t="s">
        <v>324</v>
      </c>
      <c r="D285" s="52"/>
      <c r="E285" s="52"/>
      <c r="F285" s="52"/>
      <c r="G285" s="52"/>
      <c r="H285" s="52"/>
    </row>
    <row r="286" spans="1:8" ht="15" customHeight="1">
      <c r="A286" s="55"/>
      <c r="B286" s="61" t="s">
        <v>149</v>
      </c>
      <c r="C286" s="59" t="s">
        <v>66</v>
      </c>
      <c r="D286" s="52">
        <v>4417</v>
      </c>
      <c r="E286" s="65">
        <v>0</v>
      </c>
      <c r="F286" s="66">
        <v>5098</v>
      </c>
      <c r="G286" s="52">
        <v>5098</v>
      </c>
      <c r="H286" s="66">
        <v>6409</v>
      </c>
    </row>
    <row r="287" spans="1:8" ht="15" customHeight="1">
      <c r="A287" s="55"/>
      <c r="B287" s="61" t="s">
        <v>150</v>
      </c>
      <c r="C287" s="59" t="s">
        <v>22</v>
      </c>
      <c r="D287" s="23">
        <v>50</v>
      </c>
      <c r="E287" s="22">
        <v>0</v>
      </c>
      <c r="F287" s="68">
        <v>50</v>
      </c>
      <c r="G287" s="23">
        <v>50</v>
      </c>
      <c r="H287" s="68">
        <v>50</v>
      </c>
    </row>
    <row r="288" spans="1:8" ht="15" customHeight="1">
      <c r="A288" s="55"/>
      <c r="B288" s="61" t="s">
        <v>151</v>
      </c>
      <c r="C288" s="59" t="s">
        <v>23</v>
      </c>
      <c r="D288" s="23">
        <v>815</v>
      </c>
      <c r="E288" s="22">
        <v>0</v>
      </c>
      <c r="F288" s="68">
        <v>815</v>
      </c>
      <c r="G288" s="23">
        <v>815</v>
      </c>
      <c r="H288" s="68">
        <v>815</v>
      </c>
    </row>
    <row r="289" spans="1:8" ht="15" customHeight="1">
      <c r="A289" s="55" t="s">
        <v>19</v>
      </c>
      <c r="B289" s="61">
        <v>72</v>
      </c>
      <c r="C289" s="59" t="s">
        <v>324</v>
      </c>
      <c r="D289" s="23">
        <f t="shared" ref="D289:G289" si="58">SUM(D286:D288)</f>
        <v>5282</v>
      </c>
      <c r="E289" s="22">
        <f t="shared" si="58"/>
        <v>0</v>
      </c>
      <c r="F289" s="68">
        <f t="shared" si="58"/>
        <v>5963</v>
      </c>
      <c r="G289" s="23">
        <f t="shared" si="58"/>
        <v>5963</v>
      </c>
      <c r="H289" s="68">
        <v>7274</v>
      </c>
    </row>
    <row r="290" spans="1:8">
      <c r="A290" s="55"/>
      <c r="B290" s="61"/>
      <c r="C290" s="59"/>
      <c r="D290" s="52"/>
      <c r="E290" s="52"/>
      <c r="F290" s="52"/>
      <c r="G290" s="52"/>
      <c r="H290" s="52"/>
    </row>
    <row r="291" spans="1:8" ht="15" customHeight="1">
      <c r="A291" s="55"/>
      <c r="B291" s="61">
        <v>73</v>
      </c>
      <c r="C291" s="59" t="s">
        <v>325</v>
      </c>
      <c r="D291" s="52"/>
      <c r="E291" s="52"/>
      <c r="F291" s="52"/>
      <c r="G291" s="52"/>
      <c r="H291" s="52"/>
    </row>
    <row r="292" spans="1:8" ht="15" customHeight="1">
      <c r="A292" s="55"/>
      <c r="B292" s="61" t="s">
        <v>152</v>
      </c>
      <c r="C292" s="59" t="s">
        <v>66</v>
      </c>
      <c r="D292" s="52">
        <v>4793</v>
      </c>
      <c r="E292" s="65">
        <v>0</v>
      </c>
      <c r="F292" s="66">
        <v>4809</v>
      </c>
      <c r="G292" s="52">
        <v>4809</v>
      </c>
      <c r="H292" s="66">
        <v>6821</v>
      </c>
    </row>
    <row r="293" spans="1:8" ht="15" customHeight="1">
      <c r="A293" s="55"/>
      <c r="B293" s="61" t="s">
        <v>153</v>
      </c>
      <c r="C293" s="59" t="s">
        <v>22</v>
      </c>
      <c r="D293" s="52">
        <v>50</v>
      </c>
      <c r="E293" s="65">
        <v>0</v>
      </c>
      <c r="F293" s="66">
        <v>50</v>
      </c>
      <c r="G293" s="52">
        <v>50</v>
      </c>
      <c r="H293" s="66">
        <v>50</v>
      </c>
    </row>
    <row r="294" spans="1:8" ht="15" customHeight="1">
      <c r="A294" s="55"/>
      <c r="B294" s="61" t="s">
        <v>154</v>
      </c>
      <c r="C294" s="59" t="s">
        <v>23</v>
      </c>
      <c r="D294" s="52">
        <v>640</v>
      </c>
      <c r="E294" s="65">
        <v>0</v>
      </c>
      <c r="F294" s="66">
        <v>640</v>
      </c>
      <c r="G294" s="52">
        <v>640</v>
      </c>
      <c r="H294" s="66">
        <v>640</v>
      </c>
    </row>
    <row r="295" spans="1:8" ht="15" customHeight="1">
      <c r="A295" s="70" t="s">
        <v>19</v>
      </c>
      <c r="B295" s="71">
        <v>73</v>
      </c>
      <c r="C295" s="72" t="s">
        <v>325</v>
      </c>
      <c r="D295" s="75">
        <f t="shared" ref="D295:G295" si="59">SUM(D292:D294)</f>
        <v>5483</v>
      </c>
      <c r="E295" s="74">
        <f t="shared" si="59"/>
        <v>0</v>
      </c>
      <c r="F295" s="73">
        <f t="shared" si="59"/>
        <v>5499</v>
      </c>
      <c r="G295" s="75">
        <f t="shared" si="59"/>
        <v>5499</v>
      </c>
      <c r="H295" s="73">
        <v>7511</v>
      </c>
    </row>
    <row r="296" spans="1:8" hidden="1">
      <c r="A296" s="55"/>
      <c r="B296" s="61"/>
      <c r="C296" s="59"/>
      <c r="D296" s="52"/>
      <c r="E296" s="52"/>
      <c r="F296" s="52"/>
      <c r="G296" s="52"/>
      <c r="H296" s="52"/>
    </row>
    <row r="297" spans="1:8">
      <c r="A297" s="55"/>
      <c r="B297" s="61">
        <v>74</v>
      </c>
      <c r="C297" s="59" t="s">
        <v>326</v>
      </c>
      <c r="D297" s="52"/>
      <c r="E297" s="52"/>
      <c r="F297" s="52"/>
      <c r="G297" s="52"/>
      <c r="H297" s="52"/>
    </row>
    <row r="298" spans="1:8">
      <c r="A298" s="55"/>
      <c r="B298" s="61" t="s">
        <v>155</v>
      </c>
      <c r="C298" s="59" t="s">
        <v>66</v>
      </c>
      <c r="D298" s="52">
        <v>3940</v>
      </c>
      <c r="E298" s="65">
        <v>0</v>
      </c>
      <c r="F298" s="66">
        <v>3746</v>
      </c>
      <c r="G298" s="52">
        <v>3746</v>
      </c>
      <c r="H298" s="66">
        <v>7660</v>
      </c>
    </row>
    <row r="299" spans="1:8">
      <c r="A299" s="55"/>
      <c r="B299" s="61" t="s">
        <v>156</v>
      </c>
      <c r="C299" s="59" t="s">
        <v>22</v>
      </c>
      <c r="D299" s="52">
        <v>50</v>
      </c>
      <c r="E299" s="65">
        <v>0</v>
      </c>
      <c r="F299" s="66">
        <v>50</v>
      </c>
      <c r="G299" s="52">
        <v>50</v>
      </c>
      <c r="H299" s="66">
        <v>50</v>
      </c>
    </row>
    <row r="300" spans="1:8">
      <c r="A300" s="55"/>
      <c r="B300" s="61" t="s">
        <v>157</v>
      </c>
      <c r="C300" s="59" t="s">
        <v>23</v>
      </c>
      <c r="D300" s="52">
        <v>740</v>
      </c>
      <c r="E300" s="65">
        <v>0</v>
      </c>
      <c r="F300" s="66">
        <v>740</v>
      </c>
      <c r="G300" s="52">
        <v>740</v>
      </c>
      <c r="H300" s="66">
        <v>740</v>
      </c>
    </row>
    <row r="301" spans="1:8">
      <c r="A301" s="55" t="s">
        <v>19</v>
      </c>
      <c r="B301" s="61">
        <v>74</v>
      </c>
      <c r="C301" s="59" t="s">
        <v>326</v>
      </c>
      <c r="D301" s="75">
        <f t="shared" ref="D301:G301" si="60">SUM(D298:D300)</f>
        <v>4730</v>
      </c>
      <c r="E301" s="74">
        <f t="shared" si="60"/>
        <v>0</v>
      </c>
      <c r="F301" s="73">
        <f t="shared" si="60"/>
        <v>4536</v>
      </c>
      <c r="G301" s="75">
        <f t="shared" si="60"/>
        <v>4536</v>
      </c>
      <c r="H301" s="73">
        <v>8450</v>
      </c>
    </row>
    <row r="302" spans="1:8">
      <c r="A302" s="55"/>
      <c r="B302" s="61"/>
      <c r="C302" s="59"/>
      <c r="D302" s="52"/>
      <c r="E302" s="52"/>
      <c r="F302" s="52"/>
      <c r="G302" s="52"/>
      <c r="H302" s="52"/>
    </row>
    <row r="303" spans="1:8">
      <c r="A303" s="55"/>
      <c r="B303" s="61">
        <v>75</v>
      </c>
      <c r="C303" s="59" t="s">
        <v>327</v>
      </c>
      <c r="D303" s="52"/>
      <c r="E303" s="52"/>
      <c r="F303" s="52"/>
      <c r="G303" s="52"/>
      <c r="H303" s="52"/>
    </row>
    <row r="304" spans="1:8">
      <c r="A304" s="55"/>
      <c r="B304" s="61" t="s">
        <v>158</v>
      </c>
      <c r="C304" s="59" t="s">
        <v>66</v>
      </c>
      <c r="D304" s="52">
        <v>10495</v>
      </c>
      <c r="E304" s="65">
        <v>0</v>
      </c>
      <c r="F304" s="66">
        <v>11712</v>
      </c>
      <c r="G304" s="52">
        <v>11712</v>
      </c>
      <c r="H304" s="66">
        <v>14027</v>
      </c>
    </row>
    <row r="305" spans="1:8">
      <c r="A305" s="55"/>
      <c r="B305" s="61" t="s">
        <v>159</v>
      </c>
      <c r="C305" s="59" t="s">
        <v>22</v>
      </c>
      <c r="D305" s="52">
        <v>50</v>
      </c>
      <c r="E305" s="65">
        <v>0</v>
      </c>
      <c r="F305" s="66">
        <v>50</v>
      </c>
      <c r="G305" s="52">
        <v>50</v>
      </c>
      <c r="H305" s="66">
        <v>50</v>
      </c>
    </row>
    <row r="306" spans="1:8">
      <c r="A306" s="55"/>
      <c r="B306" s="61" t="s">
        <v>160</v>
      </c>
      <c r="C306" s="59" t="s">
        <v>23</v>
      </c>
      <c r="D306" s="52">
        <v>797</v>
      </c>
      <c r="E306" s="65">
        <v>0</v>
      </c>
      <c r="F306" s="66">
        <v>797</v>
      </c>
      <c r="G306" s="52">
        <v>797</v>
      </c>
      <c r="H306" s="66">
        <v>797</v>
      </c>
    </row>
    <row r="307" spans="1:8">
      <c r="A307" s="55" t="s">
        <v>19</v>
      </c>
      <c r="B307" s="61">
        <v>75</v>
      </c>
      <c r="C307" s="59" t="s">
        <v>327</v>
      </c>
      <c r="D307" s="75">
        <f t="shared" ref="D307:G307" si="61">SUM(D304:D306)</f>
        <v>11342</v>
      </c>
      <c r="E307" s="74">
        <f t="shared" si="61"/>
        <v>0</v>
      </c>
      <c r="F307" s="73">
        <f t="shared" si="61"/>
        <v>12559</v>
      </c>
      <c r="G307" s="75">
        <f t="shared" si="61"/>
        <v>12559</v>
      </c>
      <c r="H307" s="73">
        <v>14874</v>
      </c>
    </row>
    <row r="308" spans="1:8">
      <c r="A308" s="55"/>
      <c r="B308" s="61"/>
      <c r="C308" s="59"/>
      <c r="D308" s="52"/>
      <c r="E308" s="52"/>
      <c r="F308" s="52"/>
      <c r="G308" s="52"/>
      <c r="H308" s="52"/>
    </row>
    <row r="309" spans="1:8">
      <c r="A309" s="55"/>
      <c r="B309" s="61">
        <v>76</v>
      </c>
      <c r="C309" s="59" t="s">
        <v>328</v>
      </c>
      <c r="D309" s="52"/>
      <c r="E309" s="52"/>
      <c r="F309" s="52"/>
      <c r="G309" s="52"/>
      <c r="H309" s="52"/>
    </row>
    <row r="310" spans="1:8">
      <c r="A310" s="55"/>
      <c r="B310" s="61" t="s">
        <v>161</v>
      </c>
      <c r="C310" s="59" t="s">
        <v>66</v>
      </c>
      <c r="D310" s="52">
        <v>8620</v>
      </c>
      <c r="E310" s="65">
        <v>0</v>
      </c>
      <c r="F310" s="66">
        <v>9336</v>
      </c>
      <c r="G310" s="52">
        <v>9336</v>
      </c>
      <c r="H310" s="66">
        <v>10936</v>
      </c>
    </row>
    <row r="311" spans="1:8">
      <c r="A311" s="55"/>
      <c r="B311" s="61" t="s">
        <v>162</v>
      </c>
      <c r="C311" s="59" t="s">
        <v>22</v>
      </c>
      <c r="D311" s="52">
        <v>50</v>
      </c>
      <c r="E311" s="65">
        <v>0</v>
      </c>
      <c r="F311" s="66">
        <v>50</v>
      </c>
      <c r="G311" s="52">
        <v>50</v>
      </c>
      <c r="H311" s="66">
        <v>50</v>
      </c>
    </row>
    <row r="312" spans="1:8">
      <c r="A312" s="55"/>
      <c r="B312" s="61" t="s">
        <v>163</v>
      </c>
      <c r="C312" s="59" t="s">
        <v>23</v>
      </c>
      <c r="D312" s="23">
        <v>777</v>
      </c>
      <c r="E312" s="22">
        <v>0</v>
      </c>
      <c r="F312" s="66">
        <v>775</v>
      </c>
      <c r="G312" s="23">
        <v>775</v>
      </c>
      <c r="H312" s="68">
        <v>775</v>
      </c>
    </row>
    <row r="313" spans="1:8" ht="14.45" customHeight="1">
      <c r="A313" s="55" t="s">
        <v>19</v>
      </c>
      <c r="B313" s="61">
        <v>76</v>
      </c>
      <c r="C313" s="59" t="s">
        <v>328</v>
      </c>
      <c r="D313" s="75">
        <f t="shared" ref="D313:G313" si="62">SUM(D310:D312)</f>
        <v>9447</v>
      </c>
      <c r="E313" s="74">
        <f t="shared" si="62"/>
        <v>0</v>
      </c>
      <c r="F313" s="73">
        <f t="shared" si="62"/>
        <v>10161</v>
      </c>
      <c r="G313" s="75">
        <f t="shared" si="62"/>
        <v>10161</v>
      </c>
      <c r="H313" s="73">
        <v>11761</v>
      </c>
    </row>
    <row r="314" spans="1:8">
      <c r="A314" s="55"/>
      <c r="B314" s="61"/>
      <c r="C314" s="59"/>
      <c r="D314" s="80"/>
      <c r="E314" s="98"/>
      <c r="F314" s="98"/>
      <c r="G314" s="80"/>
      <c r="H314" s="98"/>
    </row>
    <row r="315" spans="1:8" ht="13.9" customHeight="1">
      <c r="A315" s="55"/>
      <c r="B315" s="61">
        <v>78</v>
      </c>
      <c r="C315" s="59" t="s">
        <v>329</v>
      </c>
      <c r="D315" s="52"/>
      <c r="E315" s="66"/>
      <c r="F315" s="66"/>
      <c r="G315" s="52"/>
      <c r="H315" s="66"/>
    </row>
    <row r="316" spans="1:8" ht="13.9" customHeight="1">
      <c r="A316" s="55"/>
      <c r="B316" s="61" t="s">
        <v>199</v>
      </c>
      <c r="C316" s="59" t="s">
        <v>66</v>
      </c>
      <c r="D316" s="66">
        <v>8412</v>
      </c>
      <c r="E316" s="65">
        <v>0</v>
      </c>
      <c r="F316" s="66">
        <v>7656</v>
      </c>
      <c r="G316" s="66">
        <v>7656</v>
      </c>
      <c r="H316" s="66">
        <v>9622</v>
      </c>
    </row>
    <row r="317" spans="1:8" ht="13.9" customHeight="1">
      <c r="A317" s="55"/>
      <c r="B317" s="61" t="s">
        <v>200</v>
      </c>
      <c r="C317" s="59" t="s">
        <v>22</v>
      </c>
      <c r="D317" s="66">
        <v>50</v>
      </c>
      <c r="E317" s="65">
        <v>0</v>
      </c>
      <c r="F317" s="66">
        <v>50</v>
      </c>
      <c r="G317" s="66">
        <v>50</v>
      </c>
      <c r="H317" s="66">
        <v>50</v>
      </c>
    </row>
    <row r="318" spans="1:8" ht="13.9" customHeight="1">
      <c r="A318" s="55"/>
      <c r="B318" s="61" t="s">
        <v>201</v>
      </c>
      <c r="C318" s="59" t="s">
        <v>23</v>
      </c>
      <c r="D318" s="66">
        <v>640</v>
      </c>
      <c r="E318" s="65">
        <v>0</v>
      </c>
      <c r="F318" s="66">
        <v>640</v>
      </c>
      <c r="G318" s="66">
        <v>640</v>
      </c>
      <c r="H318" s="66">
        <v>640</v>
      </c>
    </row>
    <row r="319" spans="1:8" ht="13.9" customHeight="1">
      <c r="A319" s="55" t="s">
        <v>19</v>
      </c>
      <c r="B319" s="61">
        <v>78</v>
      </c>
      <c r="C319" s="59" t="s">
        <v>329</v>
      </c>
      <c r="D319" s="73">
        <f t="shared" ref="D319:G319" si="63">SUM(D316:D318)</f>
        <v>9102</v>
      </c>
      <c r="E319" s="74">
        <f t="shared" si="63"/>
        <v>0</v>
      </c>
      <c r="F319" s="73">
        <f t="shared" si="63"/>
        <v>8346</v>
      </c>
      <c r="G319" s="73">
        <f t="shared" si="63"/>
        <v>8346</v>
      </c>
      <c r="H319" s="73">
        <v>10312</v>
      </c>
    </row>
    <row r="320" spans="1:8">
      <c r="A320" s="55"/>
      <c r="B320" s="61"/>
      <c r="C320" s="59"/>
      <c r="D320" s="66"/>
      <c r="E320" s="65"/>
      <c r="F320" s="66"/>
      <c r="G320" s="66"/>
      <c r="H320" s="66"/>
    </row>
    <row r="321" spans="1:8" ht="13.9" customHeight="1">
      <c r="A321" s="55"/>
      <c r="B321" s="61">
        <v>79</v>
      </c>
      <c r="C321" s="59" t="s">
        <v>330</v>
      </c>
      <c r="D321" s="52"/>
      <c r="E321" s="66"/>
      <c r="F321" s="66"/>
      <c r="G321" s="52"/>
      <c r="H321" s="66"/>
    </row>
    <row r="322" spans="1:8" ht="13.9" customHeight="1">
      <c r="A322" s="55"/>
      <c r="B322" s="61" t="s">
        <v>259</v>
      </c>
      <c r="C322" s="59" t="s">
        <v>66</v>
      </c>
      <c r="D322" s="66">
        <v>5450</v>
      </c>
      <c r="E322" s="65">
        <v>0</v>
      </c>
      <c r="F322" s="66">
        <v>5587</v>
      </c>
      <c r="G322" s="66">
        <v>5587</v>
      </c>
      <c r="H322" s="66">
        <v>6048</v>
      </c>
    </row>
    <row r="323" spans="1:8" ht="13.9" customHeight="1">
      <c r="A323" s="55"/>
      <c r="B323" s="61" t="s">
        <v>257</v>
      </c>
      <c r="C323" s="59" t="s">
        <v>22</v>
      </c>
      <c r="D323" s="66">
        <v>35</v>
      </c>
      <c r="E323" s="65">
        <v>0</v>
      </c>
      <c r="F323" s="66">
        <v>50</v>
      </c>
      <c r="G323" s="66">
        <v>50</v>
      </c>
      <c r="H323" s="66">
        <v>50</v>
      </c>
    </row>
    <row r="324" spans="1:8" ht="13.9" customHeight="1">
      <c r="A324" s="55"/>
      <c r="B324" s="61" t="s">
        <v>258</v>
      </c>
      <c r="C324" s="59" t="s">
        <v>23</v>
      </c>
      <c r="D324" s="68">
        <v>1210</v>
      </c>
      <c r="E324" s="22">
        <v>0</v>
      </c>
      <c r="F324" s="68">
        <v>1130</v>
      </c>
      <c r="G324" s="68">
        <v>1130</v>
      </c>
      <c r="H324" s="68">
        <v>1130</v>
      </c>
    </row>
    <row r="325" spans="1:8" ht="13.9" customHeight="1">
      <c r="A325" s="55" t="s">
        <v>19</v>
      </c>
      <c r="B325" s="61">
        <v>79</v>
      </c>
      <c r="C325" s="59" t="s">
        <v>330</v>
      </c>
      <c r="D325" s="68">
        <f t="shared" ref="D325:G325" si="64">SUM(D322:D324)</f>
        <v>6695</v>
      </c>
      <c r="E325" s="22">
        <f t="shared" si="64"/>
        <v>0</v>
      </c>
      <c r="F325" s="68">
        <f t="shared" si="64"/>
        <v>6767</v>
      </c>
      <c r="G325" s="68">
        <f t="shared" si="64"/>
        <v>6767</v>
      </c>
      <c r="H325" s="68">
        <v>7228</v>
      </c>
    </row>
    <row r="326" spans="1:8" ht="13.9" customHeight="1">
      <c r="A326" s="55" t="s">
        <v>19</v>
      </c>
      <c r="B326" s="61">
        <v>48</v>
      </c>
      <c r="C326" s="59" t="s">
        <v>41</v>
      </c>
      <c r="D326" s="73">
        <f t="shared" ref="D326" si="65">D313+D307+D301+D295+D289+D283+D319+D325</f>
        <v>59231</v>
      </c>
      <c r="E326" s="74">
        <f t="shared" ref="E326" si="66">E313+E307+E301+E295+E289+E283+E319+E325</f>
        <v>0</v>
      </c>
      <c r="F326" s="73">
        <f t="shared" ref="F326" si="67">F313+F307+F301+F295+F289+F283+F319+F325</f>
        <v>61333</v>
      </c>
      <c r="G326" s="73">
        <f t="shared" ref="G326" si="68">G313+G307+G301+G295+G289+G283+G319+G325</f>
        <v>61333</v>
      </c>
      <c r="H326" s="73">
        <v>75274</v>
      </c>
    </row>
    <row r="327" spans="1:8" ht="13.9" customHeight="1">
      <c r="A327" s="55" t="s">
        <v>19</v>
      </c>
      <c r="B327" s="60">
        <v>1.0009999999999999</v>
      </c>
      <c r="C327" s="57" t="s">
        <v>174</v>
      </c>
      <c r="D327" s="100">
        <f t="shared" ref="D327:G327" si="69">D326+D276+D250+D188</f>
        <v>227641</v>
      </c>
      <c r="E327" s="101">
        <f t="shared" si="69"/>
        <v>0</v>
      </c>
      <c r="F327" s="100">
        <f t="shared" si="69"/>
        <v>238051</v>
      </c>
      <c r="G327" s="100">
        <f t="shared" si="69"/>
        <v>241175</v>
      </c>
      <c r="H327" s="100">
        <v>279542</v>
      </c>
    </row>
    <row r="328" spans="1:8">
      <c r="A328" s="55"/>
      <c r="B328" s="60"/>
      <c r="C328" s="57"/>
      <c r="D328" s="62"/>
      <c r="E328" s="64"/>
      <c r="F328" s="64"/>
      <c r="G328" s="62"/>
      <c r="H328" s="64"/>
    </row>
    <row r="329" spans="1:8" ht="13.9" customHeight="1">
      <c r="A329" s="55"/>
      <c r="B329" s="94">
        <v>1.8</v>
      </c>
      <c r="C329" s="57" t="s">
        <v>56</v>
      </c>
      <c r="D329" s="77"/>
      <c r="E329" s="77"/>
      <c r="F329" s="77"/>
      <c r="G329" s="77"/>
      <c r="H329" s="77"/>
    </row>
    <row r="330" spans="1:8" ht="13.9" customHeight="1">
      <c r="A330" s="55"/>
      <c r="B330" s="58">
        <v>36</v>
      </c>
      <c r="C330" s="59" t="s">
        <v>24</v>
      </c>
      <c r="D330" s="62"/>
      <c r="E330" s="62"/>
      <c r="F330" s="62"/>
      <c r="G330" s="62"/>
      <c r="H330" s="62"/>
    </row>
    <row r="331" spans="1:8" ht="28.9" customHeight="1">
      <c r="A331" s="70"/>
      <c r="B331" s="117" t="s">
        <v>58</v>
      </c>
      <c r="C331" s="72" t="s">
        <v>202</v>
      </c>
      <c r="D331" s="23">
        <v>27024</v>
      </c>
      <c r="E331" s="22">
        <v>0</v>
      </c>
      <c r="F331" s="22">
        <v>0</v>
      </c>
      <c r="G331" s="23">
        <v>18027</v>
      </c>
      <c r="H331" s="68">
        <v>21009</v>
      </c>
    </row>
    <row r="332" spans="1:8" ht="15" customHeight="1">
      <c r="A332" s="55" t="s">
        <v>19</v>
      </c>
      <c r="B332" s="58">
        <v>36</v>
      </c>
      <c r="C332" s="59" t="s">
        <v>24</v>
      </c>
      <c r="D332" s="23">
        <f>SUM(D331:D331)</f>
        <v>27024</v>
      </c>
      <c r="E332" s="22">
        <f t="shared" ref="E332:G332" si="70">SUM(E331:E331)</f>
        <v>0</v>
      </c>
      <c r="F332" s="22">
        <f t="shared" si="70"/>
        <v>0</v>
      </c>
      <c r="G332" s="23">
        <f t="shared" si="70"/>
        <v>18027</v>
      </c>
      <c r="H332" s="23">
        <v>21009</v>
      </c>
    </row>
    <row r="333" spans="1:8" ht="15" customHeight="1">
      <c r="A333" s="55" t="s">
        <v>19</v>
      </c>
      <c r="B333" s="94">
        <v>1.8</v>
      </c>
      <c r="C333" s="57" t="s">
        <v>56</v>
      </c>
      <c r="D333" s="75">
        <f>D332</f>
        <v>27024</v>
      </c>
      <c r="E333" s="74">
        <f t="shared" ref="E333:G333" si="71">E332</f>
        <v>0</v>
      </c>
      <c r="F333" s="74">
        <f t="shared" si="71"/>
        <v>0</v>
      </c>
      <c r="G333" s="75">
        <f t="shared" si="71"/>
        <v>18027</v>
      </c>
      <c r="H333" s="75">
        <v>21009</v>
      </c>
    </row>
    <row r="334" spans="1:8" ht="15" customHeight="1">
      <c r="A334" s="55" t="s">
        <v>19</v>
      </c>
      <c r="B334" s="58">
        <v>1</v>
      </c>
      <c r="C334" s="59" t="s">
        <v>57</v>
      </c>
      <c r="D334" s="23">
        <f t="shared" ref="D334" si="72">D333+D327</f>
        <v>254665</v>
      </c>
      <c r="E334" s="22">
        <f t="shared" ref="E334" si="73">E333+E327</f>
        <v>0</v>
      </c>
      <c r="F334" s="23">
        <f t="shared" ref="F334" si="74">F333+F327</f>
        <v>238051</v>
      </c>
      <c r="G334" s="23">
        <f t="shared" ref="G334" si="75">G333+G327</f>
        <v>259202</v>
      </c>
      <c r="H334" s="23">
        <v>300551</v>
      </c>
    </row>
    <row r="335" spans="1:8" ht="15" customHeight="1">
      <c r="A335" s="55" t="s">
        <v>19</v>
      </c>
      <c r="B335" s="56">
        <v>2501</v>
      </c>
      <c r="C335" s="57" t="s">
        <v>3</v>
      </c>
      <c r="D335" s="75">
        <f t="shared" ref="D335" si="76">SUM(D334)</f>
        <v>254665</v>
      </c>
      <c r="E335" s="74">
        <f t="shared" ref="E335" si="77">SUM(E334)</f>
        <v>0</v>
      </c>
      <c r="F335" s="75">
        <f t="shared" ref="F335" si="78">SUM(F334)</f>
        <v>238051</v>
      </c>
      <c r="G335" s="75">
        <f t="shared" ref="G335" si="79">SUM(G334)</f>
        <v>259202</v>
      </c>
      <c r="H335" s="75">
        <v>300551</v>
      </c>
    </row>
    <row r="336" spans="1:8">
      <c r="A336" s="55"/>
      <c r="B336" s="56"/>
      <c r="C336" s="57"/>
      <c r="D336" s="52"/>
      <c r="E336" s="65"/>
      <c r="F336" s="66"/>
      <c r="G336" s="52"/>
      <c r="H336" s="66"/>
    </row>
    <row r="337" spans="1:8" ht="15" customHeight="1">
      <c r="A337" s="55" t="s">
        <v>21</v>
      </c>
      <c r="B337" s="56">
        <v>2505</v>
      </c>
      <c r="C337" s="57" t="s">
        <v>4</v>
      </c>
      <c r="D337" s="77"/>
      <c r="E337" s="77"/>
      <c r="F337" s="77"/>
      <c r="G337" s="77"/>
      <c r="H337" s="77"/>
    </row>
    <row r="338" spans="1:8" ht="15" customHeight="1">
      <c r="A338" s="55"/>
      <c r="B338" s="58">
        <v>1</v>
      </c>
      <c r="C338" s="59" t="s">
        <v>59</v>
      </c>
      <c r="D338" s="77"/>
      <c r="E338" s="77"/>
      <c r="F338" s="77"/>
      <c r="G338" s="77"/>
      <c r="H338" s="77"/>
    </row>
    <row r="339" spans="1:8" ht="15" customHeight="1">
      <c r="A339" s="55"/>
      <c r="B339" s="94">
        <v>1.702</v>
      </c>
      <c r="C339" s="57" t="s">
        <v>207</v>
      </c>
      <c r="D339" s="77"/>
      <c r="E339" s="77"/>
      <c r="F339" s="77"/>
      <c r="G339" s="77"/>
      <c r="H339" s="77"/>
    </row>
    <row r="340" spans="1:8" ht="15" customHeight="1">
      <c r="A340" s="55"/>
      <c r="B340" s="102">
        <v>37</v>
      </c>
      <c r="C340" s="59" t="s">
        <v>249</v>
      </c>
      <c r="D340" s="67"/>
      <c r="E340" s="67"/>
      <c r="F340" s="64"/>
      <c r="G340" s="64"/>
      <c r="H340" s="66"/>
    </row>
    <row r="341" spans="1:8" ht="15" customHeight="1">
      <c r="A341" s="55"/>
      <c r="B341" s="20" t="s">
        <v>237</v>
      </c>
      <c r="C341" s="59" t="s">
        <v>364</v>
      </c>
      <c r="D341" s="64">
        <v>6916</v>
      </c>
      <c r="E341" s="67">
        <v>0</v>
      </c>
      <c r="F341" s="64">
        <v>10000</v>
      </c>
      <c r="G341" s="64">
        <v>10000</v>
      </c>
      <c r="H341" s="64">
        <v>10000</v>
      </c>
    </row>
    <row r="342" spans="1:8" s="18" customFormat="1" ht="15" customHeight="1">
      <c r="A342" s="55"/>
      <c r="B342" s="20" t="s">
        <v>238</v>
      </c>
      <c r="C342" s="59" t="s">
        <v>368</v>
      </c>
      <c r="D342" s="64">
        <v>1589</v>
      </c>
      <c r="E342" s="67">
        <v>0</v>
      </c>
      <c r="F342" s="64">
        <v>7500</v>
      </c>
      <c r="G342" s="64">
        <v>7500</v>
      </c>
      <c r="H342" s="64">
        <v>2500</v>
      </c>
    </row>
    <row r="343" spans="1:8" ht="15" customHeight="1">
      <c r="A343" s="55" t="s">
        <v>19</v>
      </c>
      <c r="B343" s="102">
        <v>37</v>
      </c>
      <c r="C343" s="59" t="s">
        <v>249</v>
      </c>
      <c r="D343" s="103">
        <f>SUM(D341:D342)</f>
        <v>8505</v>
      </c>
      <c r="E343" s="101">
        <f t="shared" ref="E343:G343" si="80">SUM(E341:E342)</f>
        <v>0</v>
      </c>
      <c r="F343" s="103">
        <f t="shared" si="80"/>
        <v>17500</v>
      </c>
      <c r="G343" s="103">
        <f t="shared" si="80"/>
        <v>17500</v>
      </c>
      <c r="H343" s="103">
        <v>12500</v>
      </c>
    </row>
    <row r="344" spans="1:8" ht="15" customHeight="1">
      <c r="A344" s="55" t="s">
        <v>19</v>
      </c>
      <c r="B344" s="94">
        <v>1.702</v>
      </c>
      <c r="C344" s="57" t="s">
        <v>60</v>
      </c>
      <c r="D344" s="69">
        <f>D343</f>
        <v>8505</v>
      </c>
      <c r="E344" s="92">
        <f t="shared" ref="E344:G344" si="81">E343</f>
        <v>0</v>
      </c>
      <c r="F344" s="69">
        <f t="shared" si="81"/>
        <v>17500</v>
      </c>
      <c r="G344" s="69">
        <f t="shared" si="81"/>
        <v>17500</v>
      </c>
      <c r="H344" s="69">
        <v>12500</v>
      </c>
    </row>
    <row r="345" spans="1:8" ht="15" customHeight="1">
      <c r="A345" s="55" t="s">
        <v>19</v>
      </c>
      <c r="B345" s="58">
        <v>1</v>
      </c>
      <c r="C345" s="59" t="s">
        <v>59</v>
      </c>
      <c r="D345" s="103">
        <f>D344</f>
        <v>8505</v>
      </c>
      <c r="E345" s="101">
        <f t="shared" ref="E345:G345" si="82">E344</f>
        <v>0</v>
      </c>
      <c r="F345" s="103">
        <f t="shared" si="82"/>
        <v>17500</v>
      </c>
      <c r="G345" s="103">
        <f t="shared" si="82"/>
        <v>17500</v>
      </c>
      <c r="H345" s="103">
        <v>12500</v>
      </c>
    </row>
    <row r="346" spans="1:8">
      <c r="A346" s="55"/>
      <c r="B346" s="58"/>
      <c r="C346" s="59"/>
      <c r="D346" s="62"/>
      <c r="E346" s="67"/>
      <c r="F346" s="67"/>
      <c r="G346" s="62"/>
      <c r="H346" s="67"/>
    </row>
    <row r="347" spans="1:8" ht="15" customHeight="1">
      <c r="A347" s="55"/>
      <c r="B347" s="58">
        <v>60</v>
      </c>
      <c r="C347" s="59" t="s">
        <v>61</v>
      </c>
      <c r="D347" s="62"/>
      <c r="E347" s="52"/>
      <c r="F347" s="52"/>
      <c r="G347" s="52"/>
      <c r="H347" s="52"/>
    </row>
    <row r="348" spans="1:8" ht="15" customHeight="1">
      <c r="A348" s="55"/>
      <c r="B348" s="94">
        <v>60.703000000000003</v>
      </c>
      <c r="C348" s="57" t="s">
        <v>62</v>
      </c>
      <c r="D348" s="77"/>
      <c r="E348" s="77"/>
      <c r="F348" s="77"/>
      <c r="G348" s="77"/>
      <c r="H348" s="77"/>
    </row>
    <row r="349" spans="1:8" ht="15" customHeight="1">
      <c r="A349" s="55"/>
      <c r="B349" s="104">
        <v>34</v>
      </c>
      <c r="C349" s="59" t="s">
        <v>219</v>
      </c>
      <c r="D349" s="64"/>
      <c r="E349" s="67"/>
      <c r="F349" s="64"/>
      <c r="G349" s="64"/>
      <c r="H349" s="66"/>
    </row>
    <row r="350" spans="1:8" ht="28.9" customHeight="1">
      <c r="A350" s="55"/>
      <c r="B350" s="61" t="s">
        <v>239</v>
      </c>
      <c r="C350" s="59" t="s">
        <v>365</v>
      </c>
      <c r="D350" s="64">
        <v>1326256</v>
      </c>
      <c r="E350" s="67">
        <v>0</v>
      </c>
      <c r="F350" s="64">
        <v>1400000</v>
      </c>
      <c r="G350" s="64">
        <v>1400000</v>
      </c>
      <c r="H350" s="66">
        <v>1500000</v>
      </c>
    </row>
    <row r="351" spans="1:8" s="18" customFormat="1" ht="28.9" customHeight="1">
      <c r="A351" s="55"/>
      <c r="B351" s="61" t="s">
        <v>240</v>
      </c>
      <c r="C351" s="59" t="s">
        <v>366</v>
      </c>
      <c r="D351" s="69">
        <v>33300</v>
      </c>
      <c r="E351" s="92">
        <v>0</v>
      </c>
      <c r="F351" s="69">
        <v>100000</v>
      </c>
      <c r="G351" s="69">
        <v>100000</v>
      </c>
      <c r="H351" s="68">
        <v>90000</v>
      </c>
    </row>
    <row r="352" spans="1:8" ht="15" customHeight="1">
      <c r="A352" s="55" t="s">
        <v>19</v>
      </c>
      <c r="B352" s="104">
        <v>34</v>
      </c>
      <c r="C352" s="59" t="s">
        <v>219</v>
      </c>
      <c r="D352" s="69">
        <f t="shared" ref="D352" si="83">SUM(D350:D351)</f>
        <v>1359556</v>
      </c>
      <c r="E352" s="92">
        <f t="shared" ref="E352" si="84">SUM(E350:E351)</f>
        <v>0</v>
      </c>
      <c r="F352" s="69">
        <f t="shared" ref="F352" si="85">SUM(F350:F351)</f>
        <v>1500000</v>
      </c>
      <c r="G352" s="69">
        <f t="shared" ref="G352" si="86">SUM(G350:G351)</f>
        <v>1500000</v>
      </c>
      <c r="H352" s="69">
        <v>1590000</v>
      </c>
    </row>
    <row r="353" spans="1:8" ht="15" customHeight="1">
      <c r="A353" s="55" t="s">
        <v>19</v>
      </c>
      <c r="B353" s="94">
        <v>60.703000000000003</v>
      </c>
      <c r="C353" s="57" t="s">
        <v>62</v>
      </c>
      <c r="D353" s="69">
        <f t="shared" ref="D353:D354" si="87">D352</f>
        <v>1359556</v>
      </c>
      <c r="E353" s="92">
        <f t="shared" ref="E353:E354" si="88">E352</f>
        <v>0</v>
      </c>
      <c r="F353" s="69">
        <f t="shared" ref="F353:F354" si="89">F352</f>
        <v>1500000</v>
      </c>
      <c r="G353" s="69">
        <f t="shared" ref="G353:G354" si="90">G352</f>
        <v>1500000</v>
      </c>
      <c r="H353" s="69">
        <v>1590000</v>
      </c>
    </row>
    <row r="354" spans="1:8" ht="15" customHeight="1">
      <c r="A354" s="55" t="s">
        <v>19</v>
      </c>
      <c r="B354" s="58">
        <v>60</v>
      </c>
      <c r="C354" s="59" t="s">
        <v>61</v>
      </c>
      <c r="D354" s="68">
        <f t="shared" si="87"/>
        <v>1359556</v>
      </c>
      <c r="E354" s="22">
        <f t="shared" si="88"/>
        <v>0</v>
      </c>
      <c r="F354" s="68">
        <f t="shared" si="89"/>
        <v>1500000</v>
      </c>
      <c r="G354" s="68">
        <f t="shared" si="90"/>
        <v>1500000</v>
      </c>
      <c r="H354" s="68">
        <v>1590000</v>
      </c>
    </row>
    <row r="355" spans="1:8" ht="15" customHeight="1">
      <c r="A355" s="55" t="s">
        <v>19</v>
      </c>
      <c r="B355" s="56">
        <v>2505</v>
      </c>
      <c r="C355" s="57" t="s">
        <v>4</v>
      </c>
      <c r="D355" s="23">
        <f t="shared" ref="D355" si="91">D354+D345</f>
        <v>1368061</v>
      </c>
      <c r="E355" s="22">
        <f t="shared" ref="E355" si="92">E354+E345</f>
        <v>0</v>
      </c>
      <c r="F355" s="23">
        <f t="shared" ref="F355" si="93">F354+F345</f>
        <v>1517500</v>
      </c>
      <c r="G355" s="23">
        <f t="shared" ref="G355" si="94">G354+G345</f>
        <v>1517500</v>
      </c>
      <c r="H355" s="23">
        <v>1602500</v>
      </c>
    </row>
    <row r="356" spans="1:8">
      <c r="A356" s="55"/>
      <c r="B356" s="56"/>
      <c r="C356" s="59"/>
      <c r="D356" s="52"/>
      <c r="E356" s="52"/>
      <c r="F356" s="52"/>
      <c r="G356" s="52"/>
      <c r="H356" s="52"/>
    </row>
    <row r="357" spans="1:8" ht="13.9" customHeight="1">
      <c r="A357" s="55" t="s">
        <v>21</v>
      </c>
      <c r="B357" s="56">
        <v>2515</v>
      </c>
      <c r="C357" s="57" t="s">
        <v>5</v>
      </c>
      <c r="D357" s="77"/>
      <c r="E357" s="77"/>
      <c r="F357" s="77"/>
      <c r="G357" s="77"/>
      <c r="H357" s="77"/>
    </row>
    <row r="358" spans="1:8" ht="13.9" customHeight="1">
      <c r="A358" s="55"/>
      <c r="B358" s="60">
        <v>3.0000000000000001E-3</v>
      </c>
      <c r="C358" s="57" t="s">
        <v>63</v>
      </c>
      <c r="D358" s="77"/>
      <c r="E358" s="77"/>
      <c r="F358" s="77"/>
      <c r="G358" s="77"/>
      <c r="H358" s="77"/>
    </row>
    <row r="359" spans="1:8" ht="13.9" customHeight="1">
      <c r="A359" s="55"/>
      <c r="B359" s="61">
        <v>60</v>
      </c>
      <c r="C359" s="59" t="s">
        <v>252</v>
      </c>
      <c r="D359" s="77"/>
      <c r="E359" s="77"/>
      <c r="F359" s="77"/>
      <c r="G359" s="77"/>
      <c r="H359" s="77"/>
    </row>
    <row r="360" spans="1:8" ht="15" customHeight="1">
      <c r="A360" s="55"/>
      <c r="B360" s="20" t="s">
        <v>64</v>
      </c>
      <c r="C360" s="59" t="s">
        <v>371</v>
      </c>
      <c r="D360" s="105">
        <v>21000</v>
      </c>
      <c r="E360" s="22">
        <v>0</v>
      </c>
      <c r="F360" s="22">
        <v>0</v>
      </c>
      <c r="G360" s="23">
        <v>32620</v>
      </c>
      <c r="H360" s="68">
        <v>38483</v>
      </c>
    </row>
    <row r="361" spans="1:8" ht="13.9" customHeight="1">
      <c r="A361" s="55" t="s">
        <v>19</v>
      </c>
      <c r="B361" s="61">
        <v>60</v>
      </c>
      <c r="C361" s="59" t="s">
        <v>252</v>
      </c>
      <c r="D361" s="68">
        <f t="shared" ref="D361:G361" si="95">SUM(D360:D360)</f>
        <v>21000</v>
      </c>
      <c r="E361" s="22">
        <f t="shared" si="95"/>
        <v>0</v>
      </c>
      <c r="F361" s="22">
        <f t="shared" si="95"/>
        <v>0</v>
      </c>
      <c r="G361" s="23">
        <f t="shared" si="95"/>
        <v>32620</v>
      </c>
      <c r="H361" s="68">
        <v>38483</v>
      </c>
    </row>
    <row r="362" spans="1:8" ht="14.45" customHeight="1">
      <c r="A362" s="70" t="s">
        <v>19</v>
      </c>
      <c r="B362" s="119">
        <v>3.0000000000000001E-3</v>
      </c>
      <c r="C362" s="120" t="s">
        <v>63</v>
      </c>
      <c r="D362" s="75">
        <f t="shared" ref="D362:G362" si="96">D361</f>
        <v>21000</v>
      </c>
      <c r="E362" s="74">
        <f t="shared" si="96"/>
        <v>0</v>
      </c>
      <c r="F362" s="74">
        <f t="shared" si="96"/>
        <v>0</v>
      </c>
      <c r="G362" s="75">
        <f t="shared" si="96"/>
        <v>32620</v>
      </c>
      <c r="H362" s="73">
        <v>38483</v>
      </c>
    </row>
    <row r="363" spans="1:8" ht="14.45" customHeight="1">
      <c r="A363" s="55"/>
      <c r="B363" s="60"/>
      <c r="C363" s="57"/>
      <c r="D363" s="52"/>
      <c r="E363" s="65"/>
      <c r="F363" s="65"/>
      <c r="G363" s="52"/>
      <c r="H363" s="66"/>
    </row>
    <row r="364" spans="1:8" ht="0.6" customHeight="1">
      <c r="A364" s="55"/>
      <c r="B364" s="79"/>
      <c r="C364" s="57"/>
      <c r="D364" s="52"/>
      <c r="E364" s="52"/>
      <c r="F364" s="52"/>
      <c r="G364" s="52"/>
      <c r="H364" s="52"/>
    </row>
    <row r="365" spans="1:8" ht="15" customHeight="1">
      <c r="A365" s="55"/>
      <c r="B365" s="60">
        <v>0.10100000000000001</v>
      </c>
      <c r="C365" s="57" t="s">
        <v>65</v>
      </c>
      <c r="D365" s="77"/>
      <c r="E365" s="77"/>
      <c r="F365" s="77"/>
      <c r="G365" s="77"/>
      <c r="H365" s="77"/>
    </row>
    <row r="366" spans="1:8" ht="15" customHeight="1">
      <c r="A366" s="55"/>
      <c r="B366" s="58">
        <v>34</v>
      </c>
      <c r="C366" s="59" t="s">
        <v>355</v>
      </c>
      <c r="D366" s="67"/>
      <c r="E366" s="67"/>
      <c r="F366" s="67"/>
      <c r="G366" s="67"/>
      <c r="H366" s="67"/>
    </row>
    <row r="367" spans="1:8" s="18" customFormat="1" ht="15" customHeight="1">
      <c r="A367" s="55"/>
      <c r="B367" s="58" t="s">
        <v>239</v>
      </c>
      <c r="C367" s="59" t="s">
        <v>372</v>
      </c>
      <c r="D367" s="67">
        <v>0</v>
      </c>
      <c r="E367" s="67">
        <v>0</v>
      </c>
      <c r="F367" s="67">
        <v>0</v>
      </c>
      <c r="G367" s="67">
        <v>0</v>
      </c>
      <c r="H367" s="64">
        <v>50500</v>
      </c>
    </row>
    <row r="368" spans="1:8" ht="15" customHeight="1">
      <c r="A368" s="55" t="s">
        <v>19</v>
      </c>
      <c r="B368" s="58">
        <v>34</v>
      </c>
      <c r="C368" s="59" t="s">
        <v>355</v>
      </c>
      <c r="D368" s="101">
        <f>D367</f>
        <v>0</v>
      </c>
      <c r="E368" s="101">
        <f t="shared" ref="E368:G368" si="97">E367</f>
        <v>0</v>
      </c>
      <c r="F368" s="101">
        <f t="shared" si="97"/>
        <v>0</v>
      </c>
      <c r="G368" s="101">
        <f t="shared" si="97"/>
        <v>0</v>
      </c>
      <c r="H368" s="103">
        <v>50500</v>
      </c>
    </row>
    <row r="369" spans="1:8" ht="15" customHeight="1">
      <c r="A369" s="55" t="s">
        <v>19</v>
      </c>
      <c r="B369" s="60">
        <v>0.10100000000000001</v>
      </c>
      <c r="C369" s="57" t="s">
        <v>65</v>
      </c>
      <c r="D369" s="74">
        <f>D368</f>
        <v>0</v>
      </c>
      <c r="E369" s="74">
        <f t="shared" ref="E369:G369" si="98">E368</f>
        <v>0</v>
      </c>
      <c r="F369" s="74">
        <f t="shared" si="98"/>
        <v>0</v>
      </c>
      <c r="G369" s="74">
        <f t="shared" si="98"/>
        <v>0</v>
      </c>
      <c r="H369" s="73">
        <v>50500</v>
      </c>
    </row>
    <row r="370" spans="1:8" ht="13.9" customHeight="1">
      <c r="A370" s="55"/>
      <c r="B370" s="60"/>
      <c r="C370" s="57"/>
      <c r="D370" s="66"/>
      <c r="E370" s="65"/>
      <c r="F370" s="66"/>
      <c r="G370" s="66"/>
      <c r="H370" s="65"/>
    </row>
    <row r="371" spans="1:8" ht="15" customHeight="1">
      <c r="A371" s="55"/>
      <c r="B371" s="60">
        <v>0.10199999999999999</v>
      </c>
      <c r="C371" s="57" t="s">
        <v>273</v>
      </c>
      <c r="D371" s="66"/>
      <c r="E371" s="65"/>
      <c r="F371" s="66"/>
      <c r="G371" s="66"/>
      <c r="H371" s="66"/>
    </row>
    <row r="372" spans="1:8" ht="15" customHeight="1">
      <c r="A372" s="55"/>
      <c r="B372" s="106">
        <v>36</v>
      </c>
      <c r="C372" s="59" t="s">
        <v>274</v>
      </c>
      <c r="D372" s="66"/>
      <c r="E372" s="65"/>
      <c r="F372" s="66"/>
      <c r="G372" s="66"/>
      <c r="H372" s="66"/>
    </row>
    <row r="373" spans="1:8" ht="15" customHeight="1">
      <c r="A373" s="55"/>
      <c r="B373" s="107" t="s">
        <v>235</v>
      </c>
      <c r="C373" s="59" t="s">
        <v>299</v>
      </c>
      <c r="D373" s="66">
        <v>1000</v>
      </c>
      <c r="E373" s="65">
        <v>0</v>
      </c>
      <c r="F373" s="66">
        <v>90000</v>
      </c>
      <c r="G373" s="66">
        <v>90000</v>
      </c>
      <c r="H373" s="66">
        <v>100000</v>
      </c>
    </row>
    <row r="374" spans="1:8" s="18" customFormat="1" ht="15" customHeight="1">
      <c r="A374" s="55"/>
      <c r="B374" s="107" t="s">
        <v>236</v>
      </c>
      <c r="C374" s="59" t="s">
        <v>298</v>
      </c>
      <c r="D374" s="65">
        <v>0</v>
      </c>
      <c r="E374" s="65">
        <v>0</v>
      </c>
      <c r="F374" s="66">
        <v>1</v>
      </c>
      <c r="G374" s="66">
        <v>1</v>
      </c>
      <c r="H374" s="66">
        <v>5000</v>
      </c>
    </row>
    <row r="375" spans="1:8" ht="15" customHeight="1">
      <c r="A375" s="55" t="s">
        <v>19</v>
      </c>
      <c r="B375" s="106">
        <v>36</v>
      </c>
      <c r="C375" s="59" t="s">
        <v>274</v>
      </c>
      <c r="D375" s="73">
        <f>D373+D374</f>
        <v>1000</v>
      </c>
      <c r="E375" s="74">
        <f t="shared" ref="E375:G375" si="99">E373+E374</f>
        <v>0</v>
      </c>
      <c r="F375" s="73">
        <f t="shared" si="99"/>
        <v>90001</v>
      </c>
      <c r="G375" s="73">
        <f t="shared" si="99"/>
        <v>90001</v>
      </c>
      <c r="H375" s="73">
        <v>105000</v>
      </c>
    </row>
    <row r="376" spans="1:8" ht="15" customHeight="1">
      <c r="A376" s="55" t="s">
        <v>19</v>
      </c>
      <c r="B376" s="60">
        <v>0.10199999999999999</v>
      </c>
      <c r="C376" s="57" t="s">
        <v>273</v>
      </c>
      <c r="D376" s="68">
        <f t="shared" ref="D376" si="100">D375</f>
        <v>1000</v>
      </c>
      <c r="E376" s="22">
        <f t="shared" ref="E376" si="101">E375</f>
        <v>0</v>
      </c>
      <c r="F376" s="68">
        <f t="shared" ref="F376" si="102">F375</f>
        <v>90001</v>
      </c>
      <c r="G376" s="68">
        <f t="shared" ref="G376" si="103">G375</f>
        <v>90001</v>
      </c>
      <c r="H376" s="68">
        <v>105000</v>
      </c>
    </row>
    <row r="377" spans="1:8" ht="15" customHeight="1">
      <c r="A377" s="55" t="s">
        <v>19</v>
      </c>
      <c r="B377" s="56">
        <v>2515</v>
      </c>
      <c r="C377" s="57" t="s">
        <v>5</v>
      </c>
      <c r="D377" s="75">
        <f t="shared" ref="D377:G377" si="104">D369+D362+D376</f>
        <v>22000</v>
      </c>
      <c r="E377" s="74">
        <f t="shared" si="104"/>
        <v>0</v>
      </c>
      <c r="F377" s="75">
        <f t="shared" si="104"/>
        <v>90001</v>
      </c>
      <c r="G377" s="75">
        <f t="shared" si="104"/>
        <v>122621</v>
      </c>
      <c r="H377" s="75">
        <v>193983</v>
      </c>
    </row>
    <row r="378" spans="1:8" ht="13.9" customHeight="1">
      <c r="A378" s="55"/>
      <c r="B378" s="56"/>
      <c r="C378" s="59"/>
      <c r="D378" s="39"/>
      <c r="E378" s="39"/>
      <c r="F378" s="39"/>
      <c r="G378" s="39"/>
      <c r="H378" s="52"/>
    </row>
    <row r="379" spans="1:8" ht="13.9" customHeight="1">
      <c r="A379" s="55" t="s">
        <v>21</v>
      </c>
      <c r="B379" s="56">
        <v>3054</v>
      </c>
      <c r="C379" s="57" t="s">
        <v>7</v>
      </c>
      <c r="D379" s="39"/>
      <c r="E379" s="39"/>
      <c r="F379" s="39"/>
      <c r="G379" s="39"/>
      <c r="H379" s="52"/>
    </row>
    <row r="380" spans="1:8" ht="13.9" customHeight="1">
      <c r="A380" s="55"/>
      <c r="B380" s="58">
        <v>4</v>
      </c>
      <c r="C380" s="59" t="s">
        <v>67</v>
      </c>
      <c r="D380" s="39"/>
      <c r="E380" s="39"/>
      <c r="F380" s="39"/>
      <c r="G380" s="39"/>
      <c r="H380" s="52"/>
    </row>
    <row r="381" spans="1:8" ht="13.9" customHeight="1">
      <c r="A381" s="55"/>
      <c r="B381" s="108">
        <v>4.1050000000000004</v>
      </c>
      <c r="C381" s="109" t="s">
        <v>164</v>
      </c>
      <c r="D381" s="52"/>
      <c r="E381" s="52"/>
      <c r="F381" s="52"/>
      <c r="G381" s="52"/>
      <c r="H381" s="52"/>
    </row>
    <row r="382" spans="1:8" ht="13.9" customHeight="1">
      <c r="A382" s="55"/>
      <c r="B382" s="110">
        <v>60</v>
      </c>
      <c r="C382" s="86" t="s">
        <v>203</v>
      </c>
      <c r="D382" s="52"/>
      <c r="E382" s="52"/>
      <c r="F382" s="52"/>
      <c r="G382" s="52"/>
      <c r="H382" s="52"/>
    </row>
    <row r="383" spans="1:8" ht="25.5">
      <c r="A383" s="55"/>
      <c r="B383" s="111">
        <v>81</v>
      </c>
      <c r="C383" s="59" t="s">
        <v>166</v>
      </c>
      <c r="D383" s="52"/>
      <c r="E383" s="52"/>
      <c r="F383" s="52"/>
      <c r="G383" s="52"/>
      <c r="H383" s="52"/>
    </row>
    <row r="384" spans="1:8" ht="13.9" customHeight="1">
      <c r="A384" s="55"/>
      <c r="B384" s="112" t="s">
        <v>170</v>
      </c>
      <c r="C384" s="86" t="s">
        <v>165</v>
      </c>
      <c r="D384" s="52">
        <v>28126</v>
      </c>
      <c r="E384" s="65">
        <v>0</v>
      </c>
      <c r="F384" s="66">
        <v>33302</v>
      </c>
      <c r="G384" s="52">
        <v>33302</v>
      </c>
      <c r="H384" s="66">
        <v>32215</v>
      </c>
    </row>
    <row r="385" spans="1:8" ht="10.15" customHeight="1">
      <c r="A385" s="55"/>
      <c r="B385" s="112"/>
      <c r="C385" s="86"/>
      <c r="D385" s="52"/>
      <c r="E385" s="52"/>
      <c r="F385" s="52"/>
      <c r="G385" s="52"/>
      <c r="H385" s="52"/>
    </row>
    <row r="386" spans="1:8" ht="27" customHeight="1">
      <c r="A386" s="55"/>
      <c r="B386" s="111">
        <v>82</v>
      </c>
      <c r="C386" s="59" t="s">
        <v>167</v>
      </c>
      <c r="D386" s="52"/>
      <c r="E386" s="52"/>
      <c r="F386" s="52"/>
      <c r="G386" s="52"/>
      <c r="H386" s="52"/>
    </row>
    <row r="387" spans="1:8" ht="13.9" customHeight="1">
      <c r="A387" s="55"/>
      <c r="B387" s="112" t="s">
        <v>171</v>
      </c>
      <c r="C387" s="86" t="s">
        <v>165</v>
      </c>
      <c r="D387" s="52">
        <v>10102</v>
      </c>
      <c r="E387" s="65">
        <v>0</v>
      </c>
      <c r="F387" s="66">
        <v>12125</v>
      </c>
      <c r="G387" s="52">
        <v>12125</v>
      </c>
      <c r="H387" s="66">
        <v>8298</v>
      </c>
    </row>
    <row r="388" spans="1:8">
      <c r="A388" s="55"/>
      <c r="B388" s="112"/>
      <c r="C388" s="86"/>
      <c r="D388" s="52"/>
      <c r="E388" s="66"/>
      <c r="F388" s="66"/>
      <c r="G388" s="52"/>
      <c r="H388" s="66"/>
    </row>
    <row r="389" spans="1:8" ht="27" customHeight="1">
      <c r="A389" s="55"/>
      <c r="B389" s="111">
        <v>83</v>
      </c>
      <c r="C389" s="59" t="s">
        <v>168</v>
      </c>
      <c r="D389" s="52"/>
      <c r="E389" s="52"/>
      <c r="F389" s="52"/>
      <c r="G389" s="52"/>
      <c r="H389" s="52"/>
    </row>
    <row r="390" spans="1:8" ht="13.9" customHeight="1">
      <c r="A390" s="55"/>
      <c r="B390" s="112" t="s">
        <v>172</v>
      </c>
      <c r="C390" s="86" t="s">
        <v>165</v>
      </c>
      <c r="D390" s="52">
        <v>2699</v>
      </c>
      <c r="E390" s="65">
        <v>0</v>
      </c>
      <c r="F390" s="66">
        <v>9042</v>
      </c>
      <c r="G390" s="52">
        <v>9042</v>
      </c>
      <c r="H390" s="66">
        <v>3697</v>
      </c>
    </row>
    <row r="391" spans="1:8">
      <c r="A391" s="55"/>
      <c r="B391" s="112"/>
      <c r="C391" s="86"/>
      <c r="D391" s="52"/>
      <c r="E391" s="52"/>
      <c r="F391" s="52"/>
      <c r="G391" s="52"/>
      <c r="H391" s="52"/>
    </row>
    <row r="392" spans="1:8" ht="27" customHeight="1">
      <c r="A392" s="55"/>
      <c r="B392" s="111">
        <v>84</v>
      </c>
      <c r="C392" s="59" t="s">
        <v>169</v>
      </c>
      <c r="D392" s="52"/>
      <c r="E392" s="52"/>
      <c r="F392" s="52"/>
      <c r="G392" s="52"/>
      <c r="H392" s="52"/>
    </row>
    <row r="393" spans="1:8" ht="15" customHeight="1">
      <c r="A393" s="55"/>
      <c r="B393" s="112" t="s">
        <v>173</v>
      </c>
      <c r="C393" s="86" t="s">
        <v>165</v>
      </c>
      <c r="D393" s="23">
        <v>14040</v>
      </c>
      <c r="E393" s="22">
        <v>0</v>
      </c>
      <c r="F393" s="68">
        <v>16381</v>
      </c>
      <c r="G393" s="23">
        <v>16381</v>
      </c>
      <c r="H393" s="68">
        <v>3923</v>
      </c>
    </row>
    <row r="394" spans="1:8" ht="15" customHeight="1">
      <c r="A394" s="55" t="s">
        <v>19</v>
      </c>
      <c r="B394" s="110">
        <v>60</v>
      </c>
      <c r="C394" s="86" t="s">
        <v>203</v>
      </c>
      <c r="D394" s="23">
        <f t="shared" ref="D394" si="105">SUM(D384:D393)</f>
        <v>54967</v>
      </c>
      <c r="E394" s="22">
        <f t="shared" ref="E394" si="106">SUM(E384:E393)</f>
        <v>0</v>
      </c>
      <c r="F394" s="23">
        <f t="shared" ref="F394" si="107">SUM(F384:F393)</f>
        <v>70850</v>
      </c>
      <c r="G394" s="23">
        <f t="shared" ref="G394" si="108">SUM(G384:G393)</f>
        <v>70850</v>
      </c>
      <c r="H394" s="23">
        <v>48133</v>
      </c>
    </row>
    <row r="395" spans="1:8" ht="15" customHeight="1">
      <c r="A395" s="70" t="s">
        <v>19</v>
      </c>
      <c r="B395" s="162">
        <v>4.1050000000000004</v>
      </c>
      <c r="C395" s="163" t="s">
        <v>164</v>
      </c>
      <c r="D395" s="75">
        <f t="shared" ref="D395" si="109">D394</f>
        <v>54967</v>
      </c>
      <c r="E395" s="74">
        <f t="shared" ref="E395" si="110">E394</f>
        <v>0</v>
      </c>
      <c r="F395" s="75">
        <f t="shared" ref="F395" si="111">F394</f>
        <v>70850</v>
      </c>
      <c r="G395" s="75">
        <f t="shared" ref="G395" si="112">G394</f>
        <v>70850</v>
      </c>
      <c r="H395" s="75">
        <v>48133</v>
      </c>
    </row>
    <row r="396" spans="1:8" hidden="1">
      <c r="A396" s="6"/>
      <c r="B396" s="113"/>
      <c r="C396" s="114"/>
      <c r="D396" s="52"/>
      <c r="E396" s="65"/>
      <c r="F396" s="65"/>
      <c r="G396" s="65"/>
      <c r="H396" s="65"/>
    </row>
    <row r="397" spans="1:8" ht="13.35" customHeight="1">
      <c r="A397" s="55"/>
      <c r="B397" s="60">
        <v>4.3369999999999997</v>
      </c>
      <c r="C397" s="57" t="s">
        <v>68</v>
      </c>
      <c r="D397" s="39"/>
      <c r="E397" s="39"/>
      <c r="F397" s="39"/>
      <c r="G397" s="39"/>
      <c r="H397" s="52"/>
    </row>
    <row r="398" spans="1:8" ht="13.35" customHeight="1">
      <c r="A398" s="55"/>
      <c r="B398" s="58">
        <v>36</v>
      </c>
      <c r="C398" s="59" t="s">
        <v>24</v>
      </c>
      <c r="D398" s="52"/>
      <c r="E398" s="52"/>
      <c r="F398" s="52"/>
      <c r="G398" s="52"/>
      <c r="H398" s="52"/>
    </row>
    <row r="399" spans="1:8" ht="13.35" customHeight="1">
      <c r="A399" s="55"/>
      <c r="B399" s="58">
        <v>45</v>
      </c>
      <c r="C399" s="59" t="s">
        <v>29</v>
      </c>
      <c r="D399" s="52"/>
      <c r="E399" s="52"/>
      <c r="F399" s="52"/>
      <c r="G399" s="52"/>
      <c r="H399" s="52"/>
    </row>
    <row r="400" spans="1:8" ht="27" customHeight="1">
      <c r="A400" s="55"/>
      <c r="B400" s="20" t="s">
        <v>46</v>
      </c>
      <c r="C400" s="59" t="s">
        <v>192</v>
      </c>
      <c r="D400" s="67">
        <v>0</v>
      </c>
      <c r="E400" s="52">
        <v>38620</v>
      </c>
      <c r="F400" s="66">
        <v>21000</v>
      </c>
      <c r="G400" s="66">
        <v>21000</v>
      </c>
      <c r="H400" s="52">
        <v>21000</v>
      </c>
    </row>
    <row r="401" spans="1:8" s="18" customFormat="1" ht="14.45" customHeight="1">
      <c r="A401" s="55"/>
      <c r="B401" s="115" t="s">
        <v>346</v>
      </c>
      <c r="C401" s="116" t="s">
        <v>347</v>
      </c>
      <c r="D401" s="67">
        <v>0</v>
      </c>
      <c r="E401" s="65">
        <v>0</v>
      </c>
      <c r="F401" s="65">
        <v>0</v>
      </c>
      <c r="G401" s="66">
        <v>80000</v>
      </c>
      <c r="H401" s="52">
        <v>50000</v>
      </c>
    </row>
    <row r="402" spans="1:8" ht="13.35" customHeight="1">
      <c r="A402" s="55" t="s">
        <v>19</v>
      </c>
      <c r="B402" s="58">
        <v>45</v>
      </c>
      <c r="C402" s="59" t="s">
        <v>29</v>
      </c>
      <c r="D402" s="74">
        <f>SUM(D400:D401)</f>
        <v>0</v>
      </c>
      <c r="E402" s="73">
        <f t="shared" ref="E402:G402" si="113">SUM(E400:E401)</f>
        <v>38620</v>
      </c>
      <c r="F402" s="73">
        <f t="shared" si="113"/>
        <v>21000</v>
      </c>
      <c r="G402" s="73">
        <f t="shared" si="113"/>
        <v>101000</v>
      </c>
      <c r="H402" s="73">
        <v>71000</v>
      </c>
    </row>
    <row r="403" spans="1:8">
      <c r="A403" s="55"/>
      <c r="B403" s="20"/>
      <c r="C403" s="59"/>
      <c r="D403" s="77"/>
      <c r="E403" s="39"/>
      <c r="F403" s="39"/>
      <c r="G403" s="39"/>
      <c r="H403" s="39"/>
    </row>
    <row r="404" spans="1:8" ht="13.35" customHeight="1">
      <c r="A404" s="55"/>
      <c r="B404" s="61">
        <v>46</v>
      </c>
      <c r="C404" s="59" t="s">
        <v>33</v>
      </c>
      <c r="D404" s="77"/>
      <c r="E404" s="39"/>
      <c r="F404" s="39"/>
      <c r="G404" s="39"/>
      <c r="H404" s="39"/>
    </row>
    <row r="405" spans="1:8" ht="14.45" customHeight="1">
      <c r="A405" s="55"/>
      <c r="B405" s="20" t="s">
        <v>48</v>
      </c>
      <c r="C405" s="59" t="s">
        <v>69</v>
      </c>
      <c r="D405" s="92">
        <v>0</v>
      </c>
      <c r="E405" s="105">
        <v>952</v>
      </c>
      <c r="F405" s="69">
        <v>7560</v>
      </c>
      <c r="G405" s="69">
        <v>7560</v>
      </c>
      <c r="H405" s="23">
        <v>7560</v>
      </c>
    </row>
    <row r="406" spans="1:8" ht="13.35" customHeight="1">
      <c r="A406" s="55" t="s">
        <v>19</v>
      </c>
      <c r="B406" s="61">
        <v>46</v>
      </c>
      <c r="C406" s="59" t="s">
        <v>33</v>
      </c>
      <c r="D406" s="22">
        <f t="shared" ref="D406:G406" si="114">SUM(D405:D405)</f>
        <v>0</v>
      </c>
      <c r="E406" s="23">
        <f t="shared" si="114"/>
        <v>952</v>
      </c>
      <c r="F406" s="68">
        <f t="shared" si="114"/>
        <v>7560</v>
      </c>
      <c r="G406" s="68">
        <f t="shared" si="114"/>
        <v>7560</v>
      </c>
      <c r="H406" s="23">
        <v>7560</v>
      </c>
    </row>
    <row r="407" spans="1:8">
      <c r="A407" s="55"/>
      <c r="B407" s="20"/>
      <c r="C407" s="59"/>
      <c r="D407" s="77"/>
      <c r="E407" s="77"/>
      <c r="F407" s="77"/>
      <c r="G407" s="77"/>
      <c r="H407" s="39"/>
    </row>
    <row r="408" spans="1:8" ht="13.9" customHeight="1">
      <c r="A408" s="55"/>
      <c r="B408" s="61">
        <v>47</v>
      </c>
      <c r="C408" s="59" t="s">
        <v>37</v>
      </c>
      <c r="D408" s="77"/>
      <c r="E408" s="77"/>
      <c r="F408" s="77"/>
      <c r="G408" s="77"/>
      <c r="H408" s="39"/>
    </row>
    <row r="409" spans="1:8" ht="14.45" customHeight="1">
      <c r="A409" s="55"/>
      <c r="B409" s="20" t="s">
        <v>50</v>
      </c>
      <c r="C409" s="59" t="s">
        <v>69</v>
      </c>
      <c r="D409" s="67">
        <v>0</v>
      </c>
      <c r="E409" s="67">
        <v>0</v>
      </c>
      <c r="F409" s="64">
        <v>7560</v>
      </c>
      <c r="G409" s="64">
        <v>7560</v>
      </c>
      <c r="H409" s="52">
        <v>7560</v>
      </c>
    </row>
    <row r="410" spans="1:8" ht="13.9" customHeight="1">
      <c r="A410" s="55" t="s">
        <v>19</v>
      </c>
      <c r="B410" s="61">
        <v>47</v>
      </c>
      <c r="C410" s="59" t="s">
        <v>37</v>
      </c>
      <c r="D410" s="74">
        <f t="shared" ref="D410:G410" si="115">SUM(D409:D409)</f>
        <v>0</v>
      </c>
      <c r="E410" s="74">
        <f t="shared" si="115"/>
        <v>0</v>
      </c>
      <c r="F410" s="73">
        <f t="shared" si="115"/>
        <v>7560</v>
      </c>
      <c r="G410" s="73">
        <f t="shared" si="115"/>
        <v>7560</v>
      </c>
      <c r="H410" s="75">
        <v>7560</v>
      </c>
    </row>
    <row r="411" spans="1:8">
      <c r="A411" s="55"/>
      <c r="B411" s="20"/>
      <c r="C411" s="59"/>
      <c r="D411" s="77"/>
      <c r="E411" s="77"/>
      <c r="F411" s="77"/>
      <c r="G411" s="77"/>
      <c r="H411" s="39"/>
    </row>
    <row r="412" spans="1:8" ht="13.9" customHeight="1">
      <c r="A412" s="55"/>
      <c r="B412" s="61">
        <v>48</v>
      </c>
      <c r="C412" s="59" t="s">
        <v>41</v>
      </c>
      <c r="D412" s="77"/>
      <c r="E412" s="77"/>
      <c r="F412" s="77"/>
      <c r="G412" s="77"/>
      <c r="H412" s="39"/>
    </row>
    <row r="413" spans="1:8" ht="14.45" customHeight="1">
      <c r="A413" s="55"/>
      <c r="B413" s="20" t="s">
        <v>52</v>
      </c>
      <c r="C413" s="59" t="s">
        <v>69</v>
      </c>
      <c r="D413" s="67">
        <v>0</v>
      </c>
      <c r="E413" s="62">
        <v>2500</v>
      </c>
      <c r="F413" s="64">
        <v>7560</v>
      </c>
      <c r="G413" s="64">
        <v>7560</v>
      </c>
      <c r="H413" s="52">
        <v>7560</v>
      </c>
    </row>
    <row r="414" spans="1:8" ht="13.9" customHeight="1">
      <c r="A414" s="55" t="s">
        <v>19</v>
      </c>
      <c r="B414" s="61">
        <v>48</v>
      </c>
      <c r="C414" s="59" t="s">
        <v>41</v>
      </c>
      <c r="D414" s="74">
        <f t="shared" ref="D414:G414" si="116">SUM(D413:D413)</f>
        <v>0</v>
      </c>
      <c r="E414" s="75">
        <f t="shared" si="116"/>
        <v>2500</v>
      </c>
      <c r="F414" s="73">
        <f t="shared" si="116"/>
        <v>7560</v>
      </c>
      <c r="G414" s="73">
        <f t="shared" si="116"/>
        <v>7560</v>
      </c>
      <c r="H414" s="75">
        <v>7560</v>
      </c>
    </row>
    <row r="415" spans="1:8" ht="13.9" customHeight="1">
      <c r="A415" s="55" t="s">
        <v>19</v>
      </c>
      <c r="B415" s="58">
        <v>36</v>
      </c>
      <c r="C415" s="59" t="s">
        <v>24</v>
      </c>
      <c r="D415" s="22">
        <f>D414+D410+D406+D402</f>
        <v>0</v>
      </c>
      <c r="E415" s="23">
        <f t="shared" ref="E415:F415" si="117">E414+E410+E406+E402</f>
        <v>42072</v>
      </c>
      <c r="F415" s="68">
        <f t="shared" si="117"/>
        <v>43680</v>
      </c>
      <c r="G415" s="68">
        <f>G414+G410+G406+G402</f>
        <v>123680</v>
      </c>
      <c r="H415" s="23">
        <v>93680</v>
      </c>
    </row>
    <row r="416" spans="1:8" ht="13.9" customHeight="1">
      <c r="A416" s="55" t="s">
        <v>19</v>
      </c>
      <c r="B416" s="60">
        <v>4.3369999999999997</v>
      </c>
      <c r="C416" s="57" t="s">
        <v>68</v>
      </c>
      <c r="D416" s="74">
        <f t="shared" ref="D416:G416" si="118">D415</f>
        <v>0</v>
      </c>
      <c r="E416" s="73">
        <f t="shared" si="118"/>
        <v>42072</v>
      </c>
      <c r="F416" s="73">
        <f t="shared" si="118"/>
        <v>43680</v>
      </c>
      <c r="G416" s="73">
        <f t="shared" si="118"/>
        <v>123680</v>
      </c>
      <c r="H416" s="73">
        <v>93680</v>
      </c>
    </row>
    <row r="417" spans="1:8" ht="13.9" customHeight="1">
      <c r="A417" s="55" t="s">
        <v>19</v>
      </c>
      <c r="B417" s="58">
        <v>4</v>
      </c>
      <c r="C417" s="59" t="s">
        <v>67</v>
      </c>
      <c r="D417" s="75">
        <f t="shared" ref="D417:G417" si="119">D416+D395</f>
        <v>54967</v>
      </c>
      <c r="E417" s="75">
        <f t="shared" si="119"/>
        <v>42072</v>
      </c>
      <c r="F417" s="75">
        <f t="shared" si="119"/>
        <v>114530</v>
      </c>
      <c r="G417" s="75">
        <f t="shared" si="119"/>
        <v>194530</v>
      </c>
      <c r="H417" s="75">
        <v>141813</v>
      </c>
    </row>
    <row r="418" spans="1:8" ht="12" customHeight="1">
      <c r="A418" s="55"/>
      <c r="B418" s="56"/>
      <c r="C418" s="57"/>
      <c r="D418" s="52"/>
      <c r="E418" s="52"/>
      <c r="F418" s="52"/>
      <c r="G418" s="52"/>
      <c r="H418" s="52"/>
    </row>
    <row r="419" spans="1:8" ht="13.9" customHeight="1">
      <c r="A419" s="55"/>
      <c r="B419" s="61">
        <v>80</v>
      </c>
      <c r="C419" s="59" t="s">
        <v>70</v>
      </c>
      <c r="D419" s="39"/>
      <c r="E419" s="39"/>
      <c r="F419" s="39"/>
      <c r="G419" s="39"/>
      <c r="H419" s="52"/>
    </row>
    <row r="420" spans="1:8" ht="13.9" customHeight="1">
      <c r="A420" s="55"/>
      <c r="B420" s="60">
        <v>80.001000000000005</v>
      </c>
      <c r="C420" s="57" t="s">
        <v>71</v>
      </c>
      <c r="D420" s="52"/>
      <c r="E420" s="52"/>
      <c r="F420" s="52"/>
      <c r="G420" s="52"/>
      <c r="H420" s="52"/>
    </row>
    <row r="421" spans="1:8" ht="13.9" customHeight="1">
      <c r="A421" s="55"/>
      <c r="B421" s="61">
        <v>36</v>
      </c>
      <c r="C421" s="59" t="s">
        <v>24</v>
      </c>
      <c r="D421" s="52"/>
      <c r="E421" s="52"/>
      <c r="F421" s="52"/>
      <c r="G421" s="52"/>
      <c r="H421" s="52"/>
    </row>
    <row r="422" spans="1:8" ht="13.9" customHeight="1">
      <c r="A422" s="55"/>
      <c r="B422" s="61">
        <v>44</v>
      </c>
      <c r="C422" s="59" t="s">
        <v>25</v>
      </c>
      <c r="D422" s="62"/>
      <c r="E422" s="62"/>
      <c r="F422" s="62"/>
      <c r="G422" s="62"/>
      <c r="H422" s="62"/>
    </row>
    <row r="423" spans="1:8" ht="13.9" customHeight="1">
      <c r="A423" s="55"/>
      <c r="B423" s="20" t="s">
        <v>26</v>
      </c>
      <c r="C423" s="59" t="s">
        <v>66</v>
      </c>
      <c r="D423" s="62">
        <v>8117</v>
      </c>
      <c r="E423" s="52">
        <v>34818</v>
      </c>
      <c r="F423" s="64">
        <v>45641</v>
      </c>
      <c r="G423" s="62">
        <v>45641</v>
      </c>
      <c r="H423" s="52">
        <v>35759</v>
      </c>
    </row>
    <row r="424" spans="1:8" ht="13.9" customHeight="1">
      <c r="A424" s="55"/>
      <c r="B424" s="20" t="s">
        <v>27</v>
      </c>
      <c r="C424" s="59" t="s">
        <v>22</v>
      </c>
      <c r="D424" s="64">
        <v>28</v>
      </c>
      <c r="E424" s="66">
        <v>21</v>
      </c>
      <c r="F424" s="64">
        <v>372</v>
      </c>
      <c r="G424" s="62">
        <v>372</v>
      </c>
      <c r="H424" s="52">
        <v>372</v>
      </c>
    </row>
    <row r="425" spans="1:8" ht="13.9" customHeight="1">
      <c r="A425" s="55"/>
      <c r="B425" s="20" t="s">
        <v>28</v>
      </c>
      <c r="C425" s="59" t="s">
        <v>23</v>
      </c>
      <c r="D425" s="64">
        <v>2636</v>
      </c>
      <c r="E425" s="52">
        <v>111</v>
      </c>
      <c r="F425" s="64">
        <v>2613</v>
      </c>
      <c r="G425" s="62">
        <v>2613</v>
      </c>
      <c r="H425" s="52">
        <v>2613</v>
      </c>
    </row>
    <row r="426" spans="1:8" ht="13.9" customHeight="1">
      <c r="A426" s="55" t="s">
        <v>19</v>
      </c>
      <c r="B426" s="61">
        <v>44</v>
      </c>
      <c r="C426" s="59" t="s">
        <v>25</v>
      </c>
      <c r="D426" s="100">
        <f>SUM(D423:D425)</f>
        <v>10781</v>
      </c>
      <c r="E426" s="100">
        <f t="shared" ref="E426:G426" si="120">SUM(E423:E425)</f>
        <v>34950</v>
      </c>
      <c r="F426" s="103">
        <f t="shared" si="120"/>
        <v>48626</v>
      </c>
      <c r="G426" s="100">
        <f t="shared" si="120"/>
        <v>48626</v>
      </c>
      <c r="H426" s="100">
        <v>38744</v>
      </c>
    </row>
    <row r="427" spans="1:8" ht="12" customHeight="1">
      <c r="A427" s="55"/>
      <c r="B427" s="61"/>
      <c r="C427" s="59"/>
      <c r="D427" s="62"/>
      <c r="E427" s="62"/>
      <c r="F427" s="62"/>
      <c r="G427" s="62"/>
      <c r="H427" s="62"/>
    </row>
    <row r="428" spans="1:8" ht="13.9" customHeight="1">
      <c r="A428" s="55"/>
      <c r="B428" s="61">
        <v>45</v>
      </c>
      <c r="C428" s="59" t="s">
        <v>29</v>
      </c>
      <c r="D428" s="62"/>
      <c r="E428" s="62"/>
      <c r="F428" s="62"/>
      <c r="G428" s="62"/>
      <c r="H428" s="62"/>
    </row>
    <row r="429" spans="1:8" ht="13.9" customHeight="1">
      <c r="A429" s="55"/>
      <c r="B429" s="20" t="s">
        <v>30</v>
      </c>
      <c r="C429" s="59" t="s">
        <v>66</v>
      </c>
      <c r="D429" s="66">
        <v>2039</v>
      </c>
      <c r="E429" s="52">
        <v>9995</v>
      </c>
      <c r="F429" s="64">
        <v>23752</v>
      </c>
      <c r="G429" s="62">
        <v>23752</v>
      </c>
      <c r="H429" s="52">
        <v>20581</v>
      </c>
    </row>
    <row r="430" spans="1:8" ht="13.9" customHeight="1">
      <c r="A430" s="55"/>
      <c r="B430" s="20" t="s">
        <v>31</v>
      </c>
      <c r="C430" s="59" t="s">
        <v>22</v>
      </c>
      <c r="D430" s="65">
        <v>0</v>
      </c>
      <c r="E430" s="66">
        <v>10</v>
      </c>
      <c r="F430" s="64">
        <v>10</v>
      </c>
      <c r="G430" s="64">
        <v>10</v>
      </c>
      <c r="H430" s="52">
        <v>10</v>
      </c>
    </row>
    <row r="431" spans="1:8" ht="13.9" customHeight="1">
      <c r="A431" s="55"/>
      <c r="B431" s="20" t="s">
        <v>32</v>
      </c>
      <c r="C431" s="59" t="s">
        <v>23</v>
      </c>
      <c r="D431" s="76">
        <v>0</v>
      </c>
      <c r="E431" s="118">
        <v>20</v>
      </c>
      <c r="F431" s="64">
        <v>20</v>
      </c>
      <c r="G431" s="64">
        <v>20</v>
      </c>
      <c r="H431" s="39">
        <v>20</v>
      </c>
    </row>
    <row r="432" spans="1:8" ht="13.9" customHeight="1">
      <c r="A432" s="70" t="s">
        <v>19</v>
      </c>
      <c r="B432" s="71">
        <v>45</v>
      </c>
      <c r="C432" s="72" t="s">
        <v>29</v>
      </c>
      <c r="D432" s="100">
        <f>SUM(D429:D431)</f>
        <v>2039</v>
      </c>
      <c r="E432" s="100">
        <f t="shared" ref="E432:G432" si="121">SUM(E429:E431)</f>
        <v>10025</v>
      </c>
      <c r="F432" s="103">
        <f t="shared" si="121"/>
        <v>23782</v>
      </c>
      <c r="G432" s="100">
        <f t="shared" si="121"/>
        <v>23782</v>
      </c>
      <c r="H432" s="100">
        <v>20611</v>
      </c>
    </row>
    <row r="433" spans="1:8" hidden="1">
      <c r="A433" s="55"/>
      <c r="B433" s="61"/>
      <c r="C433" s="59"/>
      <c r="D433" s="62"/>
      <c r="E433" s="62"/>
      <c r="F433" s="62"/>
      <c r="G433" s="62"/>
      <c r="H433" s="62"/>
    </row>
    <row r="434" spans="1:8" ht="15" customHeight="1">
      <c r="A434" s="55"/>
      <c r="B434" s="61">
        <v>46</v>
      </c>
      <c r="C434" s="59" t="s">
        <v>33</v>
      </c>
      <c r="D434" s="62"/>
      <c r="E434" s="62"/>
      <c r="F434" s="62"/>
      <c r="G434" s="62"/>
      <c r="H434" s="62"/>
    </row>
    <row r="435" spans="1:8" ht="15" customHeight="1">
      <c r="A435" s="55"/>
      <c r="B435" s="20" t="s">
        <v>34</v>
      </c>
      <c r="C435" s="59" t="s">
        <v>66</v>
      </c>
      <c r="D435" s="64">
        <v>9627</v>
      </c>
      <c r="E435" s="64">
        <v>6253</v>
      </c>
      <c r="F435" s="64">
        <v>17489</v>
      </c>
      <c r="G435" s="64">
        <v>17489</v>
      </c>
      <c r="H435" s="62">
        <v>22439</v>
      </c>
    </row>
    <row r="436" spans="1:8" ht="15" customHeight="1">
      <c r="A436" s="55"/>
      <c r="B436" s="20" t="s">
        <v>35</v>
      </c>
      <c r="C436" s="59" t="s">
        <v>22</v>
      </c>
      <c r="D436" s="67">
        <v>0</v>
      </c>
      <c r="E436" s="62">
        <v>10</v>
      </c>
      <c r="F436" s="64">
        <v>10</v>
      </c>
      <c r="G436" s="64">
        <v>10</v>
      </c>
      <c r="H436" s="62">
        <v>10</v>
      </c>
    </row>
    <row r="437" spans="1:8" ht="15" customHeight="1">
      <c r="A437" s="55"/>
      <c r="B437" s="20" t="s">
        <v>36</v>
      </c>
      <c r="C437" s="59" t="s">
        <v>23</v>
      </c>
      <c r="D437" s="92">
        <v>0</v>
      </c>
      <c r="E437" s="105">
        <v>20</v>
      </c>
      <c r="F437" s="64">
        <v>20</v>
      </c>
      <c r="G437" s="69">
        <v>20</v>
      </c>
      <c r="H437" s="62">
        <v>20</v>
      </c>
    </row>
    <row r="438" spans="1:8" ht="15" customHeight="1">
      <c r="A438" s="55" t="s">
        <v>19</v>
      </c>
      <c r="B438" s="61">
        <v>46</v>
      </c>
      <c r="C438" s="59" t="s">
        <v>33</v>
      </c>
      <c r="D438" s="69">
        <f>SUM(D435:D437)</f>
        <v>9627</v>
      </c>
      <c r="E438" s="105">
        <f t="shared" ref="E438:G438" si="122">SUM(E435:E437)</f>
        <v>6283</v>
      </c>
      <c r="F438" s="103">
        <f t="shared" si="122"/>
        <v>17519</v>
      </c>
      <c r="G438" s="69">
        <f t="shared" si="122"/>
        <v>17519</v>
      </c>
      <c r="H438" s="100">
        <v>22469</v>
      </c>
    </row>
    <row r="439" spans="1:8" ht="13.15" customHeight="1">
      <c r="A439" s="55"/>
      <c r="B439" s="61"/>
      <c r="C439" s="59"/>
      <c r="D439" s="62"/>
      <c r="E439" s="62"/>
      <c r="F439" s="62"/>
      <c r="G439" s="62"/>
      <c r="H439" s="62"/>
    </row>
    <row r="440" spans="1:8" ht="15" customHeight="1">
      <c r="A440" s="55"/>
      <c r="B440" s="61">
        <v>47</v>
      </c>
      <c r="C440" s="59" t="s">
        <v>37</v>
      </c>
      <c r="D440" s="62"/>
      <c r="E440" s="62"/>
      <c r="F440" s="62"/>
      <c r="G440" s="62"/>
      <c r="H440" s="62"/>
    </row>
    <row r="441" spans="1:8" ht="15" customHeight="1">
      <c r="A441" s="55"/>
      <c r="B441" s="20" t="s">
        <v>38</v>
      </c>
      <c r="C441" s="59" t="s">
        <v>66</v>
      </c>
      <c r="D441" s="67">
        <v>0</v>
      </c>
      <c r="E441" s="64">
        <v>862</v>
      </c>
      <c r="F441" s="64">
        <v>2130</v>
      </c>
      <c r="G441" s="64">
        <v>2130</v>
      </c>
      <c r="H441" s="62">
        <v>2268</v>
      </c>
    </row>
    <row r="442" spans="1:8" ht="15" customHeight="1">
      <c r="A442" s="55"/>
      <c r="B442" s="20" t="s">
        <v>39</v>
      </c>
      <c r="C442" s="59" t="s">
        <v>22</v>
      </c>
      <c r="D442" s="67">
        <v>0</v>
      </c>
      <c r="E442" s="64">
        <v>10</v>
      </c>
      <c r="F442" s="64">
        <v>10</v>
      </c>
      <c r="G442" s="64">
        <v>10</v>
      </c>
      <c r="H442" s="62">
        <v>10</v>
      </c>
    </row>
    <row r="443" spans="1:8" ht="15" customHeight="1">
      <c r="A443" s="55"/>
      <c r="B443" s="20" t="s">
        <v>40</v>
      </c>
      <c r="C443" s="59" t="s">
        <v>23</v>
      </c>
      <c r="D443" s="67">
        <v>0</v>
      </c>
      <c r="E443" s="64">
        <v>20</v>
      </c>
      <c r="F443" s="64">
        <v>20</v>
      </c>
      <c r="G443" s="64">
        <v>20</v>
      </c>
      <c r="H443" s="62">
        <v>20</v>
      </c>
    </row>
    <row r="444" spans="1:8" ht="15" customHeight="1">
      <c r="A444" s="55" t="s">
        <v>19</v>
      </c>
      <c r="B444" s="61">
        <v>47</v>
      </c>
      <c r="C444" s="59" t="s">
        <v>37</v>
      </c>
      <c r="D444" s="101">
        <f>SUM(D441:D443)</f>
        <v>0</v>
      </c>
      <c r="E444" s="103">
        <f t="shared" ref="E444:G444" si="123">SUM(E441:E443)</f>
        <v>892</v>
      </c>
      <c r="F444" s="103">
        <f t="shared" si="123"/>
        <v>2160</v>
      </c>
      <c r="G444" s="103">
        <f t="shared" si="123"/>
        <v>2160</v>
      </c>
      <c r="H444" s="100">
        <v>2298</v>
      </c>
    </row>
    <row r="445" spans="1:8">
      <c r="A445" s="55"/>
      <c r="B445" s="61"/>
      <c r="C445" s="59"/>
      <c r="D445" s="62"/>
      <c r="E445" s="62"/>
      <c r="F445" s="62"/>
      <c r="G445" s="62"/>
      <c r="H445" s="62"/>
    </row>
    <row r="446" spans="1:8" ht="15" customHeight="1">
      <c r="A446" s="55"/>
      <c r="B446" s="61">
        <v>48</v>
      </c>
      <c r="C446" s="59" t="s">
        <v>41</v>
      </c>
      <c r="D446" s="62"/>
      <c r="E446" s="62"/>
      <c r="F446" s="62"/>
      <c r="G446" s="62"/>
      <c r="H446" s="62"/>
    </row>
    <row r="447" spans="1:8" ht="15" customHeight="1">
      <c r="A447" s="55"/>
      <c r="B447" s="20" t="s">
        <v>42</v>
      </c>
      <c r="C447" s="59" t="s">
        <v>66</v>
      </c>
      <c r="D447" s="64">
        <v>828</v>
      </c>
      <c r="E447" s="62">
        <v>6144</v>
      </c>
      <c r="F447" s="64">
        <v>5169</v>
      </c>
      <c r="G447" s="64">
        <v>5169</v>
      </c>
      <c r="H447" s="62">
        <v>5193</v>
      </c>
    </row>
    <row r="448" spans="1:8" ht="15" customHeight="1">
      <c r="A448" s="55"/>
      <c r="B448" s="20" t="s">
        <v>43</v>
      </c>
      <c r="C448" s="59" t="s">
        <v>22</v>
      </c>
      <c r="D448" s="67">
        <v>0</v>
      </c>
      <c r="E448" s="62">
        <v>10</v>
      </c>
      <c r="F448" s="64">
        <v>10</v>
      </c>
      <c r="G448" s="64">
        <v>10</v>
      </c>
      <c r="H448" s="62">
        <v>10</v>
      </c>
    </row>
    <row r="449" spans="1:8" ht="15" customHeight="1">
      <c r="A449" s="55"/>
      <c r="B449" s="20" t="s">
        <v>44</v>
      </c>
      <c r="C449" s="59" t="s">
        <v>23</v>
      </c>
      <c r="D449" s="67">
        <v>0</v>
      </c>
      <c r="E449" s="62">
        <v>20</v>
      </c>
      <c r="F449" s="64">
        <v>20</v>
      </c>
      <c r="G449" s="64">
        <v>20</v>
      </c>
      <c r="H449" s="62">
        <v>20</v>
      </c>
    </row>
    <row r="450" spans="1:8" ht="15" customHeight="1">
      <c r="A450" s="55" t="s">
        <v>19</v>
      </c>
      <c r="B450" s="61">
        <v>48</v>
      </c>
      <c r="C450" s="59" t="s">
        <v>41</v>
      </c>
      <c r="D450" s="103">
        <f>SUM(D447:D449)</f>
        <v>828</v>
      </c>
      <c r="E450" s="100">
        <f t="shared" ref="E450:G450" si="124">SUM(E447:E449)</f>
        <v>6174</v>
      </c>
      <c r="F450" s="103">
        <f t="shared" si="124"/>
        <v>5199</v>
      </c>
      <c r="G450" s="103">
        <f t="shared" si="124"/>
        <v>5199</v>
      </c>
      <c r="H450" s="100">
        <v>5223</v>
      </c>
    </row>
    <row r="451" spans="1:8">
      <c r="A451" s="55"/>
      <c r="B451" s="61"/>
      <c r="C451" s="59"/>
      <c r="D451" s="62"/>
      <c r="E451" s="62"/>
      <c r="F451" s="62"/>
      <c r="G451" s="62"/>
      <c r="H451" s="62"/>
    </row>
    <row r="452" spans="1:8" ht="15" customHeight="1">
      <c r="A452" s="55"/>
      <c r="B452" s="61">
        <v>59</v>
      </c>
      <c r="C452" s="59" t="s">
        <v>72</v>
      </c>
      <c r="D452" s="62"/>
      <c r="E452" s="62"/>
      <c r="F452" s="62"/>
      <c r="G452" s="62"/>
      <c r="H452" s="62"/>
    </row>
    <row r="453" spans="1:8" ht="15" customHeight="1">
      <c r="A453" s="55"/>
      <c r="B453" s="20" t="s">
        <v>73</v>
      </c>
      <c r="C453" s="59" t="s">
        <v>66</v>
      </c>
      <c r="D453" s="52">
        <v>16125</v>
      </c>
      <c r="E453" s="65">
        <v>0</v>
      </c>
      <c r="F453" s="64">
        <v>18931</v>
      </c>
      <c r="G453" s="62">
        <v>18931</v>
      </c>
      <c r="H453" s="66">
        <v>24272</v>
      </c>
    </row>
    <row r="454" spans="1:8" ht="15" customHeight="1">
      <c r="A454" s="55"/>
      <c r="B454" s="20" t="s">
        <v>74</v>
      </c>
      <c r="C454" s="59" t="s">
        <v>22</v>
      </c>
      <c r="D454" s="52">
        <v>75</v>
      </c>
      <c r="E454" s="65">
        <v>0</v>
      </c>
      <c r="F454" s="64">
        <v>75</v>
      </c>
      <c r="G454" s="62">
        <v>75</v>
      </c>
      <c r="H454" s="66">
        <v>75</v>
      </c>
    </row>
    <row r="455" spans="1:8" ht="15" customHeight="1">
      <c r="A455" s="55"/>
      <c r="B455" s="20" t="s">
        <v>75</v>
      </c>
      <c r="C455" s="59" t="s">
        <v>23</v>
      </c>
      <c r="D455" s="39">
        <v>600</v>
      </c>
      <c r="E455" s="76">
        <v>0</v>
      </c>
      <c r="F455" s="64">
        <v>600</v>
      </c>
      <c r="G455" s="62">
        <v>600</v>
      </c>
      <c r="H455" s="118">
        <v>600</v>
      </c>
    </row>
    <row r="456" spans="1:8" ht="15" customHeight="1">
      <c r="A456" s="55" t="s">
        <v>19</v>
      </c>
      <c r="B456" s="61">
        <v>59</v>
      </c>
      <c r="C456" s="59" t="s">
        <v>72</v>
      </c>
      <c r="D456" s="103">
        <f t="shared" ref="D456:E456" si="125">SUM(D453:D455)</f>
        <v>16800</v>
      </c>
      <c r="E456" s="101">
        <f t="shared" si="125"/>
        <v>0</v>
      </c>
      <c r="F456" s="103">
        <f t="shared" ref="F456" si="126">SUM(F453:F455)</f>
        <v>19606</v>
      </c>
      <c r="G456" s="103">
        <f t="shared" ref="G456" si="127">SUM(G453:G455)</f>
        <v>19606</v>
      </c>
      <c r="H456" s="103">
        <v>24947</v>
      </c>
    </row>
    <row r="457" spans="1:8" ht="15" customHeight="1">
      <c r="A457" s="55" t="s">
        <v>19</v>
      </c>
      <c r="B457" s="61">
        <v>36</v>
      </c>
      <c r="C457" s="59" t="s">
        <v>24</v>
      </c>
      <c r="D457" s="105">
        <f t="shared" ref="D457" si="128">D456+D432+D426+D450+D444+D438</f>
        <v>40075</v>
      </c>
      <c r="E457" s="105">
        <f t="shared" ref="E457" si="129">E456+E432+E426+E450+E444+E438</f>
        <v>58324</v>
      </c>
      <c r="F457" s="105">
        <f t="shared" ref="F457" si="130">F456+F432+F426+F450+F444+F438</f>
        <v>116892</v>
      </c>
      <c r="G457" s="105">
        <f t="shared" ref="G457" si="131">G456+G432+G426+G450+G444+G438</f>
        <v>116892</v>
      </c>
      <c r="H457" s="105">
        <v>114292</v>
      </c>
    </row>
    <row r="458" spans="1:8" ht="15" customHeight="1">
      <c r="A458" s="55" t="s">
        <v>19</v>
      </c>
      <c r="B458" s="60">
        <v>80.001000000000005</v>
      </c>
      <c r="C458" s="57" t="s">
        <v>71</v>
      </c>
      <c r="D458" s="23">
        <f t="shared" ref="D458" si="132">D457</f>
        <v>40075</v>
      </c>
      <c r="E458" s="23">
        <f t="shared" ref="E458" si="133">E457</f>
        <v>58324</v>
      </c>
      <c r="F458" s="23">
        <f t="shared" ref="F458" si="134">F457</f>
        <v>116892</v>
      </c>
      <c r="G458" s="23">
        <f t="shared" ref="G458" si="135">G457</f>
        <v>116892</v>
      </c>
      <c r="H458" s="23">
        <v>114292</v>
      </c>
    </row>
    <row r="459" spans="1:8">
      <c r="A459" s="55"/>
      <c r="B459" s="79"/>
      <c r="C459" s="57"/>
      <c r="D459" s="52"/>
      <c r="E459" s="52"/>
      <c r="F459" s="52"/>
      <c r="G459" s="52"/>
      <c r="H459" s="52"/>
    </row>
    <row r="460" spans="1:8" s="3" customFormat="1" ht="13.9" customHeight="1">
      <c r="A460" s="55"/>
      <c r="B460" s="60">
        <v>80.799000000000007</v>
      </c>
      <c r="C460" s="57" t="s">
        <v>76</v>
      </c>
      <c r="D460" s="62"/>
      <c r="E460" s="62"/>
      <c r="F460" s="62"/>
      <c r="G460" s="62"/>
      <c r="H460" s="62"/>
    </row>
    <row r="461" spans="1:8" ht="13.9" customHeight="1">
      <c r="A461" s="55"/>
      <c r="B461" s="61">
        <v>36</v>
      </c>
      <c r="C461" s="59" t="s">
        <v>24</v>
      </c>
      <c r="D461" s="62"/>
      <c r="E461" s="62"/>
      <c r="F461" s="62"/>
      <c r="G461" s="62"/>
      <c r="H461" s="62"/>
    </row>
    <row r="462" spans="1:8" ht="13.9" customHeight="1">
      <c r="A462" s="55"/>
      <c r="B462" s="20" t="s">
        <v>77</v>
      </c>
      <c r="C462" s="59" t="s">
        <v>76</v>
      </c>
      <c r="D462" s="23">
        <v>281</v>
      </c>
      <c r="E462" s="22">
        <v>0</v>
      </c>
      <c r="F462" s="68">
        <v>5000</v>
      </c>
      <c r="G462" s="23">
        <v>5000</v>
      </c>
      <c r="H462" s="68">
        <v>5000</v>
      </c>
    </row>
    <row r="463" spans="1:8" ht="13.9" customHeight="1">
      <c r="A463" s="55" t="s">
        <v>19</v>
      </c>
      <c r="B463" s="61">
        <v>36</v>
      </c>
      <c r="C463" s="59" t="s">
        <v>24</v>
      </c>
      <c r="D463" s="23">
        <f t="shared" ref="D463:G464" si="136">D462</f>
        <v>281</v>
      </c>
      <c r="E463" s="22">
        <f t="shared" si="136"/>
        <v>0</v>
      </c>
      <c r="F463" s="68">
        <f t="shared" si="136"/>
        <v>5000</v>
      </c>
      <c r="G463" s="23">
        <f t="shared" si="136"/>
        <v>5000</v>
      </c>
      <c r="H463" s="68">
        <v>5000</v>
      </c>
    </row>
    <row r="464" spans="1:8" ht="13.9" customHeight="1">
      <c r="A464" s="55" t="s">
        <v>19</v>
      </c>
      <c r="B464" s="60">
        <v>80.799000000000007</v>
      </c>
      <c r="C464" s="57" t="s">
        <v>76</v>
      </c>
      <c r="D464" s="75">
        <f t="shared" si="136"/>
        <v>281</v>
      </c>
      <c r="E464" s="74">
        <f t="shared" si="136"/>
        <v>0</v>
      </c>
      <c r="F464" s="73">
        <f t="shared" si="136"/>
        <v>5000</v>
      </c>
      <c r="G464" s="75">
        <f t="shared" si="136"/>
        <v>5000</v>
      </c>
      <c r="H464" s="73">
        <v>5000</v>
      </c>
    </row>
    <row r="465" spans="1:8" ht="13.9" customHeight="1">
      <c r="A465" s="55" t="s">
        <v>19</v>
      </c>
      <c r="B465" s="61">
        <v>80</v>
      </c>
      <c r="C465" s="59" t="s">
        <v>70</v>
      </c>
      <c r="D465" s="23">
        <f>D464+D458</f>
        <v>40356</v>
      </c>
      <c r="E465" s="23">
        <f t="shared" ref="E465:G465" si="137">E464+E458</f>
        <v>58324</v>
      </c>
      <c r="F465" s="68">
        <f t="shared" si="137"/>
        <v>121892</v>
      </c>
      <c r="G465" s="23">
        <f t="shared" si="137"/>
        <v>121892</v>
      </c>
      <c r="H465" s="23">
        <v>119292</v>
      </c>
    </row>
    <row r="466" spans="1:8" ht="13.9" customHeight="1">
      <c r="A466" s="70" t="s">
        <v>19</v>
      </c>
      <c r="B466" s="121">
        <v>3054</v>
      </c>
      <c r="C466" s="120" t="s">
        <v>7</v>
      </c>
      <c r="D466" s="75">
        <f>D465+D417</f>
        <v>95323</v>
      </c>
      <c r="E466" s="75">
        <f t="shared" ref="E466:G466" si="138">E465+E417</f>
        <v>100396</v>
      </c>
      <c r="F466" s="75">
        <f t="shared" si="138"/>
        <v>236422</v>
      </c>
      <c r="G466" s="75">
        <f t="shared" si="138"/>
        <v>316422</v>
      </c>
      <c r="H466" s="75">
        <v>261105</v>
      </c>
    </row>
    <row r="467" spans="1:8" s="161" customFormat="1" ht="12" customHeight="1">
      <c r="A467" s="122" t="s">
        <v>19</v>
      </c>
      <c r="B467" s="160"/>
      <c r="C467" s="123" t="s">
        <v>20</v>
      </c>
      <c r="D467" s="75">
        <f t="shared" ref="D467:G467" si="139">D466+D377+D355+D335+D123+D95</f>
        <v>2679868</v>
      </c>
      <c r="E467" s="75">
        <f t="shared" si="139"/>
        <v>162915</v>
      </c>
      <c r="F467" s="75">
        <f t="shared" si="139"/>
        <v>2382248</v>
      </c>
      <c r="G467" s="75">
        <f t="shared" si="139"/>
        <v>2804293</v>
      </c>
      <c r="H467" s="75">
        <v>2774367</v>
      </c>
    </row>
    <row r="468" spans="1:8" ht="6.6" customHeight="1">
      <c r="A468" s="55"/>
      <c r="B468" s="61"/>
      <c r="C468" s="26"/>
      <c r="D468" s="52"/>
      <c r="E468" s="52"/>
      <c r="F468" s="52"/>
      <c r="G468" s="52"/>
      <c r="H468" s="52"/>
    </row>
    <row r="469" spans="1:8" ht="13.35" customHeight="1">
      <c r="A469" s="55"/>
      <c r="B469" s="61"/>
      <c r="C469" s="57" t="s">
        <v>78</v>
      </c>
      <c r="D469" s="77"/>
      <c r="E469" s="77"/>
      <c r="F469" s="77"/>
      <c r="G469" s="77"/>
      <c r="H469" s="77"/>
    </row>
    <row r="470" spans="1:8" ht="15" customHeight="1">
      <c r="A470" s="55" t="s">
        <v>21</v>
      </c>
      <c r="B470" s="56">
        <v>4215</v>
      </c>
      <c r="C470" s="57" t="s">
        <v>8</v>
      </c>
      <c r="D470" s="77"/>
      <c r="E470" s="77"/>
      <c r="F470" s="77"/>
      <c r="G470" s="77"/>
      <c r="H470" s="77"/>
    </row>
    <row r="471" spans="1:8" ht="13.9" customHeight="1">
      <c r="A471" s="55"/>
      <c r="B471" s="58">
        <v>1</v>
      </c>
      <c r="C471" s="59" t="s">
        <v>79</v>
      </c>
      <c r="D471" s="77"/>
      <c r="E471" s="77"/>
      <c r="F471" s="77"/>
      <c r="G471" s="77"/>
      <c r="H471" s="77"/>
    </row>
    <row r="472" spans="1:8" ht="13.9" customHeight="1">
      <c r="A472" s="55"/>
      <c r="B472" s="60">
        <v>1.1020000000000001</v>
      </c>
      <c r="C472" s="124" t="s">
        <v>80</v>
      </c>
      <c r="D472" s="62"/>
      <c r="E472" s="62"/>
      <c r="F472" s="62"/>
      <c r="G472" s="62"/>
      <c r="H472" s="62"/>
    </row>
    <row r="473" spans="1:8" ht="13.9" customHeight="1">
      <c r="A473" s="55"/>
      <c r="B473" s="61">
        <v>36</v>
      </c>
      <c r="C473" s="59" t="s">
        <v>24</v>
      </c>
      <c r="D473" s="62"/>
      <c r="E473" s="62"/>
      <c r="F473" s="62"/>
      <c r="G473" s="62"/>
      <c r="H473" s="62"/>
    </row>
    <row r="474" spans="1:8" ht="13.9" customHeight="1">
      <c r="A474" s="55"/>
      <c r="B474" s="61">
        <v>45</v>
      </c>
      <c r="C474" s="59" t="s">
        <v>29</v>
      </c>
      <c r="D474" s="62"/>
      <c r="E474" s="62"/>
      <c r="F474" s="62"/>
      <c r="G474" s="62"/>
      <c r="H474" s="62"/>
    </row>
    <row r="475" spans="1:8" ht="14.45" customHeight="1">
      <c r="A475" s="55"/>
      <c r="B475" s="20" t="s">
        <v>81</v>
      </c>
      <c r="C475" s="59" t="s">
        <v>287</v>
      </c>
      <c r="D475" s="65">
        <v>0</v>
      </c>
      <c r="E475" s="65">
        <v>0</v>
      </c>
      <c r="F475" s="66">
        <v>69000</v>
      </c>
      <c r="G475" s="66">
        <v>269000</v>
      </c>
      <c r="H475" s="66">
        <v>26000</v>
      </c>
    </row>
    <row r="476" spans="1:8" ht="13.9" customHeight="1">
      <c r="A476" s="55"/>
      <c r="B476" s="20" t="s">
        <v>89</v>
      </c>
      <c r="C476" s="59" t="s">
        <v>90</v>
      </c>
      <c r="D476" s="66">
        <v>864</v>
      </c>
      <c r="E476" s="65">
        <v>0</v>
      </c>
      <c r="F476" s="65">
        <v>0</v>
      </c>
      <c r="G476" s="65">
        <v>0</v>
      </c>
      <c r="H476" s="65">
        <v>0</v>
      </c>
    </row>
    <row r="477" spans="1:8" ht="14.45" customHeight="1">
      <c r="A477" s="55"/>
      <c r="B477" s="20" t="s">
        <v>206</v>
      </c>
      <c r="C477" s="125" t="s">
        <v>229</v>
      </c>
      <c r="D477" s="65">
        <v>0</v>
      </c>
      <c r="E477" s="65">
        <v>0</v>
      </c>
      <c r="F477" s="64">
        <v>4000</v>
      </c>
      <c r="G477" s="64">
        <v>4000</v>
      </c>
      <c r="H477" s="65">
        <v>0</v>
      </c>
    </row>
    <row r="478" spans="1:8" ht="14.45" customHeight="1">
      <c r="A478" s="55"/>
      <c r="B478" s="20" t="s">
        <v>215</v>
      </c>
      <c r="C478" s="125" t="s">
        <v>286</v>
      </c>
      <c r="D478" s="66">
        <v>13627</v>
      </c>
      <c r="E478" s="65">
        <v>0</v>
      </c>
      <c r="F478" s="64">
        <v>5000</v>
      </c>
      <c r="G478" s="64">
        <v>5000</v>
      </c>
      <c r="H478" s="65">
        <v>0</v>
      </c>
    </row>
    <row r="479" spans="1:8" ht="25.5">
      <c r="A479" s="55"/>
      <c r="B479" s="20" t="s">
        <v>228</v>
      </c>
      <c r="C479" s="125" t="s">
        <v>230</v>
      </c>
      <c r="D479" s="65">
        <v>0</v>
      </c>
      <c r="E479" s="65">
        <v>0</v>
      </c>
      <c r="F479" s="64">
        <v>30000</v>
      </c>
      <c r="G479" s="66">
        <v>30000</v>
      </c>
      <c r="H479" s="65">
        <v>0</v>
      </c>
    </row>
    <row r="480" spans="1:8">
      <c r="A480" s="55" t="s">
        <v>19</v>
      </c>
      <c r="B480" s="61">
        <v>45</v>
      </c>
      <c r="C480" s="59" t="s">
        <v>29</v>
      </c>
      <c r="D480" s="103">
        <f>SUM(D475:D479)</f>
        <v>14491</v>
      </c>
      <c r="E480" s="101">
        <f t="shared" ref="E480:G480" si="140">SUM(E475:E479)</f>
        <v>0</v>
      </c>
      <c r="F480" s="103">
        <f t="shared" si="140"/>
        <v>108000</v>
      </c>
      <c r="G480" s="103">
        <f t="shared" si="140"/>
        <v>308000</v>
      </c>
      <c r="H480" s="103">
        <v>26000</v>
      </c>
    </row>
    <row r="481" spans="1:8" ht="13.9" customHeight="1">
      <c r="A481" s="55"/>
      <c r="B481" s="20"/>
      <c r="C481" s="59"/>
      <c r="D481" s="52"/>
      <c r="E481" s="52"/>
      <c r="F481" s="126"/>
      <c r="G481" s="126"/>
      <c r="H481" s="52"/>
    </row>
    <row r="482" spans="1:8" s="3" customFormat="1" ht="15" customHeight="1">
      <c r="A482" s="55"/>
      <c r="B482" s="61">
        <v>46</v>
      </c>
      <c r="C482" s="59" t="s">
        <v>33</v>
      </c>
      <c r="D482" s="52"/>
      <c r="E482" s="52"/>
      <c r="F482" s="126"/>
      <c r="G482" s="126"/>
      <c r="H482" s="52"/>
    </row>
    <row r="483" spans="1:8" ht="14.45" customHeight="1">
      <c r="A483" s="55"/>
      <c r="B483" s="20" t="s">
        <v>177</v>
      </c>
      <c r="C483" s="59" t="s">
        <v>178</v>
      </c>
      <c r="D483" s="65">
        <v>0</v>
      </c>
      <c r="E483" s="65">
        <v>0</v>
      </c>
      <c r="F483" s="78">
        <v>12589</v>
      </c>
      <c r="G483" s="78">
        <v>12589</v>
      </c>
      <c r="H483" s="65">
        <v>0</v>
      </c>
    </row>
    <row r="484" spans="1:8">
      <c r="A484" s="55"/>
      <c r="B484" s="20" t="s">
        <v>213</v>
      </c>
      <c r="C484" s="59" t="s">
        <v>214</v>
      </c>
      <c r="D484" s="66">
        <v>765</v>
      </c>
      <c r="E484" s="65">
        <v>0</v>
      </c>
      <c r="F484" s="64">
        <v>1700</v>
      </c>
      <c r="G484" s="64">
        <v>1700</v>
      </c>
      <c r="H484" s="65">
        <v>0</v>
      </c>
    </row>
    <row r="485" spans="1:8">
      <c r="A485" s="55"/>
      <c r="B485" s="20" t="s">
        <v>216</v>
      </c>
      <c r="C485" s="59" t="s">
        <v>286</v>
      </c>
      <c r="D485" s="65">
        <v>0</v>
      </c>
      <c r="E485" s="65">
        <v>0</v>
      </c>
      <c r="F485" s="64">
        <v>2500</v>
      </c>
      <c r="G485" s="64">
        <v>2500</v>
      </c>
      <c r="H485" s="66">
        <v>11000</v>
      </c>
    </row>
    <row r="486" spans="1:8" ht="15" customHeight="1">
      <c r="A486" s="55" t="s">
        <v>19</v>
      </c>
      <c r="B486" s="61">
        <v>46</v>
      </c>
      <c r="C486" s="59" t="s">
        <v>33</v>
      </c>
      <c r="D486" s="75">
        <f>SUM(D483:D485)</f>
        <v>765</v>
      </c>
      <c r="E486" s="74">
        <f t="shared" ref="E486:G486" si="141">SUM(E483:E485)</f>
        <v>0</v>
      </c>
      <c r="F486" s="75">
        <f t="shared" si="141"/>
        <v>16789</v>
      </c>
      <c r="G486" s="75">
        <f t="shared" si="141"/>
        <v>16789</v>
      </c>
      <c r="H486" s="73">
        <v>11000</v>
      </c>
    </row>
    <row r="487" spans="1:8" ht="13.9" customHeight="1">
      <c r="A487" s="55"/>
      <c r="B487" s="20"/>
      <c r="C487" s="59"/>
      <c r="D487" s="52"/>
      <c r="E487" s="39"/>
      <c r="F487" s="44"/>
      <c r="G487" s="44"/>
      <c r="H487" s="52"/>
    </row>
    <row r="488" spans="1:8" ht="15" customHeight="1">
      <c r="A488" s="55"/>
      <c r="B488" s="61">
        <v>47</v>
      </c>
      <c r="C488" s="59" t="s">
        <v>37</v>
      </c>
      <c r="D488" s="52"/>
      <c r="E488" s="39"/>
      <c r="F488" s="44"/>
      <c r="G488" s="44"/>
      <c r="H488" s="52"/>
    </row>
    <row r="489" spans="1:8" ht="14.45" customHeight="1">
      <c r="A489" s="55"/>
      <c r="B489" s="20" t="s">
        <v>217</v>
      </c>
      <c r="C489" s="59" t="s">
        <v>286</v>
      </c>
      <c r="D489" s="65">
        <v>0</v>
      </c>
      <c r="E489" s="65">
        <v>0</v>
      </c>
      <c r="F489" s="78">
        <v>1000</v>
      </c>
      <c r="G489" s="78">
        <v>1000</v>
      </c>
      <c r="H489" s="66">
        <v>5350</v>
      </c>
    </row>
    <row r="490" spans="1:8" ht="15" customHeight="1">
      <c r="A490" s="55" t="s">
        <v>19</v>
      </c>
      <c r="B490" s="61">
        <v>47</v>
      </c>
      <c r="C490" s="59" t="s">
        <v>37</v>
      </c>
      <c r="D490" s="101">
        <f t="shared" ref="D490:G490" si="142">SUM(D489:D489)</f>
        <v>0</v>
      </c>
      <c r="E490" s="101">
        <f t="shared" si="142"/>
        <v>0</v>
      </c>
      <c r="F490" s="103">
        <f t="shared" si="142"/>
        <v>1000</v>
      </c>
      <c r="G490" s="103">
        <f t="shared" si="142"/>
        <v>1000</v>
      </c>
      <c r="H490" s="103">
        <v>5350</v>
      </c>
    </row>
    <row r="491" spans="1:8" ht="13.9" customHeight="1">
      <c r="A491" s="55"/>
      <c r="B491" s="61"/>
      <c r="C491" s="59"/>
      <c r="D491" s="52"/>
      <c r="E491" s="52"/>
      <c r="F491" s="62"/>
      <c r="G491" s="62"/>
      <c r="H491" s="52"/>
    </row>
    <row r="492" spans="1:8" ht="15" customHeight="1">
      <c r="A492" s="55"/>
      <c r="B492" s="61">
        <v>48</v>
      </c>
      <c r="C492" s="59" t="s">
        <v>41</v>
      </c>
      <c r="D492" s="52"/>
      <c r="E492" s="52"/>
      <c r="F492" s="126"/>
      <c r="G492" s="126"/>
      <c r="H492" s="52"/>
    </row>
    <row r="493" spans="1:8" ht="14.45" customHeight="1">
      <c r="A493" s="55"/>
      <c r="B493" s="20" t="s">
        <v>218</v>
      </c>
      <c r="C493" s="59" t="s">
        <v>286</v>
      </c>
      <c r="D493" s="65">
        <v>0</v>
      </c>
      <c r="E493" s="65">
        <v>0</v>
      </c>
      <c r="F493" s="64">
        <v>2500</v>
      </c>
      <c r="G493" s="64">
        <v>2500</v>
      </c>
      <c r="H493" s="66">
        <v>11000</v>
      </c>
    </row>
    <row r="494" spans="1:8" ht="25.5">
      <c r="A494" s="55"/>
      <c r="B494" s="20" t="s">
        <v>291</v>
      </c>
      <c r="C494" s="59" t="s">
        <v>292</v>
      </c>
      <c r="D494" s="22">
        <v>0</v>
      </c>
      <c r="E494" s="22">
        <v>0</v>
      </c>
      <c r="F494" s="69">
        <v>4700</v>
      </c>
      <c r="G494" s="69">
        <v>4700</v>
      </c>
      <c r="H494" s="22">
        <v>0</v>
      </c>
    </row>
    <row r="495" spans="1:8" ht="15" customHeight="1">
      <c r="A495" s="55" t="s">
        <v>19</v>
      </c>
      <c r="B495" s="61">
        <v>48</v>
      </c>
      <c r="C495" s="59" t="s">
        <v>41</v>
      </c>
      <c r="D495" s="92">
        <f t="shared" ref="D495:G495" si="143">SUM(D493:D494)</f>
        <v>0</v>
      </c>
      <c r="E495" s="92">
        <f t="shared" si="143"/>
        <v>0</v>
      </c>
      <c r="F495" s="69">
        <f t="shared" si="143"/>
        <v>7200</v>
      </c>
      <c r="G495" s="69">
        <f t="shared" si="143"/>
        <v>7200</v>
      </c>
      <c r="H495" s="69">
        <v>11000</v>
      </c>
    </row>
    <row r="496" spans="1:8" ht="15" customHeight="1">
      <c r="A496" s="55" t="s">
        <v>19</v>
      </c>
      <c r="B496" s="61">
        <v>36</v>
      </c>
      <c r="C496" s="59" t="s">
        <v>24</v>
      </c>
      <c r="D496" s="75">
        <f>D495+D490+D486+D480</f>
        <v>15256</v>
      </c>
      <c r="E496" s="74">
        <f t="shared" ref="E496:G496" si="144">E495+E490+E486+E480</f>
        <v>0</v>
      </c>
      <c r="F496" s="75">
        <f t="shared" si="144"/>
        <v>132989</v>
      </c>
      <c r="G496" s="75">
        <f t="shared" si="144"/>
        <v>332989</v>
      </c>
      <c r="H496" s="73">
        <v>53350</v>
      </c>
    </row>
    <row r="497" spans="1:8" ht="7.15" customHeight="1">
      <c r="A497" s="55"/>
      <c r="B497" s="61"/>
      <c r="C497" s="59"/>
      <c r="D497" s="52"/>
      <c r="E497" s="65"/>
      <c r="F497" s="52"/>
      <c r="G497" s="52"/>
      <c r="H497" s="66"/>
    </row>
    <row r="498" spans="1:8" ht="14.45" customHeight="1">
      <c r="A498" s="55"/>
      <c r="B498" s="58">
        <v>40</v>
      </c>
      <c r="C498" s="59" t="s">
        <v>233</v>
      </c>
      <c r="D498" s="52"/>
      <c r="E498" s="65"/>
      <c r="F498" s="52"/>
      <c r="G498" s="52"/>
      <c r="H498" s="66"/>
    </row>
    <row r="499" spans="1:8" ht="26.45" customHeight="1">
      <c r="A499" s="55"/>
      <c r="B499" s="61" t="s">
        <v>241</v>
      </c>
      <c r="C499" s="59" t="s">
        <v>373</v>
      </c>
      <c r="D499" s="66">
        <v>144189</v>
      </c>
      <c r="E499" s="65">
        <v>0</v>
      </c>
      <c r="F499" s="66">
        <v>150000</v>
      </c>
      <c r="G499" s="66">
        <v>150000</v>
      </c>
      <c r="H499" s="66">
        <v>250000</v>
      </c>
    </row>
    <row r="500" spans="1:8" ht="26.45" customHeight="1">
      <c r="A500" s="55"/>
      <c r="B500" s="61" t="s">
        <v>242</v>
      </c>
      <c r="C500" s="59" t="s">
        <v>367</v>
      </c>
      <c r="D500" s="68">
        <v>68000</v>
      </c>
      <c r="E500" s="22">
        <v>0</v>
      </c>
      <c r="F500" s="68">
        <v>80000</v>
      </c>
      <c r="G500" s="68">
        <v>69000</v>
      </c>
      <c r="H500" s="68">
        <v>10000</v>
      </c>
    </row>
    <row r="501" spans="1:8" ht="14.45" customHeight="1">
      <c r="A501" s="55" t="s">
        <v>19</v>
      </c>
      <c r="B501" s="58">
        <v>40</v>
      </c>
      <c r="C501" s="59" t="s">
        <v>233</v>
      </c>
      <c r="D501" s="66">
        <f>D499+D500</f>
        <v>212189</v>
      </c>
      <c r="E501" s="65">
        <f t="shared" ref="E501:G501" si="145">E499+E500</f>
        <v>0</v>
      </c>
      <c r="F501" s="66">
        <f t="shared" si="145"/>
        <v>230000</v>
      </c>
      <c r="G501" s="66">
        <f t="shared" si="145"/>
        <v>219000</v>
      </c>
      <c r="H501" s="66">
        <v>260000</v>
      </c>
    </row>
    <row r="502" spans="1:8" ht="15" customHeight="1">
      <c r="A502" s="55" t="s">
        <v>19</v>
      </c>
      <c r="B502" s="60">
        <v>1.1020000000000001</v>
      </c>
      <c r="C502" s="57" t="s">
        <v>80</v>
      </c>
      <c r="D502" s="75">
        <f>D496+D501</f>
        <v>227445</v>
      </c>
      <c r="E502" s="74">
        <f t="shared" ref="E502:G502" si="146">E496+E501</f>
        <v>0</v>
      </c>
      <c r="F502" s="75">
        <f t="shared" si="146"/>
        <v>362989</v>
      </c>
      <c r="G502" s="75">
        <f t="shared" si="146"/>
        <v>551989</v>
      </c>
      <c r="H502" s="75">
        <v>313350</v>
      </c>
    </row>
    <row r="503" spans="1:8" ht="15.4" customHeight="1">
      <c r="A503" s="55" t="s">
        <v>19</v>
      </c>
      <c r="B503" s="58">
        <v>1</v>
      </c>
      <c r="C503" s="59" t="s">
        <v>79</v>
      </c>
      <c r="D503" s="23">
        <f>D502</f>
        <v>227445</v>
      </c>
      <c r="E503" s="22">
        <f t="shared" ref="E503:G504" si="147">E502</f>
        <v>0</v>
      </c>
      <c r="F503" s="23">
        <f t="shared" si="147"/>
        <v>362989</v>
      </c>
      <c r="G503" s="23">
        <f t="shared" si="147"/>
        <v>551989</v>
      </c>
      <c r="H503" s="23">
        <v>313350</v>
      </c>
    </row>
    <row r="504" spans="1:8" ht="14.45" customHeight="1">
      <c r="A504" s="55" t="s">
        <v>19</v>
      </c>
      <c r="B504" s="56">
        <v>4215</v>
      </c>
      <c r="C504" s="57" t="s">
        <v>8</v>
      </c>
      <c r="D504" s="100">
        <f>D503</f>
        <v>227445</v>
      </c>
      <c r="E504" s="101">
        <f t="shared" si="147"/>
        <v>0</v>
      </c>
      <c r="F504" s="100">
        <f t="shared" si="147"/>
        <v>362989</v>
      </c>
      <c r="G504" s="100">
        <f t="shared" si="147"/>
        <v>551989</v>
      </c>
      <c r="H504" s="100">
        <v>313350</v>
      </c>
    </row>
    <row r="505" spans="1:8">
      <c r="A505" s="55"/>
      <c r="B505" s="56"/>
      <c r="C505" s="59"/>
      <c r="D505" s="62"/>
      <c r="E505" s="62"/>
      <c r="F505" s="62"/>
      <c r="G505" s="62"/>
      <c r="H505" s="62"/>
    </row>
    <row r="506" spans="1:8" s="3" customFormat="1" ht="13.9" customHeight="1">
      <c r="A506" s="55" t="s">
        <v>21</v>
      </c>
      <c r="B506" s="56">
        <v>4216</v>
      </c>
      <c r="C506" s="57" t="s">
        <v>9</v>
      </c>
      <c r="D506" s="62"/>
      <c r="E506" s="62"/>
      <c r="F506" s="62"/>
      <c r="G506" s="62"/>
      <c r="H506" s="62"/>
    </row>
    <row r="507" spans="1:8" ht="13.9" customHeight="1">
      <c r="A507" s="55"/>
      <c r="B507" s="58">
        <v>3</v>
      </c>
      <c r="C507" s="59" t="s">
        <v>55</v>
      </c>
      <c r="D507" s="62"/>
      <c r="E507" s="62"/>
      <c r="F507" s="62"/>
      <c r="G507" s="62"/>
      <c r="H507" s="62"/>
    </row>
    <row r="508" spans="1:8" ht="13.9" customHeight="1">
      <c r="A508" s="55"/>
      <c r="B508" s="60">
        <v>3.8</v>
      </c>
      <c r="C508" s="57" t="s">
        <v>56</v>
      </c>
      <c r="D508" s="62"/>
      <c r="E508" s="62"/>
      <c r="F508" s="62"/>
      <c r="G508" s="62"/>
      <c r="H508" s="62"/>
    </row>
    <row r="509" spans="1:8" ht="13.9" customHeight="1">
      <c r="A509" s="55"/>
      <c r="B509" s="61">
        <v>36</v>
      </c>
      <c r="C509" s="59" t="s">
        <v>24</v>
      </c>
      <c r="D509" s="62"/>
      <c r="E509" s="62"/>
      <c r="F509" s="62"/>
      <c r="G509" s="62"/>
      <c r="H509" s="62"/>
    </row>
    <row r="510" spans="1:8" ht="13.9" customHeight="1">
      <c r="A510" s="55"/>
      <c r="B510" s="61">
        <v>45</v>
      </c>
      <c r="C510" s="59" t="s">
        <v>29</v>
      </c>
      <c r="D510" s="62"/>
      <c r="E510" s="62"/>
      <c r="F510" s="62"/>
      <c r="G510" s="62"/>
      <c r="H510" s="62"/>
    </row>
    <row r="511" spans="1:8" ht="27" customHeight="1">
      <c r="A511" s="55"/>
      <c r="B511" s="95" t="s">
        <v>89</v>
      </c>
      <c r="C511" s="116" t="s">
        <v>369</v>
      </c>
      <c r="D511" s="67">
        <v>0</v>
      </c>
      <c r="E511" s="67">
        <v>0</v>
      </c>
      <c r="F511" s="67">
        <v>0</v>
      </c>
      <c r="G511" s="64">
        <v>10000</v>
      </c>
      <c r="H511" s="64">
        <v>20000</v>
      </c>
    </row>
    <row r="512" spans="1:8" ht="13.9" customHeight="1">
      <c r="A512" s="55" t="s">
        <v>19</v>
      </c>
      <c r="B512" s="61">
        <v>45</v>
      </c>
      <c r="C512" s="59" t="s">
        <v>29</v>
      </c>
      <c r="D512" s="101">
        <f t="shared" ref="D512:G512" si="148">SUM(D511:D511)</f>
        <v>0</v>
      </c>
      <c r="E512" s="101">
        <f t="shared" si="148"/>
        <v>0</v>
      </c>
      <c r="F512" s="101">
        <f t="shared" si="148"/>
        <v>0</v>
      </c>
      <c r="G512" s="100">
        <f t="shared" si="148"/>
        <v>10000</v>
      </c>
      <c r="H512" s="100">
        <v>20000</v>
      </c>
    </row>
    <row r="513" spans="1:8">
      <c r="A513" s="55"/>
      <c r="B513" s="61"/>
      <c r="C513" s="59"/>
      <c r="D513" s="62"/>
      <c r="E513" s="62"/>
      <c r="F513" s="62"/>
      <c r="G513" s="62"/>
      <c r="H513" s="62"/>
    </row>
    <row r="514" spans="1:8" ht="13.9" customHeight="1">
      <c r="A514" s="55"/>
      <c r="B514" s="61">
        <v>48</v>
      </c>
      <c r="C514" s="59" t="s">
        <v>41</v>
      </c>
      <c r="D514" s="62"/>
      <c r="E514" s="62"/>
      <c r="F514" s="62"/>
      <c r="G514" s="62"/>
      <c r="H514" s="62"/>
    </row>
    <row r="515" spans="1:8" ht="25.5">
      <c r="A515" s="55"/>
      <c r="B515" s="61" t="s">
        <v>53</v>
      </c>
      <c r="C515" s="59" t="s">
        <v>231</v>
      </c>
      <c r="D515" s="67">
        <v>0</v>
      </c>
      <c r="E515" s="67">
        <v>0</v>
      </c>
      <c r="F515" s="64">
        <v>5957</v>
      </c>
      <c r="G515" s="64">
        <v>5957</v>
      </c>
      <c r="H515" s="67">
        <v>0</v>
      </c>
    </row>
    <row r="516" spans="1:8" ht="13.9" customHeight="1">
      <c r="A516" s="55"/>
      <c r="B516" s="61" t="s">
        <v>54</v>
      </c>
      <c r="C516" s="59" t="s">
        <v>92</v>
      </c>
      <c r="D516" s="64">
        <v>14278</v>
      </c>
      <c r="E516" s="67">
        <v>0</v>
      </c>
      <c r="F516" s="67">
        <v>0</v>
      </c>
      <c r="G516" s="67">
        <v>0</v>
      </c>
      <c r="H516" s="67">
        <v>0</v>
      </c>
    </row>
    <row r="517" spans="1:8" ht="13.9" customHeight="1">
      <c r="A517" s="55" t="s">
        <v>19</v>
      </c>
      <c r="B517" s="61">
        <v>48</v>
      </c>
      <c r="C517" s="59" t="s">
        <v>41</v>
      </c>
      <c r="D517" s="69">
        <f t="shared" ref="D517:G517" si="149">SUM(D515:D516)</f>
        <v>14278</v>
      </c>
      <c r="E517" s="92">
        <f t="shared" si="149"/>
        <v>0</v>
      </c>
      <c r="F517" s="69">
        <f t="shared" si="149"/>
        <v>5957</v>
      </c>
      <c r="G517" s="69">
        <f t="shared" si="149"/>
        <v>5957</v>
      </c>
      <c r="H517" s="92">
        <v>0</v>
      </c>
    </row>
    <row r="518" spans="1:8" ht="13.9" customHeight="1">
      <c r="A518" s="55" t="s">
        <v>19</v>
      </c>
      <c r="B518" s="61">
        <v>36</v>
      </c>
      <c r="C518" s="59" t="s">
        <v>24</v>
      </c>
      <c r="D518" s="128">
        <f t="shared" ref="D518:G518" si="150">D517+D512</f>
        <v>14278</v>
      </c>
      <c r="E518" s="67">
        <f t="shared" si="150"/>
        <v>0</v>
      </c>
      <c r="F518" s="128">
        <f t="shared" si="150"/>
        <v>5957</v>
      </c>
      <c r="G518" s="128">
        <f t="shared" si="150"/>
        <v>15957</v>
      </c>
      <c r="H518" s="128">
        <v>20000</v>
      </c>
    </row>
    <row r="519" spans="1:8" ht="13.9" customHeight="1">
      <c r="A519" s="55" t="s">
        <v>19</v>
      </c>
      <c r="B519" s="60">
        <v>3.8</v>
      </c>
      <c r="C519" s="57" t="s">
        <v>56</v>
      </c>
      <c r="D519" s="100">
        <f t="shared" ref="D519" si="151">D518</f>
        <v>14278</v>
      </c>
      <c r="E519" s="101">
        <f t="shared" ref="E519:G519" si="152">E518</f>
        <v>0</v>
      </c>
      <c r="F519" s="100">
        <f t="shared" si="152"/>
        <v>5957</v>
      </c>
      <c r="G519" s="100">
        <f t="shared" si="152"/>
        <v>15957</v>
      </c>
      <c r="H519" s="100">
        <v>20000</v>
      </c>
    </row>
    <row r="520" spans="1:8" ht="13.9" customHeight="1">
      <c r="A520" s="55" t="s">
        <v>19</v>
      </c>
      <c r="B520" s="58">
        <v>3</v>
      </c>
      <c r="C520" s="59" t="s">
        <v>55</v>
      </c>
      <c r="D520" s="100">
        <f>D519</f>
        <v>14278</v>
      </c>
      <c r="E520" s="101">
        <f t="shared" ref="E520:G520" si="153">E519</f>
        <v>0</v>
      </c>
      <c r="F520" s="100">
        <f t="shared" si="153"/>
        <v>5957</v>
      </c>
      <c r="G520" s="100">
        <f t="shared" si="153"/>
        <v>15957</v>
      </c>
      <c r="H520" s="100">
        <v>20000</v>
      </c>
    </row>
    <row r="521" spans="1:8" ht="13.9" customHeight="1">
      <c r="A521" s="55" t="s">
        <v>19</v>
      </c>
      <c r="B521" s="56">
        <v>4216</v>
      </c>
      <c r="C521" s="57" t="s">
        <v>9</v>
      </c>
      <c r="D521" s="105">
        <f>D519</f>
        <v>14278</v>
      </c>
      <c r="E521" s="92">
        <f t="shared" ref="E521:G521" si="154">E519</f>
        <v>0</v>
      </c>
      <c r="F521" s="105">
        <f t="shared" si="154"/>
        <v>5957</v>
      </c>
      <c r="G521" s="105">
        <f t="shared" si="154"/>
        <v>15957</v>
      </c>
      <c r="H521" s="105">
        <v>20000</v>
      </c>
    </row>
    <row r="522" spans="1:8">
      <c r="A522" s="129"/>
      <c r="B522" s="130"/>
      <c r="C522" s="131"/>
      <c r="D522" s="132"/>
      <c r="E522" s="133"/>
      <c r="F522" s="132"/>
      <c r="G522" s="132"/>
      <c r="H522" s="132"/>
    </row>
    <row r="523" spans="1:8" s="3" customFormat="1" ht="14.45" customHeight="1">
      <c r="A523" s="55" t="s">
        <v>21</v>
      </c>
      <c r="B523" s="56">
        <v>4515</v>
      </c>
      <c r="C523" s="57" t="s">
        <v>84</v>
      </c>
      <c r="D523" s="62"/>
      <c r="E523" s="63"/>
      <c r="F523" s="62"/>
      <c r="G523" s="62"/>
      <c r="H523" s="62"/>
    </row>
    <row r="524" spans="1:8" ht="13.9" customHeight="1">
      <c r="A524" s="55"/>
      <c r="B524" s="60">
        <v>0.10100000000000001</v>
      </c>
      <c r="C524" s="57" t="s">
        <v>65</v>
      </c>
      <c r="D524" s="62"/>
      <c r="E524" s="62"/>
      <c r="F524" s="62"/>
      <c r="G524" s="62"/>
      <c r="H524" s="62"/>
    </row>
    <row r="525" spans="1:8" ht="13.9" customHeight="1">
      <c r="A525" s="55"/>
      <c r="B525" s="61">
        <v>36</v>
      </c>
      <c r="C525" s="59" t="s">
        <v>24</v>
      </c>
      <c r="D525" s="77"/>
      <c r="E525" s="77"/>
      <c r="F525" s="77"/>
      <c r="G525" s="77"/>
      <c r="H525" s="77"/>
    </row>
    <row r="526" spans="1:8" ht="13.9" customHeight="1">
      <c r="A526" s="55"/>
      <c r="B526" s="61">
        <v>45</v>
      </c>
      <c r="C526" s="59" t="s">
        <v>29</v>
      </c>
      <c r="D526" s="77"/>
      <c r="E526" s="77"/>
      <c r="F526" s="77"/>
      <c r="G526" s="77"/>
      <c r="H526" s="77"/>
    </row>
    <row r="527" spans="1:8" ht="13.9" customHeight="1">
      <c r="A527" s="55"/>
      <c r="B527" s="134" t="s">
        <v>46</v>
      </c>
      <c r="C527" s="116" t="s">
        <v>348</v>
      </c>
      <c r="D527" s="127">
        <v>0</v>
      </c>
      <c r="E527" s="127">
        <v>0</v>
      </c>
      <c r="F527" s="127">
        <v>0</v>
      </c>
      <c r="G527" s="77">
        <v>10000</v>
      </c>
      <c r="H527" s="64">
        <v>6000</v>
      </c>
    </row>
    <row r="528" spans="1:8" ht="13.9" customHeight="1">
      <c r="A528" s="55"/>
      <c r="B528" s="134" t="s">
        <v>346</v>
      </c>
      <c r="C528" s="116" t="s">
        <v>359</v>
      </c>
      <c r="D528" s="127">
        <v>0</v>
      </c>
      <c r="E528" s="127">
        <v>0</v>
      </c>
      <c r="F528" s="127">
        <v>0</v>
      </c>
      <c r="G528" s="127">
        <v>0</v>
      </c>
      <c r="H528" s="64">
        <v>7000</v>
      </c>
    </row>
    <row r="529" spans="1:8" ht="28.5" customHeight="1">
      <c r="A529" s="55"/>
      <c r="B529" s="135" t="s">
        <v>47</v>
      </c>
      <c r="C529" s="59" t="s">
        <v>288</v>
      </c>
      <c r="D529" s="76">
        <v>0</v>
      </c>
      <c r="E529" s="76">
        <v>0</v>
      </c>
      <c r="F529" s="118">
        <v>20000</v>
      </c>
      <c r="G529" s="66">
        <v>65000</v>
      </c>
      <c r="H529" s="66">
        <v>20000</v>
      </c>
    </row>
    <row r="530" spans="1:8" ht="13.9" customHeight="1">
      <c r="A530" s="55" t="s">
        <v>19</v>
      </c>
      <c r="B530" s="61">
        <v>45</v>
      </c>
      <c r="C530" s="59" t="s">
        <v>29</v>
      </c>
      <c r="D530" s="74">
        <f t="shared" ref="D530:G530" si="155">SUM(D526:D529)</f>
        <v>0</v>
      </c>
      <c r="E530" s="74">
        <f t="shared" si="155"/>
        <v>0</v>
      </c>
      <c r="F530" s="73">
        <f t="shared" si="155"/>
        <v>20000</v>
      </c>
      <c r="G530" s="73">
        <f t="shared" si="155"/>
        <v>75000</v>
      </c>
      <c r="H530" s="73">
        <v>33000</v>
      </c>
    </row>
    <row r="531" spans="1:8">
      <c r="A531" s="55"/>
      <c r="B531" s="135"/>
      <c r="C531" s="59"/>
      <c r="D531" s="39"/>
      <c r="E531" s="39"/>
      <c r="F531" s="39"/>
      <c r="G531" s="39"/>
      <c r="H531" s="39"/>
    </row>
    <row r="532" spans="1:8" ht="13.9" customHeight="1">
      <c r="A532" s="55"/>
      <c r="B532" s="61">
        <v>48</v>
      </c>
      <c r="C532" s="59" t="s">
        <v>41</v>
      </c>
      <c r="D532" s="126"/>
      <c r="E532" s="126"/>
      <c r="F532" s="52"/>
      <c r="G532" s="54"/>
      <c r="H532" s="52"/>
    </row>
    <row r="533" spans="1:8" ht="13.9" customHeight="1">
      <c r="A533" s="70"/>
      <c r="B533" s="164" t="s">
        <v>82</v>
      </c>
      <c r="C533" s="165" t="s">
        <v>208</v>
      </c>
      <c r="D533" s="68">
        <v>5819</v>
      </c>
      <c r="E533" s="22">
        <v>0</v>
      </c>
      <c r="F533" s="22">
        <v>0</v>
      </c>
      <c r="G533" s="68">
        <v>5000</v>
      </c>
      <c r="H533" s="68">
        <v>5000</v>
      </c>
    </row>
    <row r="534" spans="1:8" ht="14.45" customHeight="1">
      <c r="A534" s="55"/>
      <c r="B534" s="135" t="s">
        <v>83</v>
      </c>
      <c r="C534" s="125" t="s">
        <v>209</v>
      </c>
      <c r="D534" s="65">
        <v>0</v>
      </c>
      <c r="E534" s="65">
        <v>0</v>
      </c>
      <c r="F534" s="66">
        <v>5000</v>
      </c>
      <c r="G534" s="66">
        <v>5000</v>
      </c>
      <c r="H534" s="66">
        <v>5000</v>
      </c>
    </row>
    <row r="535" spans="1:8" ht="13.9" customHeight="1">
      <c r="A535" s="55" t="s">
        <v>19</v>
      </c>
      <c r="B535" s="61">
        <v>48</v>
      </c>
      <c r="C535" s="59" t="s">
        <v>41</v>
      </c>
      <c r="D535" s="73">
        <f t="shared" ref="D535:G535" si="156">SUM(D533:D534)</f>
        <v>5819</v>
      </c>
      <c r="E535" s="74">
        <f t="shared" si="156"/>
        <v>0</v>
      </c>
      <c r="F535" s="73">
        <f t="shared" si="156"/>
        <v>5000</v>
      </c>
      <c r="G535" s="73">
        <f t="shared" si="156"/>
        <v>10000</v>
      </c>
      <c r="H535" s="73">
        <v>10000</v>
      </c>
    </row>
    <row r="536" spans="1:8" ht="13.9" customHeight="1">
      <c r="A536" s="55" t="s">
        <v>19</v>
      </c>
      <c r="B536" s="61">
        <v>36</v>
      </c>
      <c r="C536" s="59" t="s">
        <v>24</v>
      </c>
      <c r="D536" s="68">
        <f t="shared" ref="D536:G536" si="157">D530+D535</f>
        <v>5819</v>
      </c>
      <c r="E536" s="22">
        <f t="shared" si="157"/>
        <v>0</v>
      </c>
      <c r="F536" s="68">
        <f t="shared" si="157"/>
        <v>25000</v>
      </c>
      <c r="G536" s="68">
        <f t="shared" si="157"/>
        <v>85000</v>
      </c>
      <c r="H536" s="68">
        <v>43000</v>
      </c>
    </row>
    <row r="537" spans="1:8" ht="13.9" customHeight="1">
      <c r="A537" s="55" t="s">
        <v>19</v>
      </c>
      <c r="B537" s="60">
        <v>0.10100000000000001</v>
      </c>
      <c r="C537" s="57" t="s">
        <v>65</v>
      </c>
      <c r="D537" s="73">
        <f t="shared" ref="D537:G537" si="158">D536</f>
        <v>5819</v>
      </c>
      <c r="E537" s="74">
        <f t="shared" si="158"/>
        <v>0</v>
      </c>
      <c r="F537" s="73">
        <f t="shared" si="158"/>
        <v>25000</v>
      </c>
      <c r="G537" s="73">
        <f t="shared" si="158"/>
        <v>85000</v>
      </c>
      <c r="H537" s="73">
        <v>43000</v>
      </c>
    </row>
    <row r="538" spans="1:8" ht="14.65" customHeight="1">
      <c r="A538" s="55"/>
      <c r="B538" s="60"/>
      <c r="C538" s="57"/>
      <c r="D538" s="52"/>
      <c r="E538" s="52"/>
      <c r="F538" s="52"/>
      <c r="G538" s="52"/>
      <c r="H538" s="52"/>
    </row>
    <row r="539" spans="1:8" ht="14.65" customHeight="1">
      <c r="B539" s="60">
        <v>0.10199999999999999</v>
      </c>
      <c r="C539" s="136" t="s">
        <v>273</v>
      </c>
      <c r="F539" s="44"/>
      <c r="G539" s="44"/>
    </row>
    <row r="540" spans="1:8" ht="14.65" customHeight="1">
      <c r="B540" s="41">
        <v>45</v>
      </c>
      <c r="C540" s="49" t="s">
        <v>29</v>
      </c>
      <c r="F540" s="44"/>
      <c r="G540" s="44"/>
    </row>
    <row r="541" spans="1:8" ht="14.65" customHeight="1">
      <c r="B541" s="41" t="s">
        <v>293</v>
      </c>
      <c r="C541" s="137" t="s">
        <v>294</v>
      </c>
      <c r="D541" s="65">
        <v>0</v>
      </c>
      <c r="E541" s="65">
        <v>0</v>
      </c>
      <c r="F541" s="66">
        <v>10000</v>
      </c>
      <c r="G541" s="66">
        <v>10000</v>
      </c>
      <c r="H541" s="127">
        <v>0</v>
      </c>
    </row>
    <row r="542" spans="1:8" ht="14.65" customHeight="1">
      <c r="B542" s="138" t="s">
        <v>349</v>
      </c>
      <c r="C542" s="137" t="s">
        <v>350</v>
      </c>
      <c r="D542" s="65">
        <v>0</v>
      </c>
      <c r="E542" s="65">
        <v>0</v>
      </c>
      <c r="F542" s="65">
        <v>0</v>
      </c>
      <c r="G542" s="66">
        <v>13500</v>
      </c>
      <c r="H542" s="66">
        <v>4500</v>
      </c>
    </row>
    <row r="543" spans="1:8" ht="28.9" customHeight="1">
      <c r="B543" s="138" t="s">
        <v>356</v>
      </c>
      <c r="C543" s="137" t="s">
        <v>374</v>
      </c>
      <c r="D543" s="65">
        <v>0</v>
      </c>
      <c r="E543" s="65">
        <v>0</v>
      </c>
      <c r="F543" s="65">
        <v>0</v>
      </c>
      <c r="G543" s="66">
        <v>500</v>
      </c>
      <c r="H543" s="66">
        <v>2000</v>
      </c>
    </row>
    <row r="544" spans="1:8">
      <c r="B544" s="138" t="s">
        <v>266</v>
      </c>
      <c r="C544" s="137" t="s">
        <v>360</v>
      </c>
      <c r="D544" s="65">
        <v>0</v>
      </c>
      <c r="E544" s="65">
        <v>0</v>
      </c>
      <c r="F544" s="65">
        <v>0</v>
      </c>
      <c r="G544" s="65">
        <v>0</v>
      </c>
      <c r="H544" s="66">
        <v>500</v>
      </c>
    </row>
    <row r="545" spans="1:8" ht="14.65" customHeight="1">
      <c r="A545" s="29" t="s">
        <v>19</v>
      </c>
      <c r="B545" s="41">
        <v>45</v>
      </c>
      <c r="C545" s="137" t="s">
        <v>29</v>
      </c>
      <c r="D545" s="74">
        <f>SUM(D541:D544)</f>
        <v>0</v>
      </c>
      <c r="E545" s="74">
        <f t="shared" ref="E545:G545" si="159">SUM(E541:E544)</f>
        <v>0</v>
      </c>
      <c r="F545" s="139">
        <f t="shared" si="159"/>
        <v>10000</v>
      </c>
      <c r="G545" s="139">
        <f t="shared" si="159"/>
        <v>24000</v>
      </c>
      <c r="H545" s="139">
        <v>7000</v>
      </c>
    </row>
    <row r="546" spans="1:8" ht="14.65" customHeight="1">
      <c r="A546" s="140" t="s">
        <v>19</v>
      </c>
      <c r="B546" s="60">
        <v>0.10199999999999999</v>
      </c>
      <c r="C546" s="141" t="s">
        <v>273</v>
      </c>
      <c r="D546" s="74">
        <f>D545</f>
        <v>0</v>
      </c>
      <c r="E546" s="74">
        <f t="shared" ref="E546:G546" si="160">E545</f>
        <v>0</v>
      </c>
      <c r="F546" s="139">
        <f t="shared" si="160"/>
        <v>10000</v>
      </c>
      <c r="G546" s="139">
        <f t="shared" si="160"/>
        <v>24000</v>
      </c>
      <c r="H546" s="139">
        <v>7000</v>
      </c>
    </row>
    <row r="547" spans="1:8" ht="8.4499999999999993" customHeight="1">
      <c r="A547" s="55"/>
      <c r="B547" s="60"/>
      <c r="C547" s="57"/>
      <c r="D547" s="52"/>
      <c r="E547" s="52"/>
      <c r="F547" s="52"/>
      <c r="G547" s="52"/>
      <c r="H547" s="52"/>
    </row>
    <row r="548" spans="1:8" ht="13.9" customHeight="1">
      <c r="A548" s="59"/>
      <c r="B548" s="60">
        <v>0.10299999999999999</v>
      </c>
      <c r="C548" s="142" t="s">
        <v>91</v>
      </c>
      <c r="D548" s="52"/>
      <c r="E548" s="52"/>
      <c r="F548" s="52"/>
      <c r="G548" s="52"/>
      <c r="H548" s="52"/>
    </row>
    <row r="549" spans="1:8" ht="13.9" customHeight="1">
      <c r="A549" s="59"/>
      <c r="B549" s="61">
        <v>45</v>
      </c>
      <c r="C549" s="143" t="s">
        <v>29</v>
      </c>
      <c r="D549" s="52"/>
      <c r="E549" s="52"/>
      <c r="F549" s="52"/>
      <c r="G549" s="52"/>
      <c r="H549" s="52"/>
    </row>
    <row r="550" spans="1:8">
      <c r="A550" s="59"/>
      <c r="B550" s="135" t="s">
        <v>266</v>
      </c>
      <c r="C550" s="143" t="s">
        <v>267</v>
      </c>
      <c r="D550" s="66">
        <v>71497</v>
      </c>
      <c r="E550" s="65">
        <v>0</v>
      </c>
      <c r="F550" s="65">
        <v>0</v>
      </c>
      <c r="G550" s="65">
        <v>0</v>
      </c>
      <c r="H550" s="65">
        <v>0</v>
      </c>
    </row>
    <row r="551" spans="1:8" ht="28.9" customHeight="1">
      <c r="A551" s="59"/>
      <c r="B551" s="135" t="s">
        <v>175</v>
      </c>
      <c r="C551" s="59" t="s">
        <v>334</v>
      </c>
      <c r="D551" s="66">
        <v>9360</v>
      </c>
      <c r="E551" s="65">
        <v>0</v>
      </c>
      <c r="F551" s="52">
        <v>17056</v>
      </c>
      <c r="G551" s="52">
        <v>17056</v>
      </c>
      <c r="H551" s="65">
        <v>0</v>
      </c>
    </row>
    <row r="552" spans="1:8">
      <c r="A552" s="59"/>
      <c r="B552" s="134" t="s">
        <v>268</v>
      </c>
      <c r="C552" s="116" t="s">
        <v>214</v>
      </c>
      <c r="D552" s="66">
        <v>9938</v>
      </c>
      <c r="E552" s="65">
        <v>0</v>
      </c>
      <c r="F552" s="65">
        <v>0</v>
      </c>
      <c r="G552" s="65">
        <v>0</v>
      </c>
      <c r="H552" s="65">
        <v>0</v>
      </c>
    </row>
    <row r="553" spans="1:8" ht="14.45" customHeight="1">
      <c r="A553" s="59"/>
      <c r="B553" s="134" t="s">
        <v>351</v>
      </c>
      <c r="C553" s="137" t="s">
        <v>352</v>
      </c>
      <c r="D553" s="65">
        <v>0</v>
      </c>
      <c r="E553" s="65">
        <v>0</v>
      </c>
      <c r="F553" s="65">
        <v>0</v>
      </c>
      <c r="G553" s="52">
        <v>20000</v>
      </c>
      <c r="H553" s="66">
        <v>20000</v>
      </c>
    </row>
    <row r="554" spans="1:8" ht="14.45" customHeight="1">
      <c r="A554" s="59"/>
      <c r="B554" s="134" t="s">
        <v>353</v>
      </c>
      <c r="C554" s="137" t="s">
        <v>354</v>
      </c>
      <c r="D554" s="22">
        <v>0</v>
      </c>
      <c r="E554" s="22">
        <v>0</v>
      </c>
      <c r="F554" s="22">
        <v>0</v>
      </c>
      <c r="G554" s="23">
        <v>10000</v>
      </c>
      <c r="H554" s="68">
        <v>10000</v>
      </c>
    </row>
    <row r="555" spans="1:8" ht="13.9" customHeight="1">
      <c r="A555" s="59" t="s">
        <v>19</v>
      </c>
      <c r="B555" s="61">
        <v>45</v>
      </c>
      <c r="C555" s="143" t="s">
        <v>29</v>
      </c>
      <c r="D555" s="68">
        <f>SUM(D550:D554)</f>
        <v>90795</v>
      </c>
      <c r="E555" s="22">
        <f t="shared" ref="E555:G555" si="161">SUM(E550:E554)</f>
        <v>0</v>
      </c>
      <c r="F555" s="68">
        <f t="shared" si="161"/>
        <v>17056</v>
      </c>
      <c r="G555" s="68">
        <f t="shared" si="161"/>
        <v>47056</v>
      </c>
      <c r="H555" s="68">
        <v>30000</v>
      </c>
    </row>
    <row r="556" spans="1:8" ht="13.9" customHeight="1">
      <c r="A556" s="59" t="s">
        <v>19</v>
      </c>
      <c r="B556" s="60">
        <v>0.10299999999999999</v>
      </c>
      <c r="C556" s="142" t="s">
        <v>91</v>
      </c>
      <c r="D556" s="68">
        <f t="shared" ref="D556:G556" si="162">D555</f>
        <v>90795</v>
      </c>
      <c r="E556" s="22">
        <f t="shared" si="162"/>
        <v>0</v>
      </c>
      <c r="F556" s="68">
        <f t="shared" si="162"/>
        <v>17056</v>
      </c>
      <c r="G556" s="68">
        <f t="shared" si="162"/>
        <v>47056</v>
      </c>
      <c r="H556" s="68">
        <v>30000</v>
      </c>
    </row>
    <row r="557" spans="1:8" ht="25.5">
      <c r="A557" s="59" t="s">
        <v>19</v>
      </c>
      <c r="B557" s="56">
        <v>4515</v>
      </c>
      <c r="C557" s="57" t="s">
        <v>85</v>
      </c>
      <c r="D557" s="68">
        <f t="shared" ref="D557:G557" si="163">D537+D556+D546</f>
        <v>96614</v>
      </c>
      <c r="E557" s="22">
        <f t="shared" si="163"/>
        <v>0</v>
      </c>
      <c r="F557" s="68">
        <f t="shared" si="163"/>
        <v>52056</v>
      </c>
      <c r="G557" s="68">
        <f t="shared" si="163"/>
        <v>156056</v>
      </c>
      <c r="H557" s="68">
        <v>80000</v>
      </c>
    </row>
    <row r="558" spans="1:8">
      <c r="A558" s="59"/>
      <c r="B558" s="56"/>
      <c r="C558" s="59"/>
      <c r="D558" s="52"/>
      <c r="E558" s="52"/>
      <c r="F558" s="52"/>
      <c r="G558" s="52"/>
      <c r="H558" s="52"/>
    </row>
    <row r="559" spans="1:8" ht="13.9" customHeight="1">
      <c r="A559" s="55" t="s">
        <v>21</v>
      </c>
      <c r="B559" s="56">
        <v>5054</v>
      </c>
      <c r="C559" s="57" t="s">
        <v>14</v>
      </c>
      <c r="D559" s="52"/>
      <c r="E559" s="52"/>
      <c r="F559" s="52"/>
      <c r="G559" s="52"/>
      <c r="H559" s="52"/>
    </row>
    <row r="560" spans="1:8" ht="13.9" customHeight="1">
      <c r="A560" s="55"/>
      <c r="B560" s="58">
        <v>4</v>
      </c>
      <c r="C560" s="59" t="s">
        <v>67</v>
      </c>
      <c r="D560" s="52"/>
      <c r="E560" s="52"/>
      <c r="F560" s="52"/>
      <c r="G560" s="52"/>
      <c r="H560" s="52"/>
    </row>
    <row r="561" spans="1:8" ht="13.9" customHeight="1">
      <c r="A561" s="55"/>
      <c r="B561" s="60">
        <v>4.101</v>
      </c>
      <c r="C561" s="57" t="s">
        <v>204</v>
      </c>
      <c r="D561" s="52"/>
      <c r="E561" s="52"/>
      <c r="F561" s="52"/>
      <c r="G561" s="52"/>
      <c r="H561" s="52"/>
    </row>
    <row r="562" spans="1:8" ht="13.9" customHeight="1">
      <c r="A562" s="55"/>
      <c r="B562" s="61">
        <v>36</v>
      </c>
      <c r="C562" s="59" t="s">
        <v>24</v>
      </c>
      <c r="D562" s="52"/>
      <c r="E562" s="52"/>
      <c r="F562" s="52"/>
      <c r="G562" s="52"/>
      <c r="H562" s="52"/>
    </row>
    <row r="563" spans="1:8" ht="13.9" customHeight="1">
      <c r="A563" s="55"/>
      <c r="B563" s="58">
        <v>73</v>
      </c>
      <c r="C563" s="59" t="s">
        <v>210</v>
      </c>
      <c r="D563" s="66"/>
      <c r="E563" s="65"/>
      <c r="F563" s="52"/>
      <c r="G563" s="65"/>
      <c r="H563" s="52"/>
    </row>
    <row r="564" spans="1:8" ht="13.9" customHeight="1">
      <c r="A564" s="55"/>
      <c r="B564" s="58" t="s">
        <v>211</v>
      </c>
      <c r="C564" s="59" t="s">
        <v>205</v>
      </c>
      <c r="D564" s="68">
        <v>22388</v>
      </c>
      <c r="E564" s="22">
        <v>0</v>
      </c>
      <c r="F564" s="68">
        <v>45000</v>
      </c>
      <c r="G564" s="68">
        <v>45000</v>
      </c>
      <c r="H564" s="22">
        <v>0</v>
      </c>
    </row>
    <row r="565" spans="1:8" ht="13.9" customHeight="1">
      <c r="A565" s="55" t="s">
        <v>19</v>
      </c>
      <c r="B565" s="58">
        <v>73</v>
      </c>
      <c r="C565" s="59" t="s">
        <v>210</v>
      </c>
      <c r="D565" s="66">
        <f>D564</f>
        <v>22388</v>
      </c>
      <c r="E565" s="65">
        <f t="shared" ref="E565:G565" si="164">E564</f>
        <v>0</v>
      </c>
      <c r="F565" s="66">
        <f t="shared" si="164"/>
        <v>45000</v>
      </c>
      <c r="G565" s="66">
        <f t="shared" si="164"/>
        <v>45000</v>
      </c>
      <c r="H565" s="65">
        <v>0</v>
      </c>
    </row>
    <row r="566" spans="1:8" ht="13.9" customHeight="1">
      <c r="A566" s="70" t="s">
        <v>19</v>
      </c>
      <c r="B566" s="71">
        <v>36</v>
      </c>
      <c r="C566" s="72" t="s">
        <v>24</v>
      </c>
      <c r="D566" s="73">
        <f>D564</f>
        <v>22388</v>
      </c>
      <c r="E566" s="74">
        <f t="shared" ref="E566:G566" si="165">E564</f>
        <v>0</v>
      </c>
      <c r="F566" s="73">
        <f t="shared" si="165"/>
        <v>45000</v>
      </c>
      <c r="G566" s="73">
        <f t="shared" si="165"/>
        <v>45000</v>
      </c>
      <c r="H566" s="74">
        <v>0</v>
      </c>
    </row>
    <row r="567" spans="1:8" hidden="1">
      <c r="A567" s="55"/>
      <c r="B567" s="61"/>
      <c r="C567" s="59"/>
      <c r="D567" s="66"/>
      <c r="E567" s="65"/>
      <c r="F567" s="66"/>
      <c r="G567" s="66"/>
      <c r="H567" s="66"/>
    </row>
    <row r="568" spans="1:8" ht="14.45" customHeight="1">
      <c r="A568" s="55"/>
      <c r="B568" s="61">
        <v>50</v>
      </c>
      <c r="C568" s="59" t="s">
        <v>243</v>
      </c>
      <c r="D568" s="66"/>
      <c r="E568" s="65"/>
      <c r="F568" s="66"/>
      <c r="G568" s="66"/>
      <c r="H568" s="66"/>
    </row>
    <row r="569" spans="1:8" ht="14.45" customHeight="1">
      <c r="A569" s="55"/>
      <c r="B569" s="58">
        <v>71</v>
      </c>
      <c r="C569" s="59" t="s">
        <v>332</v>
      </c>
      <c r="D569" s="54"/>
      <c r="E569" s="52"/>
      <c r="F569" s="52"/>
      <c r="G569" s="52"/>
      <c r="H569" s="52"/>
    </row>
    <row r="570" spans="1:8" ht="13.9" customHeight="1">
      <c r="A570" s="55"/>
      <c r="B570" s="58" t="s">
        <v>244</v>
      </c>
      <c r="C570" s="59" t="s">
        <v>205</v>
      </c>
      <c r="D570" s="68">
        <v>1999</v>
      </c>
      <c r="E570" s="22">
        <v>0</v>
      </c>
      <c r="F570" s="68">
        <v>4000</v>
      </c>
      <c r="G570" s="68">
        <v>4000</v>
      </c>
      <c r="H570" s="22">
        <v>0</v>
      </c>
    </row>
    <row r="571" spans="1:8" ht="14.45" customHeight="1">
      <c r="A571" s="55" t="s">
        <v>19</v>
      </c>
      <c r="B571" s="58">
        <v>71</v>
      </c>
      <c r="C571" s="59" t="s">
        <v>332</v>
      </c>
      <c r="D571" s="73">
        <f>D570</f>
        <v>1999</v>
      </c>
      <c r="E571" s="74">
        <f t="shared" ref="E571:G571" si="166">E570</f>
        <v>0</v>
      </c>
      <c r="F571" s="73">
        <f t="shared" si="166"/>
        <v>4000</v>
      </c>
      <c r="G571" s="73">
        <f t="shared" si="166"/>
        <v>4000</v>
      </c>
      <c r="H571" s="74">
        <v>0</v>
      </c>
    </row>
    <row r="572" spans="1:8">
      <c r="A572" s="55"/>
      <c r="B572" s="58"/>
      <c r="C572" s="59"/>
      <c r="D572" s="66"/>
      <c r="E572" s="65"/>
      <c r="F572" s="66"/>
      <c r="G572" s="66"/>
      <c r="H572" s="66"/>
    </row>
    <row r="573" spans="1:8">
      <c r="A573" s="55"/>
      <c r="B573" s="58">
        <v>72</v>
      </c>
      <c r="C573" s="59" t="s">
        <v>333</v>
      </c>
      <c r="D573" s="66"/>
      <c r="E573" s="65"/>
      <c r="F573" s="66"/>
      <c r="G573" s="65"/>
      <c r="H573" s="66"/>
    </row>
    <row r="574" spans="1:8">
      <c r="A574" s="55"/>
      <c r="B574" s="58" t="s">
        <v>275</v>
      </c>
      <c r="C574" s="59" t="s">
        <v>205</v>
      </c>
      <c r="D574" s="66">
        <v>50000</v>
      </c>
      <c r="E574" s="65">
        <v>0</v>
      </c>
      <c r="F574" s="66">
        <v>50000</v>
      </c>
      <c r="G574" s="66">
        <v>50000</v>
      </c>
      <c r="H574" s="65">
        <v>0</v>
      </c>
    </row>
    <row r="575" spans="1:8" ht="14.45" customHeight="1">
      <c r="A575" s="55" t="s">
        <v>19</v>
      </c>
      <c r="B575" s="58">
        <v>72</v>
      </c>
      <c r="C575" s="59" t="s">
        <v>333</v>
      </c>
      <c r="D575" s="73">
        <f>D574</f>
        <v>50000</v>
      </c>
      <c r="E575" s="74">
        <f t="shared" ref="E575:G575" si="167">E574</f>
        <v>0</v>
      </c>
      <c r="F575" s="73">
        <f t="shared" si="167"/>
        <v>50000</v>
      </c>
      <c r="G575" s="73">
        <f t="shared" si="167"/>
        <v>50000</v>
      </c>
      <c r="H575" s="74">
        <v>0</v>
      </c>
    </row>
    <row r="576" spans="1:8" ht="14.45" customHeight="1">
      <c r="A576" s="55"/>
      <c r="B576" s="58"/>
      <c r="C576" s="59"/>
      <c r="D576" s="66"/>
      <c r="E576" s="65"/>
      <c r="F576" s="66"/>
      <c r="G576" s="66"/>
      <c r="H576" s="65"/>
    </row>
    <row r="577" spans="1:8" ht="25.5">
      <c r="A577" s="55"/>
      <c r="B577" s="58">
        <v>73</v>
      </c>
      <c r="C577" s="59" t="s">
        <v>370</v>
      </c>
      <c r="D577" s="65"/>
      <c r="E577" s="65"/>
      <c r="F577" s="65"/>
      <c r="G577" s="66"/>
      <c r="H577" s="66"/>
    </row>
    <row r="578" spans="1:8">
      <c r="A578" s="55"/>
      <c r="B578" s="58" t="s">
        <v>295</v>
      </c>
      <c r="C578" s="59" t="s">
        <v>205</v>
      </c>
      <c r="D578" s="65">
        <v>0</v>
      </c>
      <c r="E578" s="65">
        <v>0</v>
      </c>
      <c r="F578" s="66">
        <v>1800</v>
      </c>
      <c r="G578" s="66">
        <v>1800</v>
      </c>
      <c r="H578" s="66">
        <v>5000</v>
      </c>
    </row>
    <row r="579" spans="1:8" ht="29.25" customHeight="1">
      <c r="A579" s="55" t="s">
        <v>19</v>
      </c>
      <c r="B579" s="58">
        <v>73</v>
      </c>
      <c r="C579" s="59" t="s">
        <v>370</v>
      </c>
      <c r="D579" s="74">
        <f>D578</f>
        <v>0</v>
      </c>
      <c r="E579" s="74">
        <f t="shared" ref="E579:G579" si="168">E578</f>
        <v>0</v>
      </c>
      <c r="F579" s="73">
        <f t="shared" si="168"/>
        <v>1800</v>
      </c>
      <c r="G579" s="73">
        <f t="shared" si="168"/>
        <v>1800</v>
      </c>
      <c r="H579" s="73">
        <v>5000</v>
      </c>
    </row>
    <row r="580" spans="1:8" ht="14.45" customHeight="1">
      <c r="A580" s="55" t="s">
        <v>19</v>
      </c>
      <c r="B580" s="61">
        <v>50</v>
      </c>
      <c r="C580" s="59" t="s">
        <v>243</v>
      </c>
      <c r="D580" s="68">
        <f t="shared" ref="D580:G580" si="169">D571+D575+D579</f>
        <v>51999</v>
      </c>
      <c r="E580" s="22">
        <f t="shared" si="169"/>
        <v>0</v>
      </c>
      <c r="F580" s="68">
        <f t="shared" si="169"/>
        <v>55800</v>
      </c>
      <c r="G580" s="68">
        <f t="shared" si="169"/>
        <v>55800</v>
      </c>
      <c r="H580" s="68">
        <v>5000</v>
      </c>
    </row>
    <row r="581" spans="1:8" ht="13.9" customHeight="1">
      <c r="A581" s="55" t="s">
        <v>19</v>
      </c>
      <c r="B581" s="60">
        <v>4.101</v>
      </c>
      <c r="C581" s="57" t="s">
        <v>204</v>
      </c>
      <c r="D581" s="68">
        <f t="shared" ref="D581:G581" si="170">D566+D580</f>
        <v>74387</v>
      </c>
      <c r="E581" s="22">
        <f t="shared" si="170"/>
        <v>0</v>
      </c>
      <c r="F581" s="68">
        <f t="shared" si="170"/>
        <v>100800</v>
      </c>
      <c r="G581" s="68">
        <f t="shared" si="170"/>
        <v>100800</v>
      </c>
      <c r="H581" s="68">
        <v>5000</v>
      </c>
    </row>
    <row r="582" spans="1:8">
      <c r="A582" s="55"/>
      <c r="B582" s="58"/>
      <c r="C582" s="59"/>
      <c r="D582" s="52"/>
      <c r="E582" s="52"/>
      <c r="F582" s="52"/>
      <c r="G582" s="52"/>
      <c r="H582" s="39"/>
    </row>
    <row r="583" spans="1:8" ht="13.9" customHeight="1">
      <c r="A583" s="55"/>
      <c r="B583" s="60">
        <v>4.3369999999999997</v>
      </c>
      <c r="C583" s="57" t="s">
        <v>68</v>
      </c>
      <c r="D583" s="52"/>
      <c r="E583" s="52"/>
      <c r="F583" s="52"/>
      <c r="G583" s="52"/>
      <c r="H583" s="39"/>
    </row>
    <row r="584" spans="1:8" ht="13.9" customHeight="1">
      <c r="A584" s="55"/>
      <c r="B584" s="61">
        <v>36</v>
      </c>
      <c r="C584" s="59" t="s">
        <v>24</v>
      </c>
      <c r="D584" s="62"/>
      <c r="E584" s="62"/>
      <c r="F584" s="62"/>
      <c r="G584" s="62"/>
      <c r="H584" s="62"/>
    </row>
    <row r="585" spans="1:8" ht="13.9" customHeight="1">
      <c r="A585" s="55"/>
      <c r="B585" s="61">
        <v>45</v>
      </c>
      <c r="C585" s="59" t="s">
        <v>29</v>
      </c>
      <c r="D585" s="62"/>
      <c r="E585" s="62"/>
      <c r="F585" s="62"/>
      <c r="G585" s="62"/>
      <c r="H585" s="62"/>
    </row>
    <row r="586" spans="1:8" ht="13.9" customHeight="1">
      <c r="A586" s="55"/>
      <c r="B586" s="20" t="s">
        <v>47</v>
      </c>
      <c r="C586" s="59" t="s">
        <v>86</v>
      </c>
      <c r="D586" s="66">
        <v>3500</v>
      </c>
      <c r="E586" s="65">
        <v>0</v>
      </c>
      <c r="F586" s="66">
        <v>45542</v>
      </c>
      <c r="G586" s="66">
        <v>147712</v>
      </c>
      <c r="H586" s="66">
        <v>9867</v>
      </c>
    </row>
    <row r="587" spans="1:8" ht="13.9" customHeight="1">
      <c r="A587" s="55"/>
      <c r="B587" s="20" t="s">
        <v>81</v>
      </c>
      <c r="C587" s="59" t="s">
        <v>176</v>
      </c>
      <c r="D587" s="65">
        <v>0</v>
      </c>
      <c r="E587" s="65">
        <v>0</v>
      </c>
      <c r="F587" s="66">
        <v>80000</v>
      </c>
      <c r="G587" s="66">
        <v>213650</v>
      </c>
      <c r="H587" s="66">
        <v>10000</v>
      </c>
    </row>
    <row r="588" spans="1:8" ht="14.45" customHeight="1">
      <c r="A588" s="55"/>
      <c r="B588" s="115" t="s">
        <v>269</v>
      </c>
      <c r="C588" s="116" t="s">
        <v>270</v>
      </c>
      <c r="D588" s="66">
        <v>3500</v>
      </c>
      <c r="E588" s="65">
        <v>0</v>
      </c>
      <c r="F588" s="65">
        <v>0</v>
      </c>
      <c r="G588" s="65">
        <v>0</v>
      </c>
      <c r="H588" s="65">
        <v>0</v>
      </c>
    </row>
    <row r="589" spans="1:8" ht="14.45" customHeight="1">
      <c r="A589" s="55"/>
      <c r="B589" s="115" t="s">
        <v>89</v>
      </c>
      <c r="C589" s="116" t="s">
        <v>357</v>
      </c>
      <c r="D589" s="76">
        <v>0</v>
      </c>
      <c r="E589" s="76">
        <v>0</v>
      </c>
      <c r="F589" s="76">
        <v>0</v>
      </c>
      <c r="G589" s="118">
        <v>9270</v>
      </c>
      <c r="H589" s="76">
        <v>0</v>
      </c>
    </row>
    <row r="590" spans="1:8" ht="13.9" customHeight="1">
      <c r="A590" s="55" t="s">
        <v>19</v>
      </c>
      <c r="B590" s="61">
        <v>45</v>
      </c>
      <c r="C590" s="59" t="s">
        <v>29</v>
      </c>
      <c r="D590" s="100">
        <f t="shared" ref="D590:F590" si="171">SUM(D586:D588)</f>
        <v>7000</v>
      </c>
      <c r="E590" s="101">
        <f t="shared" si="171"/>
        <v>0</v>
      </c>
      <c r="F590" s="103">
        <f t="shared" si="171"/>
        <v>125542</v>
      </c>
      <c r="G590" s="100">
        <f>SUM(G586:G589)</f>
        <v>370632</v>
      </c>
      <c r="H590" s="100">
        <v>19867</v>
      </c>
    </row>
    <row r="591" spans="1:8" ht="10.15" customHeight="1">
      <c r="A591" s="55"/>
      <c r="B591" s="61"/>
      <c r="C591" s="59"/>
      <c r="D591" s="62"/>
      <c r="E591" s="62"/>
      <c r="F591" s="62"/>
      <c r="G591" s="62"/>
      <c r="H591" s="62"/>
    </row>
    <row r="592" spans="1:8" ht="13.9" customHeight="1">
      <c r="A592" s="55"/>
      <c r="B592" s="61">
        <v>46</v>
      </c>
      <c r="C592" s="59" t="s">
        <v>33</v>
      </c>
      <c r="D592" s="62"/>
      <c r="E592" s="62"/>
      <c r="F592" s="62"/>
      <c r="G592" s="62"/>
      <c r="H592" s="62"/>
    </row>
    <row r="593" spans="1:8" ht="13.9" customHeight="1">
      <c r="A593" s="55"/>
      <c r="B593" s="20" t="s">
        <v>49</v>
      </c>
      <c r="C593" s="59" t="s">
        <v>86</v>
      </c>
      <c r="D593" s="64">
        <v>2000</v>
      </c>
      <c r="E593" s="67">
        <v>0</v>
      </c>
      <c r="F593" s="64">
        <v>5000</v>
      </c>
      <c r="G593" s="64">
        <v>5000</v>
      </c>
      <c r="H593" s="66">
        <v>5136</v>
      </c>
    </row>
    <row r="594" spans="1:8" ht="13.9" customHeight="1">
      <c r="A594" s="95"/>
      <c r="B594" s="115" t="s">
        <v>271</v>
      </c>
      <c r="C594" s="116" t="s">
        <v>182</v>
      </c>
      <c r="D594" s="64">
        <v>2443</v>
      </c>
      <c r="E594" s="67">
        <v>0</v>
      </c>
      <c r="F594" s="67">
        <v>0</v>
      </c>
      <c r="G594" s="67">
        <v>0</v>
      </c>
      <c r="H594" s="65">
        <v>0</v>
      </c>
    </row>
    <row r="595" spans="1:8" ht="13.9" customHeight="1">
      <c r="A595" s="137" t="s">
        <v>19</v>
      </c>
      <c r="B595" s="95">
        <v>46</v>
      </c>
      <c r="C595" s="116" t="s">
        <v>33</v>
      </c>
      <c r="D595" s="103">
        <f t="shared" ref="D595:G595" si="172">SUM(D593:D594)</f>
        <v>4443</v>
      </c>
      <c r="E595" s="101">
        <f t="shared" si="172"/>
        <v>0</v>
      </c>
      <c r="F595" s="103">
        <f t="shared" si="172"/>
        <v>5000</v>
      </c>
      <c r="G595" s="103">
        <f t="shared" si="172"/>
        <v>5000</v>
      </c>
      <c r="H595" s="103">
        <v>5136</v>
      </c>
    </row>
    <row r="596" spans="1:8" ht="10.15" customHeight="1">
      <c r="A596" s="55"/>
      <c r="B596" s="61"/>
      <c r="C596" s="59"/>
      <c r="D596" s="62"/>
      <c r="E596" s="62"/>
      <c r="F596" s="62"/>
      <c r="G596" s="62"/>
      <c r="H596" s="62"/>
    </row>
    <row r="597" spans="1:8" ht="13.9" customHeight="1">
      <c r="A597" s="55"/>
      <c r="B597" s="61">
        <v>47</v>
      </c>
      <c r="C597" s="59" t="s">
        <v>37</v>
      </c>
      <c r="D597" s="62"/>
      <c r="E597" s="62"/>
      <c r="F597" s="62"/>
      <c r="G597" s="62"/>
      <c r="H597" s="62"/>
    </row>
    <row r="598" spans="1:8" ht="13.9" customHeight="1">
      <c r="A598" s="55"/>
      <c r="B598" s="20" t="s">
        <v>51</v>
      </c>
      <c r="C598" s="59" t="s">
        <v>86</v>
      </c>
      <c r="D598" s="69">
        <v>3360</v>
      </c>
      <c r="E598" s="92">
        <v>0</v>
      </c>
      <c r="F598" s="69">
        <v>3500</v>
      </c>
      <c r="G598" s="69">
        <v>3500</v>
      </c>
      <c r="H598" s="68">
        <v>3000</v>
      </c>
    </row>
    <row r="599" spans="1:8" ht="13.9" customHeight="1">
      <c r="A599" s="55" t="s">
        <v>19</v>
      </c>
      <c r="B599" s="61">
        <v>47</v>
      </c>
      <c r="C599" s="59" t="s">
        <v>37</v>
      </c>
      <c r="D599" s="103">
        <f t="shared" ref="D599:G599" si="173">D598</f>
        <v>3360</v>
      </c>
      <c r="E599" s="101">
        <f t="shared" si="173"/>
        <v>0</v>
      </c>
      <c r="F599" s="103">
        <f t="shared" si="173"/>
        <v>3500</v>
      </c>
      <c r="G599" s="103">
        <f t="shared" si="173"/>
        <v>3500</v>
      </c>
      <c r="H599" s="103">
        <v>3000</v>
      </c>
    </row>
    <row r="600" spans="1:8" ht="10.15" customHeight="1">
      <c r="A600" s="55"/>
      <c r="B600" s="61"/>
      <c r="C600" s="59"/>
      <c r="D600" s="77"/>
      <c r="E600" s="77"/>
      <c r="F600" s="77"/>
      <c r="G600" s="77"/>
      <c r="H600" s="77"/>
    </row>
    <row r="601" spans="1:8" ht="13.9" customHeight="1">
      <c r="A601" s="55"/>
      <c r="B601" s="61">
        <v>48</v>
      </c>
      <c r="C601" s="59" t="s">
        <v>41</v>
      </c>
      <c r="D601" s="77"/>
      <c r="E601" s="77"/>
      <c r="F601" s="77"/>
      <c r="G601" s="77"/>
      <c r="H601" s="77"/>
    </row>
    <row r="602" spans="1:8" ht="13.9" customHeight="1">
      <c r="A602" s="70"/>
      <c r="B602" s="117" t="s">
        <v>54</v>
      </c>
      <c r="C602" s="72" t="s">
        <v>86</v>
      </c>
      <c r="D602" s="69">
        <v>3500</v>
      </c>
      <c r="E602" s="92">
        <v>0</v>
      </c>
      <c r="F602" s="69">
        <v>5000</v>
      </c>
      <c r="G602" s="68">
        <v>5000</v>
      </c>
      <c r="H602" s="68">
        <v>7774</v>
      </c>
    </row>
    <row r="603" spans="1:8" ht="13.9" customHeight="1">
      <c r="A603" s="55" t="s">
        <v>19</v>
      </c>
      <c r="B603" s="61">
        <v>48</v>
      </c>
      <c r="C603" s="59" t="s">
        <v>41</v>
      </c>
      <c r="D603" s="105">
        <f t="shared" ref="D603:G603" si="174">SUM(D602:D602)</f>
        <v>3500</v>
      </c>
      <c r="E603" s="92">
        <f t="shared" si="174"/>
        <v>0</v>
      </c>
      <c r="F603" s="69">
        <f t="shared" si="174"/>
        <v>5000</v>
      </c>
      <c r="G603" s="105">
        <f t="shared" si="174"/>
        <v>5000</v>
      </c>
      <c r="H603" s="69">
        <v>7774</v>
      </c>
    </row>
    <row r="604" spans="1:8" ht="13.9" customHeight="1">
      <c r="A604" s="55" t="s">
        <v>19</v>
      </c>
      <c r="B604" s="61">
        <v>36</v>
      </c>
      <c r="C604" s="59" t="s">
        <v>24</v>
      </c>
      <c r="D604" s="75">
        <f>D603+D593+D598+D590+D594</f>
        <v>18303</v>
      </c>
      <c r="E604" s="74">
        <f t="shared" ref="E604:G604" si="175">E603+E593+E598+E590</f>
        <v>0</v>
      </c>
      <c r="F604" s="73">
        <f t="shared" si="175"/>
        <v>139042</v>
      </c>
      <c r="G604" s="75">
        <f t="shared" si="175"/>
        <v>384132</v>
      </c>
      <c r="H604" s="73">
        <v>35777</v>
      </c>
    </row>
    <row r="605" spans="1:8">
      <c r="A605" s="55"/>
      <c r="B605" s="61"/>
      <c r="C605" s="59"/>
      <c r="D605" s="52"/>
      <c r="E605" s="65"/>
      <c r="F605" s="52"/>
      <c r="G605" s="52"/>
      <c r="H605" s="66"/>
    </row>
    <row r="606" spans="1:8" ht="13.9" customHeight="1">
      <c r="A606" s="55"/>
      <c r="B606" s="61">
        <v>35</v>
      </c>
      <c r="C606" s="59" t="s">
        <v>234</v>
      </c>
      <c r="D606" s="52"/>
      <c r="E606" s="65"/>
      <c r="F606" s="52"/>
      <c r="G606" s="52"/>
      <c r="H606" s="66"/>
    </row>
    <row r="607" spans="1:8" ht="27" customHeight="1">
      <c r="A607" s="55"/>
      <c r="B607" s="61" t="s">
        <v>245</v>
      </c>
      <c r="C607" s="59" t="s">
        <v>375</v>
      </c>
      <c r="D607" s="66">
        <v>1381600</v>
      </c>
      <c r="E607" s="65">
        <v>0</v>
      </c>
      <c r="F607" s="66">
        <v>1500000</v>
      </c>
      <c r="G607" s="66">
        <v>2370002</v>
      </c>
      <c r="H607" s="66">
        <v>4000000</v>
      </c>
    </row>
    <row r="608" spans="1:8" ht="25.5">
      <c r="A608" s="55"/>
      <c r="B608" s="95" t="s">
        <v>272</v>
      </c>
      <c r="C608" s="116" t="s">
        <v>376</v>
      </c>
      <c r="D608" s="66">
        <v>170000</v>
      </c>
      <c r="E608" s="65">
        <v>0</v>
      </c>
      <c r="F608" s="66">
        <v>100000</v>
      </c>
      <c r="G608" s="66">
        <v>200000</v>
      </c>
      <c r="H608" s="66">
        <v>100000</v>
      </c>
    </row>
    <row r="609" spans="1:8" ht="14.45" customHeight="1">
      <c r="A609" s="55"/>
      <c r="B609" s="95" t="s">
        <v>296</v>
      </c>
      <c r="C609" s="116" t="s">
        <v>297</v>
      </c>
      <c r="D609" s="22">
        <v>0</v>
      </c>
      <c r="E609" s="22">
        <v>0</v>
      </c>
      <c r="F609" s="68">
        <v>40000</v>
      </c>
      <c r="G609" s="68">
        <v>267316</v>
      </c>
      <c r="H609" s="65">
        <v>0</v>
      </c>
    </row>
    <row r="610" spans="1:8" ht="13.9" customHeight="1">
      <c r="A610" s="55" t="s">
        <v>19</v>
      </c>
      <c r="B610" s="61">
        <v>35</v>
      </c>
      <c r="C610" s="59" t="s">
        <v>234</v>
      </c>
      <c r="D610" s="68">
        <f t="shared" ref="D610:F610" si="176">SUM(D607:D609)</f>
        <v>1551600</v>
      </c>
      <c r="E610" s="22">
        <f t="shared" si="176"/>
        <v>0</v>
      </c>
      <c r="F610" s="68">
        <f t="shared" si="176"/>
        <v>1640000</v>
      </c>
      <c r="G610" s="68">
        <f>SUM(G607:G609)</f>
        <v>2837318</v>
      </c>
      <c r="H610" s="73">
        <v>4100000</v>
      </c>
    </row>
    <row r="611" spans="1:8" ht="13.9" customHeight="1">
      <c r="A611" s="55" t="s">
        <v>19</v>
      </c>
      <c r="B611" s="60">
        <v>4.3369999999999997</v>
      </c>
      <c r="C611" s="57" t="s">
        <v>68</v>
      </c>
      <c r="D611" s="23">
        <f>D604+D610</f>
        <v>1569903</v>
      </c>
      <c r="E611" s="22">
        <f t="shared" ref="E611:F611" si="177">E604+E610</f>
        <v>0</v>
      </c>
      <c r="F611" s="23">
        <f t="shared" si="177"/>
        <v>1779042</v>
      </c>
      <c r="G611" s="23">
        <f>G604+G610</f>
        <v>3221450</v>
      </c>
      <c r="H611" s="68">
        <v>4135777</v>
      </c>
    </row>
    <row r="612" spans="1:8" ht="13.9" customHeight="1">
      <c r="A612" s="55" t="s">
        <v>19</v>
      </c>
      <c r="B612" s="58">
        <v>4</v>
      </c>
      <c r="C612" s="59" t="s">
        <v>67</v>
      </c>
      <c r="D612" s="23">
        <f>D611+D581</f>
        <v>1644290</v>
      </c>
      <c r="E612" s="22">
        <f t="shared" ref="E612:G612" si="178">E611+E581</f>
        <v>0</v>
      </c>
      <c r="F612" s="68">
        <f t="shared" si="178"/>
        <v>1879842</v>
      </c>
      <c r="G612" s="23">
        <f t="shared" si="178"/>
        <v>3322250</v>
      </c>
      <c r="H612" s="68">
        <v>4140777</v>
      </c>
    </row>
    <row r="613" spans="1:8" ht="13.9" customHeight="1">
      <c r="A613" s="70" t="s">
        <v>19</v>
      </c>
      <c r="B613" s="121">
        <v>5054</v>
      </c>
      <c r="C613" s="120" t="s">
        <v>14</v>
      </c>
      <c r="D613" s="23">
        <f>D612</f>
        <v>1644290</v>
      </c>
      <c r="E613" s="22">
        <f>E612</f>
        <v>0</v>
      </c>
      <c r="F613" s="23">
        <f>F612</f>
        <v>1879842</v>
      </c>
      <c r="G613" s="23">
        <f>G612</f>
        <v>3322250</v>
      </c>
      <c r="H613" s="23">
        <v>4140777</v>
      </c>
    </row>
    <row r="614" spans="1:8" ht="15" customHeight="1">
      <c r="A614" s="144" t="s">
        <v>19</v>
      </c>
      <c r="B614" s="145"/>
      <c r="C614" s="146" t="s">
        <v>78</v>
      </c>
      <c r="D614" s="75">
        <f t="shared" ref="D614:G614" si="179">D613+D557+D504+D521</f>
        <v>1982627</v>
      </c>
      <c r="E614" s="74">
        <f t="shared" si="179"/>
        <v>0</v>
      </c>
      <c r="F614" s="75">
        <f t="shared" si="179"/>
        <v>2300844</v>
      </c>
      <c r="G614" s="75">
        <f t="shared" si="179"/>
        <v>4046252</v>
      </c>
      <c r="H614" s="75">
        <v>4554127</v>
      </c>
    </row>
    <row r="615" spans="1:8" ht="15" customHeight="1">
      <c r="A615" s="144" t="s">
        <v>19</v>
      </c>
      <c r="B615" s="145"/>
      <c r="C615" s="146" t="s">
        <v>15</v>
      </c>
      <c r="D615" s="75">
        <f t="shared" ref="D615:G615" si="180">D614+D467</f>
        <v>4662495</v>
      </c>
      <c r="E615" s="75">
        <f t="shared" si="180"/>
        <v>162915</v>
      </c>
      <c r="F615" s="75">
        <f t="shared" si="180"/>
        <v>4683092</v>
      </c>
      <c r="G615" s="75">
        <f t="shared" si="180"/>
        <v>6850545</v>
      </c>
      <c r="H615" s="75">
        <v>7328494</v>
      </c>
    </row>
    <row r="616" spans="1:8" ht="8.4499999999999993" customHeight="1">
      <c r="A616" s="168"/>
      <c r="B616" s="168"/>
      <c r="C616" s="147"/>
      <c r="D616" s="52"/>
      <c r="E616" s="52"/>
      <c r="G616" s="52"/>
      <c r="H616" s="52"/>
    </row>
    <row r="617" spans="1:8" ht="15" customHeight="1">
      <c r="A617" s="148" t="s">
        <v>87</v>
      </c>
      <c r="B617" s="148"/>
      <c r="C617" s="148"/>
      <c r="D617" s="149"/>
      <c r="E617" s="149"/>
      <c r="F617" s="149"/>
      <c r="G617" s="150"/>
    </row>
    <row r="618" spans="1:8" ht="14.45" customHeight="1">
      <c r="A618" s="55" t="s">
        <v>220</v>
      </c>
      <c r="B618" s="104">
        <v>3054</v>
      </c>
      <c r="C618" s="59" t="s">
        <v>232</v>
      </c>
      <c r="D618" s="63">
        <v>431</v>
      </c>
      <c r="E618" s="63">
        <v>20</v>
      </c>
      <c r="F618" s="52">
        <v>5000</v>
      </c>
      <c r="G618" s="52">
        <v>5000</v>
      </c>
      <c r="H618" s="66">
        <v>5000</v>
      </c>
    </row>
    <row r="619" spans="1:8" ht="25.5">
      <c r="A619" s="151" t="s">
        <v>220</v>
      </c>
      <c r="B619" s="104">
        <v>2501</v>
      </c>
      <c r="C619" s="59" t="s">
        <v>221</v>
      </c>
      <c r="D619" s="53">
        <v>22</v>
      </c>
      <c r="E619" s="65">
        <v>0</v>
      </c>
      <c r="F619" s="65">
        <v>0</v>
      </c>
      <c r="G619" s="65">
        <v>0</v>
      </c>
      <c r="H619" s="65">
        <v>0</v>
      </c>
    </row>
    <row r="620" spans="1:8" ht="25.5">
      <c r="A620" s="152" t="s">
        <v>220</v>
      </c>
      <c r="B620" s="153">
        <v>5054</v>
      </c>
      <c r="C620" s="154" t="s">
        <v>377</v>
      </c>
      <c r="D620" s="126">
        <v>28</v>
      </c>
      <c r="E620" s="65">
        <v>0</v>
      </c>
      <c r="F620" s="65">
        <v>0</v>
      </c>
      <c r="G620" s="65">
        <v>0</v>
      </c>
      <c r="H620" s="65">
        <v>0</v>
      </c>
    </row>
    <row r="621" spans="1:8">
      <c r="F621" s="44"/>
      <c r="G621" s="44"/>
    </row>
    <row r="622" spans="1:8">
      <c r="D622" s="155"/>
      <c r="E622" s="155"/>
      <c r="F622" s="155"/>
      <c r="G622" s="155"/>
    </row>
    <row r="623" spans="1:8">
      <c r="D623" s="156"/>
      <c r="E623" s="156"/>
      <c r="F623" s="156"/>
      <c r="G623" s="156"/>
    </row>
    <row r="624" spans="1:8">
      <c r="C624" s="50"/>
      <c r="D624" s="157"/>
      <c r="E624" s="157"/>
      <c r="F624" s="157"/>
      <c r="G624" s="157"/>
    </row>
    <row r="625" spans="3:7">
      <c r="C625" s="50"/>
      <c r="F625" s="44"/>
      <c r="G625" s="44"/>
    </row>
    <row r="626" spans="3:7">
      <c r="C626" s="50"/>
      <c r="E626" s="77"/>
      <c r="F626" s="44"/>
      <c r="G626" s="44"/>
    </row>
    <row r="627" spans="3:7">
      <c r="C627" s="50"/>
      <c r="F627" s="44"/>
      <c r="G627" s="44"/>
    </row>
    <row r="628" spans="3:7">
      <c r="C628" s="50"/>
      <c r="F628" s="44"/>
      <c r="G628" s="44"/>
    </row>
    <row r="629" spans="3:7">
      <c r="C629" s="50"/>
      <c r="F629" s="44"/>
      <c r="G629" s="44"/>
    </row>
    <row r="630" spans="3:7">
      <c r="C630" s="50"/>
      <c r="F630" s="44"/>
      <c r="G630" s="44"/>
    </row>
    <row r="631" spans="3:7">
      <c r="C631" s="50"/>
      <c r="F631" s="44"/>
      <c r="G631" s="44"/>
    </row>
    <row r="632" spans="3:7">
      <c r="C632" s="50"/>
      <c r="F632" s="44"/>
      <c r="G632" s="44"/>
    </row>
    <row r="633" spans="3:7">
      <c r="C633" s="50"/>
      <c r="F633" s="44"/>
      <c r="G633" s="44"/>
    </row>
    <row r="634" spans="3:7">
      <c r="C634" s="50"/>
      <c r="F634" s="44"/>
      <c r="G634" s="44"/>
    </row>
    <row r="635" spans="3:7">
      <c r="C635" s="50"/>
      <c r="F635" s="66"/>
      <c r="G635" s="44"/>
    </row>
    <row r="636" spans="3:7">
      <c r="C636" s="50"/>
      <c r="F636" s="44"/>
      <c r="G636" s="44"/>
    </row>
    <row r="637" spans="3:7">
      <c r="C637" s="50"/>
      <c r="F637" s="44"/>
      <c r="G637" s="44"/>
    </row>
    <row r="638" spans="3:7">
      <c r="C638" s="50"/>
      <c r="F638" s="44"/>
      <c r="G638" s="44"/>
    </row>
    <row r="639" spans="3:7">
      <c r="F639" s="44"/>
      <c r="G639" s="44"/>
    </row>
    <row r="640" spans="3:7">
      <c r="F640" s="44"/>
      <c r="G640" s="44"/>
    </row>
    <row r="641" spans="1:8">
      <c r="A641" s="17"/>
      <c r="B641" s="17"/>
      <c r="C641" s="17"/>
      <c r="D641" s="17"/>
      <c r="E641" s="17"/>
      <c r="H641" s="17"/>
    </row>
    <row r="642" spans="1:8">
      <c r="A642" s="17"/>
      <c r="B642" s="17"/>
      <c r="C642" s="17"/>
      <c r="D642" s="17"/>
      <c r="E642" s="17"/>
      <c r="H642" s="17"/>
    </row>
    <row r="643" spans="1:8">
      <c r="A643" s="17"/>
      <c r="B643" s="17"/>
      <c r="C643" s="17"/>
      <c r="D643" s="17"/>
      <c r="E643" s="17"/>
      <c r="H643" s="17"/>
    </row>
    <row r="644" spans="1:8">
      <c r="A644" s="17"/>
      <c r="B644" s="17"/>
      <c r="C644" s="17"/>
      <c r="D644" s="17"/>
      <c r="E644" s="17"/>
      <c r="H644" s="17"/>
    </row>
    <row r="645" spans="1:8">
      <c r="A645" s="17"/>
      <c r="B645" s="17"/>
      <c r="C645" s="17"/>
      <c r="D645" s="17"/>
      <c r="E645" s="17"/>
      <c r="H645" s="17"/>
    </row>
    <row r="646" spans="1:8">
      <c r="C646" s="95"/>
      <c r="D646" s="96"/>
      <c r="E646" s="158"/>
      <c r="F646" s="158"/>
      <c r="G646" s="158"/>
    </row>
    <row r="647" spans="1:8">
      <c r="F647" s="44"/>
      <c r="G647" s="44"/>
    </row>
    <row r="648" spans="1:8">
      <c r="F648" s="44"/>
      <c r="G648" s="44"/>
    </row>
    <row r="649" spans="1:8">
      <c r="F649" s="44"/>
      <c r="G649" s="44"/>
    </row>
    <row r="650" spans="1:8">
      <c r="F650" s="44"/>
      <c r="G650" s="44"/>
    </row>
    <row r="651" spans="1:8">
      <c r="F651" s="44"/>
      <c r="G651" s="44"/>
    </row>
    <row r="652" spans="1:8">
      <c r="F652" s="44"/>
      <c r="G652" s="44"/>
    </row>
    <row r="653" spans="1:8">
      <c r="F653" s="44"/>
      <c r="G653" s="44"/>
    </row>
    <row r="654" spans="1:8">
      <c r="F654" s="44"/>
      <c r="G654" s="44"/>
    </row>
    <row r="655" spans="1:8">
      <c r="F655" s="44"/>
      <c r="G655" s="44"/>
    </row>
    <row r="656" spans="1:8">
      <c r="F656" s="44"/>
      <c r="G656" s="44"/>
    </row>
    <row r="657" spans="6:7">
      <c r="F657" s="44"/>
      <c r="G657" s="44"/>
    </row>
    <row r="658" spans="6:7">
      <c r="F658" s="44"/>
      <c r="G658" s="44"/>
    </row>
    <row r="659" spans="6:7">
      <c r="F659" s="44"/>
      <c r="G659" s="44"/>
    </row>
    <row r="660" spans="6:7">
      <c r="F660" s="44"/>
      <c r="G660" s="44"/>
    </row>
    <row r="661" spans="6:7">
      <c r="F661" s="44"/>
      <c r="G661" s="44"/>
    </row>
    <row r="662" spans="6:7">
      <c r="F662" s="44"/>
      <c r="G662" s="44"/>
    </row>
    <row r="663" spans="6:7">
      <c r="F663" s="44"/>
      <c r="G663" s="44"/>
    </row>
    <row r="664" spans="6:7">
      <c r="F664" s="44"/>
      <c r="G664" s="44"/>
    </row>
    <row r="665" spans="6:7">
      <c r="F665" s="44"/>
      <c r="G665" s="44"/>
    </row>
    <row r="666" spans="6:7">
      <c r="F666" s="44"/>
      <c r="G666" s="44"/>
    </row>
    <row r="667" spans="6:7">
      <c r="F667" s="44"/>
      <c r="G667" s="44"/>
    </row>
    <row r="668" spans="6:7">
      <c r="F668" s="44"/>
      <c r="G668" s="44"/>
    </row>
    <row r="669" spans="6:7">
      <c r="F669" s="44"/>
      <c r="G669" s="44"/>
    </row>
    <row r="670" spans="6:7">
      <c r="F670" s="44"/>
      <c r="G670" s="44"/>
    </row>
    <row r="671" spans="6:7">
      <c r="F671" s="44"/>
      <c r="G671" s="44"/>
    </row>
    <row r="672" spans="6:7">
      <c r="F672" s="44"/>
      <c r="G672" s="44"/>
    </row>
    <row r="673" spans="6:7">
      <c r="F673" s="44"/>
      <c r="G673" s="44"/>
    </row>
    <row r="674" spans="6:7">
      <c r="F674" s="44"/>
      <c r="G674" s="44"/>
    </row>
    <row r="675" spans="6:7">
      <c r="F675" s="44"/>
      <c r="G675" s="44"/>
    </row>
    <row r="676" spans="6:7">
      <c r="F676" s="44"/>
      <c r="G676" s="44"/>
    </row>
    <row r="677" spans="6:7">
      <c r="F677" s="44"/>
      <c r="G677" s="44"/>
    </row>
    <row r="678" spans="6:7">
      <c r="F678" s="44"/>
      <c r="G678" s="44"/>
    </row>
    <row r="679" spans="6:7">
      <c r="F679" s="44"/>
      <c r="G679" s="44"/>
    </row>
    <row r="680" spans="6:7">
      <c r="F680" s="44"/>
      <c r="G680" s="44"/>
    </row>
    <row r="681" spans="6:7">
      <c r="F681" s="44"/>
      <c r="G681" s="44"/>
    </row>
    <row r="682" spans="6:7">
      <c r="F682" s="44"/>
      <c r="G682" s="44"/>
    </row>
    <row r="683" spans="6:7">
      <c r="F683" s="44"/>
      <c r="G683" s="44"/>
    </row>
    <row r="684" spans="6:7">
      <c r="F684" s="44"/>
      <c r="G684" s="44"/>
    </row>
    <row r="685" spans="6:7">
      <c r="F685" s="44"/>
      <c r="G685" s="44"/>
    </row>
    <row r="686" spans="6:7">
      <c r="F686" s="44"/>
      <c r="G686" s="44"/>
    </row>
    <row r="687" spans="6:7">
      <c r="F687" s="44"/>
      <c r="G687" s="44"/>
    </row>
    <row r="688" spans="6:7">
      <c r="F688" s="44"/>
      <c r="G688" s="44"/>
    </row>
    <row r="689" spans="6:7">
      <c r="F689" s="44"/>
      <c r="G689" s="44"/>
    </row>
    <row r="690" spans="6:7">
      <c r="F690" s="44"/>
      <c r="G690" s="44"/>
    </row>
    <row r="691" spans="6:7">
      <c r="F691" s="44"/>
      <c r="G691" s="44"/>
    </row>
    <row r="692" spans="6:7">
      <c r="F692" s="44"/>
      <c r="G692" s="44"/>
    </row>
    <row r="693" spans="6:7">
      <c r="F693" s="44"/>
      <c r="G693" s="44"/>
    </row>
    <row r="694" spans="6:7">
      <c r="F694" s="44"/>
      <c r="G694" s="44"/>
    </row>
    <row r="695" spans="6:7">
      <c r="F695" s="44"/>
      <c r="G695" s="44"/>
    </row>
    <row r="696" spans="6:7">
      <c r="F696" s="44"/>
      <c r="G696" s="44"/>
    </row>
    <row r="697" spans="6:7">
      <c r="F697" s="44"/>
      <c r="G697" s="44"/>
    </row>
    <row r="698" spans="6:7">
      <c r="F698" s="44"/>
      <c r="G698" s="44"/>
    </row>
    <row r="699" spans="6:7">
      <c r="F699" s="44"/>
      <c r="G699" s="44"/>
    </row>
    <row r="700" spans="6:7">
      <c r="F700" s="44"/>
      <c r="G700" s="44"/>
    </row>
    <row r="701" spans="6:7">
      <c r="F701" s="44"/>
      <c r="G701" s="44"/>
    </row>
    <row r="702" spans="6:7">
      <c r="F702" s="44"/>
      <c r="G702" s="44"/>
    </row>
    <row r="703" spans="6:7">
      <c r="F703" s="44"/>
      <c r="G703" s="44"/>
    </row>
    <row r="704" spans="6:7">
      <c r="F704" s="44"/>
      <c r="G704" s="44"/>
    </row>
    <row r="705" spans="6:7">
      <c r="F705" s="44"/>
      <c r="G705" s="44"/>
    </row>
    <row r="706" spans="6:7">
      <c r="F706" s="44"/>
      <c r="G706" s="44"/>
    </row>
    <row r="707" spans="6:7">
      <c r="F707" s="44"/>
      <c r="G707" s="44"/>
    </row>
    <row r="708" spans="6:7">
      <c r="F708" s="44"/>
      <c r="G708" s="44"/>
    </row>
    <row r="709" spans="6:7">
      <c r="F709" s="44"/>
      <c r="G709" s="44"/>
    </row>
    <row r="710" spans="6:7">
      <c r="F710" s="44"/>
      <c r="G710" s="44"/>
    </row>
    <row r="711" spans="6:7">
      <c r="F711" s="44"/>
      <c r="G711" s="44"/>
    </row>
    <row r="712" spans="6:7">
      <c r="F712" s="44"/>
      <c r="G712" s="44"/>
    </row>
    <row r="713" spans="6:7">
      <c r="F713" s="44"/>
      <c r="G713" s="44"/>
    </row>
    <row r="714" spans="6:7">
      <c r="F714" s="44"/>
      <c r="G714" s="44"/>
    </row>
    <row r="715" spans="6:7">
      <c r="F715" s="44"/>
      <c r="G715" s="44"/>
    </row>
    <row r="716" spans="6:7">
      <c r="F716" s="44"/>
      <c r="G716" s="44"/>
    </row>
    <row r="717" spans="6:7">
      <c r="F717" s="44"/>
      <c r="G717" s="44"/>
    </row>
    <row r="718" spans="6:7">
      <c r="F718" s="44"/>
      <c r="G718" s="44"/>
    </row>
    <row r="719" spans="6:7">
      <c r="F719" s="44"/>
      <c r="G719" s="44"/>
    </row>
    <row r="720" spans="6:7">
      <c r="F720" s="44"/>
      <c r="G720" s="44"/>
    </row>
    <row r="721" spans="6:7">
      <c r="F721" s="44"/>
      <c r="G721" s="44"/>
    </row>
    <row r="722" spans="6:7">
      <c r="F722" s="44"/>
      <c r="G722" s="44"/>
    </row>
    <row r="723" spans="6:7">
      <c r="F723" s="44"/>
      <c r="G723" s="44"/>
    </row>
    <row r="724" spans="6:7">
      <c r="F724" s="44"/>
      <c r="G724" s="44"/>
    </row>
    <row r="725" spans="6:7">
      <c r="F725" s="44"/>
      <c r="G725" s="44"/>
    </row>
    <row r="726" spans="6:7">
      <c r="F726" s="44"/>
      <c r="G726" s="44"/>
    </row>
    <row r="727" spans="6:7">
      <c r="F727" s="44"/>
      <c r="G727" s="44"/>
    </row>
    <row r="728" spans="6:7">
      <c r="F728" s="44"/>
      <c r="G728" s="44"/>
    </row>
    <row r="729" spans="6:7">
      <c r="F729" s="44"/>
      <c r="G729" s="44"/>
    </row>
    <row r="730" spans="6:7">
      <c r="F730" s="44"/>
      <c r="G730" s="44"/>
    </row>
    <row r="731" spans="6:7">
      <c r="F731" s="44"/>
      <c r="G731" s="44"/>
    </row>
    <row r="732" spans="6:7">
      <c r="F732" s="44"/>
      <c r="G732" s="44"/>
    </row>
    <row r="733" spans="6:7">
      <c r="F733" s="44"/>
      <c r="G733" s="44"/>
    </row>
    <row r="734" spans="6:7">
      <c r="F734" s="44"/>
      <c r="G734" s="44"/>
    </row>
    <row r="735" spans="6:7">
      <c r="F735" s="44"/>
      <c r="G735" s="44"/>
    </row>
    <row r="736" spans="6:7">
      <c r="F736" s="44"/>
      <c r="G736" s="44"/>
    </row>
    <row r="737" spans="6:7">
      <c r="F737" s="44"/>
      <c r="G737" s="44"/>
    </row>
    <row r="738" spans="6:7">
      <c r="F738" s="44"/>
      <c r="G738" s="44"/>
    </row>
  </sheetData>
  <mergeCells count="5">
    <mergeCell ref="A616:B616"/>
    <mergeCell ref="D26:E26"/>
    <mergeCell ref="D25:E25"/>
    <mergeCell ref="C5:D5"/>
    <mergeCell ref="C12:D12"/>
  </mergeCells>
  <phoneticPr fontId="2" type="noConversion"/>
  <printOptions horizontalCentered="1"/>
  <pageMargins left="0.98425196850393704" right="0.98425196850393704" top="0.59055118110236227" bottom="0.98425196850393704" header="0.51181102362204722" footer="0.59055118110236227"/>
  <pageSetup paperSize="9" scale="92" firstPageNumber="238" fitToHeight="14" orientation="landscape" blackAndWhite="1" useFirstPageNumber="1" r:id="rId1"/>
  <headerFooter alignWithMargins="0">
    <oddHeader xml:space="preserve">&amp;C   </oddHeader>
    <oddFooter>&amp;C&amp;"Times New Roman,Bold" &amp;P</oddFooter>
  </headerFooter>
  <rowBreaks count="15" manualBreakCount="15">
    <brk id="73" max="7" man="1"/>
    <brk id="108" max="7" man="1"/>
    <brk id="144" max="7" man="1"/>
    <brk id="180" max="7" man="1"/>
    <brk id="216" max="7" man="1"/>
    <brk id="252" max="7" man="1"/>
    <brk id="286" max="7" man="1"/>
    <brk id="322" max="7" man="1"/>
    <brk id="352" max="7" man="1"/>
    <brk id="385" max="7" man="1"/>
    <brk id="417" max="7" man="1"/>
    <brk id="468" max="11" man="1"/>
    <brk id="499" max="7" man="1"/>
    <brk id="530" max="7" man="1"/>
    <brk id="562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16</vt:i4>
      </vt:variant>
    </vt:vector>
  </HeadingPairs>
  <TitlesOfParts>
    <vt:vector size="17" baseType="lpstr">
      <vt:lpstr>Dem35</vt:lpstr>
      <vt:lpstr>'Dem35'!housing</vt:lpstr>
      <vt:lpstr>'Dem35'!housingcap</vt:lpstr>
      <vt:lpstr>'Dem35'!ordp</vt:lpstr>
      <vt:lpstr>'Dem35'!ordpcap</vt:lpstr>
      <vt:lpstr>'Dem35'!Print_Area</vt:lpstr>
      <vt:lpstr>'Dem35'!Print_Titles</vt:lpstr>
      <vt:lpstr>'Dem35'!rb</vt:lpstr>
      <vt:lpstr>'Dem35'!rbcap</vt:lpstr>
      <vt:lpstr>'Dem35'!rbrec</vt:lpstr>
      <vt:lpstr>'Dem35'!re</vt:lpstr>
      <vt:lpstr>'Dem35'!revise</vt:lpstr>
      <vt:lpstr>'Dem35'!spfrd</vt:lpstr>
      <vt:lpstr>'Dem35'!summary</vt:lpstr>
      <vt:lpstr>'Dem35'!Voted</vt:lpstr>
      <vt:lpstr>'Dem35'!water</vt:lpstr>
      <vt:lpstr>'Dem35'!watercap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2018-02-27T09:45:33Z</cp:lastPrinted>
  <dcterms:created xsi:type="dcterms:W3CDTF">2004-06-02T16:25:44Z</dcterms:created>
  <dcterms:modified xsi:type="dcterms:W3CDTF">2018-04-07T08:01:21Z</dcterms:modified>
</cp:coreProperties>
</file>