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15600" windowHeight="11760"/>
  </bookViews>
  <sheets>
    <sheet name="Dem4" sheetId="4" r:id="rId1"/>
  </sheets>
  <definedNames>
    <definedName name="__123Graph_D" hidden="1">#REF!</definedName>
    <definedName name="_xlnm._FilterDatabase" localSheetId="0" hidden="1">'Dem4'!$A$16:$H$128</definedName>
    <definedName name="charged">#REF!</definedName>
    <definedName name="coop" localSheetId="0">'Dem4'!$D$114:$H$114</definedName>
    <definedName name="coopcap" localSheetId="0">'Dem4'!$D$123:$H$123</definedName>
    <definedName name="cooperation" localSheetId="0">'Dem4'!$E$11:$F$11</definedName>
    <definedName name="cooprec" localSheetId="0">'Dem4'!#REF!</definedName>
    <definedName name="coprec" localSheetId="0">'Dem4'!#REF!</definedName>
    <definedName name="Fishrev">#REF!</definedName>
    <definedName name="fwl">#REF!</definedName>
    <definedName name="fwlcap">#REF!</definedName>
    <definedName name="fwlrec">#REF!</definedName>
    <definedName name="housing">#REF!</definedName>
    <definedName name="housingcap">#REF!</definedName>
    <definedName name="justice">#REF!</definedName>
    <definedName name="loan" localSheetId="0">'Dem4'!#REF!</definedName>
    <definedName name="ncfund">#REF!</definedName>
    <definedName name="ncrec">#REF!</definedName>
    <definedName name="ncrec1">#REF!</definedName>
    <definedName name="np" localSheetId="0">'Dem4'!#REF!</definedName>
    <definedName name="pension">#REF!</definedName>
    <definedName name="_xlnm.Print_Area" localSheetId="0">'Dem4'!$A$1:$H$128</definedName>
    <definedName name="_xlnm.Print_Titles" localSheetId="0">'Dem4'!$13:$16</definedName>
    <definedName name="pwcap" localSheetId="0">'Dem4'!#REF!</definedName>
    <definedName name="rec" localSheetId="0">'Dem4'!#REF!</definedName>
    <definedName name="revise" localSheetId="0">'Dem4'!#REF!</definedName>
    <definedName name="revrec" localSheetId="0">'Dem4'!#REF!</definedName>
    <definedName name="socialwelfare">#REF!</definedName>
    <definedName name="spfrd">#REF!</definedName>
    <definedName name="sss">#REF!</definedName>
    <definedName name="summary" localSheetId="0">'Dem4'!#REF!</definedName>
    <definedName name="urbancap">#REF!</definedName>
    <definedName name="Voted">#REF!</definedName>
    <definedName name="water">#REF!</definedName>
    <definedName name="watercap">#REF!</definedName>
    <definedName name="welfarecap">#REF!</definedName>
    <definedName name="Z_239EE218_578E_4317_BEED_14D5D7089E27_.wvu.FilterData" localSheetId="0" hidden="1">'Dem4'!$A$1:$H$125</definedName>
    <definedName name="Z_239EE218_578E_4317_BEED_14D5D7089E27_.wvu.PrintArea" localSheetId="0" hidden="1">'Dem4'!$A$1:$H$125</definedName>
    <definedName name="Z_239EE218_578E_4317_BEED_14D5D7089E27_.wvu.PrintTitles" localSheetId="0" hidden="1">'Dem4'!$13:$16</definedName>
    <definedName name="Z_302A3EA3_AE96_11D5_A646_0050BA3D7AFD_.wvu.FilterData" localSheetId="0" hidden="1">'Dem4'!$A$1:$H$125</definedName>
    <definedName name="Z_302A3EA3_AE96_11D5_A646_0050BA3D7AFD_.wvu.PrintArea" localSheetId="0" hidden="1">'Dem4'!$A$1:$H$125</definedName>
    <definedName name="Z_302A3EA3_AE96_11D5_A646_0050BA3D7AFD_.wvu.PrintTitles" localSheetId="0" hidden="1">'Dem4'!$13:$16</definedName>
    <definedName name="Z_36DBA021_0ECB_11D4_8064_004005726899_.wvu.FilterData" localSheetId="0" hidden="1">'Dem4'!$C$18:$C$125</definedName>
    <definedName name="Z_36DBA021_0ECB_11D4_8064_004005726899_.wvu.PrintArea" localSheetId="0" hidden="1">'Dem4'!$A$1:$H$125</definedName>
    <definedName name="Z_36DBA021_0ECB_11D4_8064_004005726899_.wvu.PrintTitles" localSheetId="0" hidden="1">'Dem4'!$13:$16</definedName>
    <definedName name="Z_93EBE921_AE91_11D5_8685_004005726899_.wvu.FilterData" localSheetId="0" hidden="1">'Dem4'!$C$18:$C$125</definedName>
    <definedName name="Z_93EBE921_AE91_11D5_8685_004005726899_.wvu.PrintArea" localSheetId="0" hidden="1">'Dem4'!$A$1:$H$125</definedName>
    <definedName name="Z_93EBE921_AE91_11D5_8685_004005726899_.wvu.PrintTitles" localSheetId="0" hidden="1">'Dem4'!$13:$16</definedName>
    <definedName name="Z_94DA79C1_0FDE_11D5_9579_000021DAEEA2_.wvu.FilterData" localSheetId="0" hidden="1">'Dem4'!$C$18:$C$125</definedName>
    <definedName name="Z_94DA79C1_0FDE_11D5_9579_000021DAEEA2_.wvu.PrintArea" localSheetId="0" hidden="1">'Dem4'!$A$1:$H$125</definedName>
    <definedName name="Z_94DA79C1_0FDE_11D5_9579_000021DAEEA2_.wvu.PrintTitles" localSheetId="0" hidden="1">'Dem4'!$13:$16</definedName>
    <definedName name="Z_C868F8C3_16D7_11D5_A68D_81D6213F5331_.wvu.FilterData" localSheetId="0" hidden="1">'Dem4'!$C$18:$C$125</definedName>
    <definedName name="Z_C868F8C3_16D7_11D5_A68D_81D6213F5331_.wvu.PrintArea" localSheetId="0" hidden="1">'Dem4'!$A$1:$H$125</definedName>
    <definedName name="Z_C868F8C3_16D7_11D5_A68D_81D6213F5331_.wvu.PrintTitles" localSheetId="0" hidden="1">'Dem4'!$13:$16</definedName>
    <definedName name="Z_E5DF37BD_125C_11D5_8DC4_D0F5D88B3549_.wvu.FilterData" localSheetId="0" hidden="1">'Dem4'!$C$18:$C$125</definedName>
    <definedName name="Z_E5DF37BD_125C_11D5_8DC4_D0F5D88B3549_.wvu.PrintArea" localSheetId="0" hidden="1">'Dem4'!$A$1:$H$125</definedName>
    <definedName name="Z_E5DF37BD_125C_11D5_8DC4_D0F5D88B3549_.wvu.PrintTitles" localSheetId="0" hidden="1">'Dem4'!$13:$16</definedName>
    <definedName name="Z_F8ADACC1_164E_11D6_B603_000021DAEEA2_.wvu.FilterData" localSheetId="0" hidden="1">'Dem4'!$C$18:$C$125</definedName>
    <definedName name="Z_F8ADACC1_164E_11D6_B603_000021DAEEA2_.wvu.PrintArea" localSheetId="0" hidden="1">'Dem4'!$A$1:$H$125</definedName>
    <definedName name="Z_F8ADACC1_164E_11D6_B603_000021DAEEA2_.wvu.PrintTitles" localSheetId="0" hidden="1">'Dem4'!$13:$16</definedName>
  </definedNames>
  <calcPr calcId="125725"/>
</workbook>
</file>

<file path=xl/calcChain.xml><?xml version="1.0" encoding="utf-8"?>
<calcChain xmlns="http://schemas.openxmlformats.org/spreadsheetml/2006/main">
  <c r="E109" i="4"/>
  <c r="F109"/>
  <c r="G109"/>
  <c r="D109"/>
  <c r="E26"/>
  <c r="F26"/>
  <c r="G26"/>
  <c r="D26"/>
  <c r="G122" l="1"/>
  <c r="G123" s="1"/>
  <c r="G124" s="1"/>
  <c r="F122"/>
  <c r="F123" s="1"/>
  <c r="F124" s="1"/>
  <c r="E122"/>
  <c r="E123" s="1"/>
  <c r="E124" s="1"/>
  <c r="D122"/>
  <c r="D123" s="1"/>
  <c r="D124" s="1"/>
  <c r="G113"/>
  <c r="F113"/>
  <c r="E113"/>
  <c r="D113"/>
  <c r="G100"/>
  <c r="G101" s="1"/>
  <c r="F100"/>
  <c r="F101" s="1"/>
  <c r="E100"/>
  <c r="E101" s="1"/>
  <c r="D100"/>
  <c r="D101" s="1"/>
  <c r="G95"/>
  <c r="F95"/>
  <c r="E95"/>
  <c r="D95"/>
  <c r="G91"/>
  <c r="F91"/>
  <c r="E91"/>
  <c r="D91"/>
  <c r="G86"/>
  <c r="F86"/>
  <c r="E86"/>
  <c r="D86"/>
  <c r="G80"/>
  <c r="F80"/>
  <c r="E80"/>
  <c r="D80"/>
  <c r="G74"/>
  <c r="F74"/>
  <c r="E74"/>
  <c r="D74"/>
  <c r="G68"/>
  <c r="F68"/>
  <c r="E68"/>
  <c r="D68"/>
  <c r="G62"/>
  <c r="F62"/>
  <c r="E62"/>
  <c r="D62"/>
  <c r="G56"/>
  <c r="F56"/>
  <c r="E56"/>
  <c r="D56"/>
  <c r="G50"/>
  <c r="F50"/>
  <c r="E50"/>
  <c r="D50"/>
  <c r="G44"/>
  <c r="F44"/>
  <c r="E44"/>
  <c r="D44"/>
  <c r="G38"/>
  <c r="F38"/>
  <c r="E38"/>
  <c r="D38"/>
  <c r="G32"/>
  <c r="F32"/>
  <c r="E32"/>
  <c r="D32"/>
  <c r="D81" l="1"/>
  <c r="D114" s="1"/>
  <c r="E81"/>
  <c r="E114" s="1"/>
  <c r="F81"/>
  <c r="F114" s="1"/>
  <c r="F115" s="1"/>
  <c r="F125" s="1"/>
  <c r="G81"/>
  <c r="G114" s="1"/>
  <c r="G115" s="1"/>
  <c r="G125" s="1"/>
  <c r="E115" l="1"/>
  <c r="E125" s="1"/>
  <c r="D115"/>
  <c r="D125" s="1"/>
  <c r="F11"/>
  <c r="E11" l="1"/>
</calcChain>
</file>

<file path=xl/sharedStrings.xml><?xml version="1.0" encoding="utf-8"?>
<sst xmlns="http://schemas.openxmlformats.org/spreadsheetml/2006/main" count="183" uniqueCount="97">
  <si>
    <t>DEMAND NO. 4</t>
  </si>
  <si>
    <t>CO-OPERATION</t>
  </si>
  <si>
    <t>Co-operation</t>
  </si>
  <si>
    <t>(a) Capital Account of Agriculture &amp; Allied Activities</t>
  </si>
  <si>
    <t>Capital Outlay on Co-operation</t>
  </si>
  <si>
    <t>Revenue</t>
  </si>
  <si>
    <t>Voted</t>
  </si>
  <si>
    <t>Major /Sub-Major/Minor/Sub/Detailed Heads</t>
  </si>
  <si>
    <t>Plan</t>
  </si>
  <si>
    <t>Non-Plan</t>
  </si>
  <si>
    <t>Total</t>
  </si>
  <si>
    <t>REVENUE SECTION</t>
  </si>
  <si>
    <t>M.H.</t>
  </si>
  <si>
    <t>Direction &amp; Administration</t>
  </si>
  <si>
    <t>Head Office Establishment</t>
  </si>
  <si>
    <t>00.44.01</t>
  </si>
  <si>
    <t>Salaries</t>
  </si>
  <si>
    <t>00.44.11</t>
  </si>
  <si>
    <t>Travel Expenses</t>
  </si>
  <si>
    <t>00.44.13</t>
  </si>
  <si>
    <t>Office Expenses</t>
  </si>
  <si>
    <t>East District</t>
  </si>
  <si>
    <t>00.45.01</t>
  </si>
  <si>
    <t>00.45.11</t>
  </si>
  <si>
    <t>00.45.13</t>
  </si>
  <si>
    <t>West District</t>
  </si>
  <si>
    <t>00.46.01</t>
  </si>
  <si>
    <t>00.46.11</t>
  </si>
  <si>
    <t>00.46.13</t>
  </si>
  <si>
    <t>North District</t>
  </si>
  <si>
    <t>00.47.01</t>
  </si>
  <si>
    <t>00.47.11</t>
  </si>
  <si>
    <t>00.47.13</t>
  </si>
  <si>
    <t>South District</t>
  </si>
  <si>
    <t>00.48.01</t>
  </si>
  <si>
    <t>00.48.11</t>
  </si>
  <si>
    <t>00.48.13</t>
  </si>
  <si>
    <t>Pakyong Sub-Division</t>
  </si>
  <si>
    <t>00.50.01</t>
  </si>
  <si>
    <t>00.50.11</t>
  </si>
  <si>
    <t>00.50.13</t>
  </si>
  <si>
    <t>Soreng Sub-Division</t>
  </si>
  <si>
    <t>00.52.01</t>
  </si>
  <si>
    <t>00.52.11</t>
  </si>
  <si>
    <t>00.52.13</t>
  </si>
  <si>
    <t>Ravongla Sub-Division</t>
  </si>
  <si>
    <t>00.57.01</t>
  </si>
  <si>
    <t>00.57.11</t>
  </si>
  <si>
    <t>00.57.13</t>
  </si>
  <si>
    <t>Training</t>
  </si>
  <si>
    <t>60.00.72</t>
  </si>
  <si>
    <t>Training of Departmental Staff</t>
  </si>
  <si>
    <t>Audit of Co-operatives</t>
  </si>
  <si>
    <t>Expenditure on Conduct of audit</t>
  </si>
  <si>
    <t>61.00.50</t>
  </si>
  <si>
    <t>Other Charges</t>
  </si>
  <si>
    <t>Information &amp; Publicity</t>
  </si>
  <si>
    <t>00.00.26</t>
  </si>
  <si>
    <t>Advertisement and Publicity</t>
  </si>
  <si>
    <t>Assistance to Credit Co-operatives</t>
  </si>
  <si>
    <t>62.00.31</t>
  </si>
  <si>
    <t>Subsidies</t>
  </si>
  <si>
    <t>Assistance to Other Co-operatives</t>
  </si>
  <si>
    <t>63.00.33</t>
  </si>
  <si>
    <t>Co-operative Education</t>
  </si>
  <si>
    <t>CAPITAL SECTION</t>
  </si>
  <si>
    <t>Rongli Sub-Division</t>
  </si>
  <si>
    <t>00.51.01</t>
  </si>
  <si>
    <t>00.51.11</t>
  </si>
  <si>
    <t>00.51.13</t>
  </si>
  <si>
    <t>Chungthang Sub-Division</t>
  </si>
  <si>
    <t>00.55.01</t>
  </si>
  <si>
    <t>00.55.11</t>
  </si>
  <si>
    <t>00.55.13</t>
  </si>
  <si>
    <t>00.00.31</t>
  </si>
  <si>
    <t>Godown Assistance</t>
  </si>
  <si>
    <t>Transport Assistance</t>
  </si>
  <si>
    <t>Grants-in-aid</t>
  </si>
  <si>
    <t>II. Details of the estimates and the heads under which this grant will be accounted for:</t>
  </si>
  <si>
    <t>Capital</t>
  </si>
  <si>
    <t>C - Economic Services (a) Agriculture &amp; Allied Activities</t>
  </si>
  <si>
    <t>A - Capital Account on Economic Services</t>
  </si>
  <si>
    <t>61.00.53</t>
  </si>
  <si>
    <t>Major Works</t>
  </si>
  <si>
    <t>Construction of Co-operative Training Institute (SPA)</t>
  </si>
  <si>
    <t>(In Thousands of Rupees)</t>
  </si>
  <si>
    <t>Rec</t>
  </si>
  <si>
    <t>Co-operation, 911- Recoveries of overpayment</t>
  </si>
  <si>
    <t>I. Estimate of the amount required in the year ending 31st March, 2019 to defray the charges in respect of Co-operation</t>
  </si>
  <si>
    <t>Budget Estimate</t>
  </si>
  <si>
    <t>Revised Estimate</t>
  </si>
  <si>
    <t xml:space="preserve"> 2017-18</t>
  </si>
  <si>
    <t>2018-19</t>
  </si>
  <si>
    <t>00.44.42</t>
  </si>
  <si>
    <t>Lump sum provision for revision of Pay &amp; Allowances</t>
  </si>
  <si>
    <t xml:space="preserve">            Actuals</t>
  </si>
  <si>
    <t xml:space="preserve">            2016-17</t>
  </si>
</sst>
</file>

<file path=xl/styles.xml><?xml version="1.0" encoding="utf-8"?>
<styleSheet xmlns="http://schemas.openxmlformats.org/spreadsheetml/2006/main">
  <numFmts count="9">
    <numFmt numFmtId="164" formatCode="_ * #,##0.00_ ;_ * \-#,##0.00_ ;_ * &quot;-&quot;??_ ;_ @_ "/>
    <numFmt numFmtId="165" formatCode="00#"/>
    <numFmt numFmtId="166" formatCode="##"/>
    <numFmt numFmtId="167" formatCode="0000##"/>
    <numFmt numFmtId="168" formatCode="00000#"/>
    <numFmt numFmtId="169" formatCode="00.00#"/>
    <numFmt numFmtId="170" formatCode="00.##"/>
    <numFmt numFmtId="171" formatCode="00.#0"/>
    <numFmt numFmtId="172" formatCode="0;[Red]0"/>
  </numFmts>
  <fonts count="8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color rgb="FFFF00FF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28">
    <xf numFmtId="0" fontId="0" fillId="0" borderId="0" xfId="0"/>
    <xf numFmtId="0" fontId="3" fillId="2" borderId="0" xfId="6" applyFont="1" applyFill="1"/>
    <xf numFmtId="0" fontId="3" fillId="2" borderId="0" xfId="9" applyFont="1" applyFill="1" applyProtection="1"/>
    <xf numFmtId="0" fontId="3" fillId="0" borderId="0" xfId="9" applyFont="1" applyFill="1" applyBorder="1" applyAlignment="1" applyProtection="1">
      <alignment horizontal="left" vertical="top" wrapText="1"/>
    </xf>
    <xf numFmtId="0" fontId="3" fillId="0" borderId="0" xfId="9" applyFont="1" applyFill="1" applyBorder="1" applyAlignment="1" applyProtection="1">
      <alignment horizontal="right" vertical="top" wrapText="1"/>
    </xf>
    <xf numFmtId="0" fontId="3" fillId="0" borderId="2" xfId="8" applyFont="1" applyFill="1" applyBorder="1" applyAlignment="1" applyProtection="1">
      <alignment horizontal="left"/>
    </xf>
    <xf numFmtId="0" fontId="3" fillId="0" borderId="2" xfId="8" applyNumberFormat="1" applyFont="1" applyFill="1" applyBorder="1" applyProtection="1"/>
    <xf numFmtId="0" fontId="6" fillId="0" borderId="2" xfId="8" applyNumberFormat="1" applyFont="1" applyFill="1" applyBorder="1" applyAlignment="1" applyProtection="1">
      <alignment horizontal="right"/>
    </xf>
    <xf numFmtId="0" fontId="3" fillId="0" borderId="0" xfId="9" applyFont="1" applyFill="1" applyBorder="1" applyAlignment="1" applyProtection="1">
      <alignment vertical="top"/>
    </xf>
    <xf numFmtId="0" fontId="3" fillId="0" borderId="0" xfId="9" applyFont="1" applyFill="1" applyProtection="1"/>
    <xf numFmtId="0" fontId="3" fillId="0" borderId="3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right" vertical="top" wrapText="1"/>
    </xf>
    <xf numFmtId="0" fontId="3" fillId="0" borderId="0" xfId="8" applyFont="1" applyFill="1" applyBorder="1" applyAlignment="1" applyProtection="1">
      <alignment horizontal="left"/>
    </xf>
    <xf numFmtId="0" fontId="3" fillId="0" borderId="2" xfId="9" applyFont="1" applyFill="1" applyBorder="1" applyAlignment="1" applyProtection="1">
      <alignment horizontal="left" vertical="top" wrapText="1"/>
    </xf>
    <xf numFmtId="0" fontId="3" fillId="0" borderId="2" xfId="9" applyFont="1" applyFill="1" applyBorder="1" applyAlignment="1" applyProtection="1">
      <alignment horizontal="right" vertical="top" wrapText="1"/>
    </xf>
    <xf numFmtId="0" fontId="3" fillId="0" borderId="2" xfId="8" applyNumberFormat="1" applyFont="1" applyFill="1" applyBorder="1" applyAlignment="1" applyProtection="1">
      <alignment horizontal="right"/>
    </xf>
    <xf numFmtId="0" fontId="3" fillId="0" borderId="2" xfId="8" applyNumberFormat="1" applyFont="1" applyFill="1" applyBorder="1" applyAlignment="1" applyProtection="1">
      <alignment vertical="center" wrapText="1"/>
    </xf>
    <xf numFmtId="0" fontId="3" fillId="3" borderId="0" xfId="6" applyFont="1" applyFill="1"/>
    <xf numFmtId="0" fontId="3" fillId="0" borderId="1" xfId="6" applyFont="1" applyFill="1" applyBorder="1" applyAlignment="1">
      <alignment vertical="top"/>
    </xf>
    <xf numFmtId="0" fontId="3" fillId="0" borderId="1" xfId="6" applyFont="1" applyFill="1" applyBorder="1" applyAlignment="1">
      <alignment horizontal="right" vertical="top"/>
    </xf>
    <xf numFmtId="0" fontId="4" fillId="0" borderId="1" xfId="6" applyFont="1" applyFill="1" applyBorder="1" applyAlignment="1" applyProtection="1">
      <alignment horizontal="justify" vertical="justify"/>
    </xf>
    <xf numFmtId="0" fontId="3" fillId="0" borderId="1" xfId="1" applyNumberFormat="1" applyFont="1" applyFill="1" applyBorder="1" applyAlignment="1" applyProtection="1">
      <alignment horizontal="right" wrapText="1"/>
    </xf>
    <xf numFmtId="164" fontId="3" fillId="0" borderId="1" xfId="1" applyFont="1" applyFill="1" applyBorder="1" applyAlignment="1" applyProtection="1">
      <alignment horizontal="right" wrapText="1"/>
    </xf>
    <xf numFmtId="0" fontId="3" fillId="0" borderId="0" xfId="6" applyFont="1" applyFill="1"/>
    <xf numFmtId="0" fontId="7" fillId="2" borderId="0" xfId="6" applyFont="1" applyFill="1"/>
    <xf numFmtId="164" fontId="3" fillId="0" borderId="1" xfId="1" applyNumberFormat="1" applyFont="1" applyFill="1" applyBorder="1" applyAlignment="1" applyProtection="1">
      <alignment horizontal="right" wrapText="1"/>
    </xf>
    <xf numFmtId="0" fontId="4" fillId="0" borderId="0" xfId="6" applyFont="1" applyFill="1" applyBorder="1" applyAlignment="1" applyProtection="1">
      <alignment horizontal="center" vertical="top"/>
    </xf>
    <xf numFmtId="0" fontId="4" fillId="0" borderId="0" xfId="6" applyFont="1" applyFill="1" applyBorder="1" applyAlignment="1" applyProtection="1">
      <alignment horizontal="right" vertical="top"/>
    </xf>
    <xf numFmtId="0" fontId="4" fillId="0" borderId="0" xfId="6" applyFont="1" applyFill="1" applyBorder="1" applyAlignment="1" applyProtection="1">
      <alignment horizontal="center"/>
    </xf>
    <xf numFmtId="0" fontId="4" fillId="0" borderId="0" xfId="6" applyNumberFormat="1" applyFont="1" applyFill="1" applyBorder="1" applyAlignment="1" applyProtection="1">
      <alignment horizontal="center"/>
    </xf>
    <xf numFmtId="0" fontId="3" fillId="0" borderId="0" xfId="6" applyFont="1" applyFill="1" applyBorder="1" applyAlignment="1">
      <alignment vertical="top"/>
    </xf>
    <xf numFmtId="0" fontId="3" fillId="0" borderId="0" xfId="6" applyFont="1" applyFill="1" applyBorder="1" applyAlignment="1">
      <alignment horizontal="right" vertical="top"/>
    </xf>
    <xf numFmtId="0" fontId="3" fillId="0" borderId="0" xfId="6" applyFont="1" applyFill="1" applyBorder="1" applyAlignment="1">
      <alignment horizontal="justify" vertical="justify"/>
    </xf>
    <xf numFmtId="0" fontId="3" fillId="0" borderId="0" xfId="6" applyNumberFormat="1" applyFont="1" applyFill="1" applyBorder="1" applyAlignment="1">
      <alignment horizontal="right"/>
    </xf>
    <xf numFmtId="0" fontId="4" fillId="0" borderId="0" xfId="6" applyNumberFormat="1" applyFont="1" applyFill="1" applyBorder="1" applyAlignment="1">
      <alignment horizontal="center"/>
    </xf>
    <xf numFmtId="0" fontId="3" fillId="0" borderId="0" xfId="6" applyFont="1" applyFill="1" applyBorder="1" applyAlignment="1" applyProtection="1">
      <alignment horizontal="left"/>
    </xf>
    <xf numFmtId="0" fontId="3" fillId="0" borderId="0" xfId="6" applyNumberFormat="1" applyFont="1" applyFill="1" applyBorder="1"/>
    <xf numFmtId="0" fontId="3" fillId="0" borderId="0" xfId="6" applyFont="1" applyFill="1" applyAlignment="1">
      <alignment vertical="top"/>
    </xf>
    <xf numFmtId="0" fontId="3" fillId="0" borderId="0" xfId="6" applyFont="1" applyFill="1" applyAlignment="1">
      <alignment horizontal="right" vertical="top"/>
    </xf>
    <xf numFmtId="0" fontId="3" fillId="0" borderId="0" xfId="6" applyFont="1" applyFill="1" applyAlignment="1">
      <alignment horizontal="justify" vertical="justify"/>
    </xf>
    <xf numFmtId="0" fontId="3" fillId="0" borderId="0" xfId="6" applyNumberFormat="1" applyFont="1" applyFill="1" applyAlignment="1" applyProtection="1">
      <alignment horizontal="right"/>
    </xf>
    <xf numFmtId="0" fontId="3" fillId="0" borderId="0" xfId="6" applyNumberFormat="1" applyFont="1" applyFill="1"/>
    <xf numFmtId="0" fontId="3" fillId="0" borderId="0" xfId="6" applyNumberFormat="1" applyFont="1" applyFill="1" applyAlignment="1" applyProtection="1">
      <alignment horizontal="center"/>
    </xf>
    <xf numFmtId="164" fontId="3" fillId="0" borderId="0" xfId="1" applyFont="1" applyFill="1" applyAlignment="1">
      <alignment horizontal="right"/>
    </xf>
    <xf numFmtId="0" fontId="4" fillId="0" borderId="0" xfId="6" applyNumberFormat="1" applyFont="1" applyFill="1" applyAlignment="1">
      <alignment horizontal="center"/>
    </xf>
    <xf numFmtId="0" fontId="3" fillId="0" borderId="0" xfId="6" applyFont="1" applyFill="1" applyAlignment="1" applyProtection="1"/>
    <xf numFmtId="0" fontId="4" fillId="0" borderId="0" xfId="7" applyNumberFormat="1" applyFont="1" applyFill="1" applyBorder="1" applyAlignment="1">
      <alignment horizontal="center"/>
    </xf>
    <xf numFmtId="0" fontId="3" fillId="0" borderId="0" xfId="7" applyNumberFormat="1" applyFont="1" applyFill="1" applyBorder="1" applyAlignment="1" applyProtection="1">
      <alignment horizontal="left"/>
    </xf>
    <xf numFmtId="0" fontId="3" fillId="0" borderId="0" xfId="9" applyFont="1" applyFill="1" applyBorder="1" applyAlignment="1" applyProtection="1">
      <alignment horizontal="left" vertical="top"/>
    </xf>
    <xf numFmtId="0" fontId="3" fillId="0" borderId="0" xfId="6" applyNumberFormat="1" applyFont="1" applyFill="1" applyAlignment="1">
      <alignment horizontal="center"/>
    </xf>
    <xf numFmtId="0" fontId="3" fillId="0" borderId="0" xfId="6" applyNumberFormat="1" applyFont="1" applyFill="1" applyAlignment="1" applyProtection="1"/>
    <xf numFmtId="0" fontId="4" fillId="0" borderId="0" xfId="6" applyNumberFormat="1" applyFont="1" applyFill="1" applyBorder="1"/>
    <xf numFmtId="0" fontId="4" fillId="0" borderId="0" xfId="6" applyNumberFormat="1" applyFont="1" applyFill="1" applyBorder="1" applyAlignment="1" applyProtection="1">
      <alignment horizontal="right"/>
    </xf>
    <xf numFmtId="164" fontId="4" fillId="0" borderId="0" xfId="1" applyFont="1" applyFill="1" applyBorder="1" applyAlignment="1" applyProtection="1">
      <alignment horizontal="right" wrapText="1"/>
    </xf>
    <xf numFmtId="0" fontId="5" fillId="0" borderId="0" xfId="8" applyNumberFormat="1" applyFont="1" applyFill="1" applyBorder="1" applyAlignment="1" applyProtection="1">
      <alignment horizontal="right"/>
    </xf>
    <xf numFmtId="0" fontId="3" fillId="0" borderId="0" xfId="6" applyFont="1" applyFill="1" applyAlignment="1" applyProtection="1">
      <alignment horizontal="left" vertical="justify"/>
    </xf>
    <xf numFmtId="0" fontId="3" fillId="0" borderId="0" xfId="6" applyNumberFormat="1" applyFont="1" applyFill="1" applyAlignment="1" applyProtection="1">
      <alignment horizontal="left" vertical="justify"/>
    </xf>
    <xf numFmtId="0" fontId="3" fillId="0" borderId="0" xfId="9" applyFont="1" applyFill="1" applyBorder="1" applyAlignment="1" applyProtection="1">
      <alignment horizontal="right" vertical="top"/>
    </xf>
    <xf numFmtId="0" fontId="3" fillId="0" borderId="0" xfId="8" applyFont="1" applyFill="1" applyBorder="1" applyProtection="1"/>
    <xf numFmtId="0" fontId="3" fillId="0" borderId="0" xfId="8" applyNumberFormat="1" applyFont="1" applyFill="1" applyBorder="1" applyAlignment="1" applyProtection="1">
      <alignment horizontal="right"/>
    </xf>
    <xf numFmtId="172" fontId="3" fillId="0" borderId="0" xfId="8" applyNumberFormat="1" applyFont="1" applyFill="1" applyBorder="1" applyAlignment="1" applyProtection="1">
      <alignment horizontal="right"/>
    </xf>
    <xf numFmtId="164" fontId="3" fillId="0" borderId="0" xfId="1" applyFont="1" applyFill="1" applyBorder="1" applyAlignment="1" applyProtection="1">
      <alignment horizontal="right"/>
    </xf>
    <xf numFmtId="0" fontId="4" fillId="0" borderId="0" xfId="6" applyFont="1" applyFill="1" applyAlignment="1" applyProtection="1">
      <alignment horizontal="justify" vertical="justify"/>
    </xf>
    <xf numFmtId="0" fontId="3" fillId="0" borderId="0" xfId="6" applyNumberFormat="1" applyFont="1" applyFill="1" applyBorder="1" applyAlignment="1" applyProtection="1">
      <alignment horizontal="right"/>
    </xf>
    <xf numFmtId="172" fontId="3" fillId="0" borderId="0" xfId="6" applyNumberFormat="1" applyFont="1" applyFill="1" applyBorder="1" applyAlignment="1" applyProtection="1">
      <alignment horizontal="right"/>
    </xf>
    <xf numFmtId="0" fontId="4" fillId="0" borderId="0" xfId="6" applyFont="1" applyFill="1" applyAlignment="1">
      <alignment horizontal="right" vertical="top"/>
    </xf>
    <xf numFmtId="169" fontId="4" fillId="0" borderId="0" xfId="6" applyNumberFormat="1" applyFont="1" applyFill="1" applyAlignment="1">
      <alignment horizontal="right" vertical="top"/>
    </xf>
    <xf numFmtId="170" fontId="3" fillId="0" borderId="0" xfId="6" applyNumberFormat="1" applyFont="1" applyFill="1" applyAlignment="1">
      <alignment horizontal="right" vertical="top"/>
    </xf>
    <xf numFmtId="0" fontId="3" fillId="0" borderId="0" xfId="6" applyNumberFormat="1" applyFont="1" applyFill="1" applyAlignment="1" applyProtection="1">
      <alignment horizontal="justify" vertical="justify"/>
    </xf>
    <xf numFmtId="172" fontId="3" fillId="0" borderId="0" xfId="6" applyNumberFormat="1" applyFont="1" applyFill="1"/>
    <xf numFmtId="168" fontId="3" fillId="0" borderId="0" xfId="6" applyNumberFormat="1" applyFont="1" applyFill="1" applyAlignment="1">
      <alignment horizontal="right" vertical="top"/>
    </xf>
    <xf numFmtId="0" fontId="3" fillId="0" borderId="0" xfId="6" applyFont="1" applyFill="1" applyAlignment="1" applyProtection="1">
      <alignment horizontal="justify" vertical="justify"/>
    </xf>
    <xf numFmtId="0" fontId="3" fillId="0" borderId="0" xfId="1" applyNumberFormat="1" applyFont="1" applyFill="1" applyAlignment="1" applyProtection="1">
      <alignment horizontal="right" wrapText="1"/>
    </xf>
    <xf numFmtId="164" fontId="3" fillId="0" borderId="0" xfId="1" applyFont="1" applyFill="1" applyAlignment="1" applyProtection="1">
      <alignment horizontal="right" wrapText="1"/>
    </xf>
    <xf numFmtId="0" fontId="3" fillId="0" borderId="0" xfId="6" applyNumberFormat="1" applyFont="1" applyFill="1" applyAlignment="1">
      <alignment horizontal="right"/>
    </xf>
    <xf numFmtId="172" fontId="3" fillId="0" borderId="0" xfId="6" applyNumberFormat="1" applyFont="1" applyFill="1" applyAlignment="1">
      <alignment horizontal="right"/>
    </xf>
    <xf numFmtId="168" fontId="3" fillId="0" borderId="0" xfId="6" applyNumberFormat="1" applyFont="1" applyFill="1" applyBorder="1" applyAlignment="1">
      <alignment horizontal="right" vertical="top"/>
    </xf>
    <xf numFmtId="0" fontId="3" fillId="0" borderId="0" xfId="6" applyFont="1" applyFill="1" applyBorder="1" applyAlignment="1" applyProtection="1">
      <alignment horizontal="justify" vertical="justify"/>
    </xf>
    <xf numFmtId="0" fontId="3" fillId="0" borderId="0" xfId="1" applyNumberFormat="1" applyFont="1" applyFill="1" applyBorder="1" applyAlignment="1" applyProtection="1">
      <alignment horizontal="right" wrapText="1"/>
    </xf>
    <xf numFmtId="164" fontId="3" fillId="0" borderId="0" xfId="1" applyFont="1" applyFill="1" applyBorder="1" applyAlignment="1" applyProtection="1">
      <alignment horizontal="right" wrapText="1"/>
    </xf>
    <xf numFmtId="0" fontId="3" fillId="0" borderId="2" xfId="1" applyNumberFormat="1" applyFont="1" applyFill="1" applyBorder="1" applyAlignment="1" applyProtection="1">
      <alignment horizontal="right" wrapText="1"/>
    </xf>
    <xf numFmtId="164" fontId="3" fillId="0" borderId="2" xfId="1" applyFont="1" applyFill="1" applyBorder="1" applyAlignment="1" applyProtection="1">
      <alignment horizontal="right" wrapText="1"/>
    </xf>
    <xf numFmtId="170" fontId="3" fillId="0" borderId="0" xfId="6" applyNumberFormat="1" applyFont="1" applyFill="1" applyBorder="1" applyAlignment="1">
      <alignment horizontal="right" vertical="top"/>
    </xf>
    <xf numFmtId="0" fontId="3" fillId="0" borderId="3" xfId="6" applyNumberFormat="1" applyFont="1" applyFill="1" applyBorder="1" applyAlignment="1" applyProtection="1">
      <alignment horizontal="right"/>
    </xf>
    <xf numFmtId="172" fontId="3" fillId="0" borderId="3" xfId="6" applyNumberFormat="1" applyFont="1" applyFill="1" applyBorder="1" applyAlignment="1" applyProtection="1">
      <alignment horizontal="right"/>
    </xf>
    <xf numFmtId="172" fontId="3" fillId="0" borderId="0" xfId="6" applyNumberFormat="1" applyFont="1" applyFill="1" applyBorder="1" applyAlignment="1">
      <alignment horizontal="right"/>
    </xf>
    <xf numFmtId="164" fontId="3" fillId="0" borderId="0" xfId="1" applyFont="1" applyFill="1" applyBorder="1" applyAlignment="1">
      <alignment horizontal="right"/>
    </xf>
    <xf numFmtId="171" fontId="3" fillId="0" borderId="0" xfId="6" applyNumberFormat="1" applyFont="1" applyFill="1" applyAlignment="1">
      <alignment horizontal="right" vertical="top"/>
    </xf>
    <xf numFmtId="171" fontId="3" fillId="0" borderId="0" xfId="6" applyNumberFormat="1" applyFont="1" applyFill="1" applyBorder="1" applyAlignment="1">
      <alignment horizontal="right" vertical="top"/>
    </xf>
    <xf numFmtId="169" fontId="4" fillId="0" borderId="0" xfId="6" applyNumberFormat="1" applyFont="1" applyFill="1" applyBorder="1" applyAlignment="1">
      <alignment horizontal="right" vertical="top"/>
    </xf>
    <xf numFmtId="0" fontId="4" fillId="0" borderId="0" xfId="6" applyFont="1" applyFill="1" applyBorder="1" applyAlignment="1" applyProtection="1">
      <alignment horizontal="justify" vertical="justify"/>
    </xf>
    <xf numFmtId="165" fontId="4" fillId="0" borderId="0" xfId="6" applyNumberFormat="1" applyFont="1" applyFill="1" applyAlignment="1">
      <alignment horizontal="right" vertical="top"/>
    </xf>
    <xf numFmtId="166" fontId="3" fillId="0" borderId="0" xfId="6" applyNumberFormat="1" applyFont="1" applyFill="1" applyAlignment="1">
      <alignment horizontal="right" vertical="top"/>
    </xf>
    <xf numFmtId="0" fontId="3" fillId="0" borderId="0" xfId="1" applyNumberFormat="1" applyFont="1" applyFill="1" applyBorder="1" applyAlignment="1" applyProtection="1">
      <alignment horizontal="right"/>
    </xf>
    <xf numFmtId="166" fontId="3" fillId="0" borderId="0" xfId="6" applyNumberFormat="1" applyFont="1" applyFill="1" applyBorder="1" applyAlignment="1">
      <alignment horizontal="right" vertical="top"/>
    </xf>
    <xf numFmtId="0" fontId="3" fillId="0" borderId="0" xfId="1" applyNumberFormat="1" applyFont="1" applyFill="1" applyBorder="1" applyAlignment="1">
      <alignment horizontal="right" wrapText="1"/>
    </xf>
    <xf numFmtId="164" fontId="3" fillId="0" borderId="0" xfId="1" applyFont="1" applyFill="1" applyBorder="1" applyAlignment="1">
      <alignment horizontal="right" wrapText="1"/>
    </xf>
    <xf numFmtId="0" fontId="4" fillId="0" borderId="0" xfId="6" applyFont="1" applyFill="1" applyBorder="1" applyAlignment="1">
      <alignment horizontal="right" vertical="top"/>
    </xf>
    <xf numFmtId="0" fontId="3" fillId="0" borderId="0" xfId="6" applyNumberFormat="1" applyFont="1" applyFill="1" applyBorder="1" applyAlignment="1" applyProtection="1">
      <alignment horizontal="right" wrapText="1"/>
    </xf>
    <xf numFmtId="172" fontId="3" fillId="0" borderId="0" xfId="6" applyNumberFormat="1" applyFont="1" applyFill="1" applyBorder="1" applyAlignment="1" applyProtection="1">
      <alignment horizontal="right" wrapText="1"/>
    </xf>
    <xf numFmtId="0" fontId="3" fillId="0" borderId="0" xfId="6" applyNumberFormat="1" applyFont="1" applyFill="1" applyAlignment="1">
      <alignment horizontal="right" wrapText="1"/>
    </xf>
    <xf numFmtId="172" fontId="3" fillId="0" borderId="0" xfId="6" applyNumberFormat="1" applyFont="1" applyFill="1" applyAlignment="1">
      <alignment horizontal="right" wrapText="1"/>
    </xf>
    <xf numFmtId="0" fontId="3" fillId="0" borderId="0" xfId="6" applyNumberFormat="1" applyFont="1" applyFill="1" applyBorder="1" applyAlignment="1">
      <alignment horizontal="right" wrapText="1"/>
    </xf>
    <xf numFmtId="172" fontId="3" fillId="0" borderId="0" xfId="6" applyNumberFormat="1" applyFont="1" applyFill="1" applyBorder="1" applyAlignment="1">
      <alignment horizontal="right" wrapText="1"/>
    </xf>
    <xf numFmtId="0" fontId="3" fillId="0" borderId="0" xfId="6" applyFont="1" applyFill="1" applyBorder="1" applyAlignment="1" applyProtection="1">
      <alignment horizontal="left" vertical="justify"/>
    </xf>
    <xf numFmtId="0" fontId="3" fillId="0" borderId="2" xfId="1" applyNumberFormat="1" applyFont="1" applyFill="1" applyBorder="1" applyAlignment="1">
      <alignment horizontal="right" wrapText="1"/>
    </xf>
    <xf numFmtId="164" fontId="3" fillId="0" borderId="2" xfId="1" applyFont="1" applyFill="1" applyBorder="1" applyAlignment="1">
      <alignment horizontal="right" wrapText="1"/>
    </xf>
    <xf numFmtId="0" fontId="3" fillId="0" borderId="2" xfId="6" applyFont="1" applyFill="1" applyBorder="1" applyAlignment="1">
      <alignment vertical="top"/>
    </xf>
    <xf numFmtId="0" fontId="3" fillId="0" borderId="2" xfId="6" applyFont="1" applyFill="1" applyBorder="1" applyAlignment="1">
      <alignment horizontal="right" vertical="top"/>
    </xf>
    <xf numFmtId="0" fontId="4" fillId="0" borderId="2" xfId="6" applyFont="1" applyFill="1" applyBorder="1" applyAlignment="1" applyProtection="1">
      <alignment horizontal="justify" vertical="justify"/>
    </xf>
    <xf numFmtId="0" fontId="3" fillId="0" borderId="1" xfId="6" applyNumberFormat="1" applyFont="1" applyFill="1" applyBorder="1" applyAlignment="1" applyProtection="1">
      <alignment horizontal="right" wrapText="1"/>
    </xf>
    <xf numFmtId="0" fontId="3" fillId="0" borderId="3" xfId="6" applyFont="1" applyFill="1" applyBorder="1" applyAlignment="1">
      <alignment vertical="top"/>
    </xf>
    <xf numFmtId="0" fontId="3" fillId="0" borderId="3" xfId="6" applyFont="1" applyFill="1" applyBorder="1" applyAlignment="1">
      <alignment horizontal="right" vertical="top"/>
    </xf>
    <xf numFmtId="0" fontId="3" fillId="0" borderId="3" xfId="9" applyFont="1" applyFill="1" applyBorder="1" applyAlignment="1" applyProtection="1">
      <alignment vertical="top"/>
    </xf>
    <xf numFmtId="0" fontId="3" fillId="0" borderId="3" xfId="6" applyNumberFormat="1" applyFont="1" applyFill="1" applyBorder="1" applyAlignment="1" applyProtection="1">
      <alignment horizontal="right" wrapText="1"/>
    </xf>
    <xf numFmtId="1" fontId="4" fillId="0" borderId="0" xfId="9" applyNumberFormat="1" applyFont="1" applyFill="1" applyBorder="1" applyAlignment="1" applyProtection="1">
      <alignment horizontal="right" vertical="top" wrapText="1"/>
    </xf>
    <xf numFmtId="164" fontId="3" fillId="0" borderId="0" xfId="1" applyFont="1" applyFill="1" applyBorder="1" applyAlignment="1" applyProtection="1">
      <alignment wrapText="1"/>
    </xf>
    <xf numFmtId="164" fontId="3" fillId="0" borderId="0" xfId="1" applyFont="1" applyFill="1" applyBorder="1" applyAlignment="1" applyProtection="1"/>
    <xf numFmtId="167" fontId="3" fillId="0" borderId="0" xfId="6" applyNumberFormat="1" applyFont="1" applyFill="1" applyAlignment="1">
      <alignment horizontal="right" vertical="top"/>
    </xf>
    <xf numFmtId="168" fontId="3" fillId="0" borderId="2" xfId="6" applyNumberFormat="1" applyFont="1" applyFill="1" applyBorder="1" applyAlignment="1">
      <alignment horizontal="right" vertical="top"/>
    </xf>
    <xf numFmtId="0" fontId="3" fillId="0" borderId="2" xfId="6" applyFont="1" applyFill="1" applyBorder="1" applyAlignment="1" applyProtection="1">
      <alignment horizontal="justify" vertical="justify"/>
    </xf>
    <xf numFmtId="169" fontId="4" fillId="0" borderId="2" xfId="6" applyNumberFormat="1" applyFont="1" applyFill="1" applyBorder="1" applyAlignment="1">
      <alignment horizontal="right" vertical="top"/>
    </xf>
    <xf numFmtId="169" fontId="3" fillId="0" borderId="2" xfId="6" applyNumberFormat="1" applyFont="1" applyFill="1" applyBorder="1" applyAlignment="1">
      <alignment horizontal="right" vertical="top"/>
    </xf>
    <xf numFmtId="0" fontId="3" fillId="0" borderId="0" xfId="8" applyNumberFormat="1" applyFont="1" applyFill="1" applyBorder="1" applyAlignment="1" applyProtection="1">
      <alignment horizontal="right"/>
    </xf>
    <xf numFmtId="0" fontId="3" fillId="0" borderId="3" xfId="8" applyNumberFormat="1" applyFont="1" applyFill="1" applyBorder="1" applyAlignment="1" applyProtection="1">
      <alignment horizontal="right" vertical="center" wrapText="1"/>
    </xf>
    <xf numFmtId="0" fontId="3" fillId="0" borderId="0" xfId="9" applyFont="1" applyFill="1" applyAlignment="1" applyProtection="1">
      <alignment horizontal="right" vertical="top"/>
    </xf>
    <xf numFmtId="0" fontId="3" fillId="0" borderId="3" xfId="8" applyNumberFormat="1" applyFont="1" applyFill="1" applyBorder="1" applyAlignment="1" applyProtection="1">
      <alignment horizontal="center"/>
    </xf>
    <xf numFmtId="0" fontId="3" fillId="0" borderId="0" xfId="8" applyNumberFormat="1" applyFont="1" applyFill="1" applyBorder="1" applyAlignment="1" applyProtection="1">
      <alignment horizontal="center"/>
    </xf>
  </cellXfs>
  <cellStyles count="10">
    <cellStyle name="Comma" xfId="1" builtinId="3"/>
    <cellStyle name="Comma 2" xfId="2"/>
    <cellStyle name="Comma 4" xfId="3"/>
    <cellStyle name="Normal" xfId="0" builtinId="0"/>
    <cellStyle name="Normal 2" xfId="4"/>
    <cellStyle name="Normal 4" xfId="5"/>
    <cellStyle name="Normal_budget for 03-04" xfId="6"/>
    <cellStyle name="Normal_BUDGET2000" xfId="7"/>
    <cellStyle name="Normal_BUDGET-2000" xfId="8"/>
    <cellStyle name="Normal_budgetDocNIC02-03" xfId="9"/>
  </cellStyles>
  <dxfs count="0"/>
  <tableStyles count="0" defaultTableStyle="TableStyleMedium9" defaultPivotStyle="PivotStyleLight16"/>
  <colors>
    <mruColors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826666</xdr:colOff>
      <xdr:row>32</xdr:row>
      <xdr:rowOff>4748</xdr:rowOff>
    </xdr:from>
    <xdr:to>
      <xdr:col>6</xdr:col>
      <xdr:colOff>955164</xdr:colOff>
      <xdr:row>36</xdr:row>
      <xdr:rowOff>99013</xdr:rowOff>
    </xdr:to>
    <xdr:sp macro="" textlink="">
      <xdr:nvSpPr>
        <xdr:cNvPr id="1168" name="Text Box 1" hidden="1"/>
        <xdr:cNvSpPr txBox="1">
          <a:spLocks noChangeArrowheads="1"/>
        </xdr:cNvSpPr>
      </xdr:nvSpPr>
      <xdr:spPr bwMode="auto">
        <a:xfrm>
          <a:off x="6248400" y="5343525"/>
          <a:ext cx="1171575" cy="7620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5</xdr:col>
      <xdr:colOff>826666</xdr:colOff>
      <xdr:row>38</xdr:row>
      <xdr:rowOff>143741</xdr:rowOff>
    </xdr:from>
    <xdr:to>
      <xdr:col>6</xdr:col>
      <xdr:colOff>955164</xdr:colOff>
      <xdr:row>43</xdr:row>
      <xdr:rowOff>60712</xdr:rowOff>
    </xdr:to>
    <xdr:sp macro="" textlink="">
      <xdr:nvSpPr>
        <xdr:cNvPr id="1169" name="Text Box 2" hidden="1"/>
        <xdr:cNvSpPr txBox="1">
          <a:spLocks noChangeArrowheads="1"/>
        </xdr:cNvSpPr>
      </xdr:nvSpPr>
      <xdr:spPr bwMode="auto">
        <a:xfrm>
          <a:off x="6248400" y="6515100"/>
          <a:ext cx="1171575" cy="7810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5</xdr:col>
      <xdr:colOff>826666</xdr:colOff>
      <xdr:row>45</xdr:row>
      <xdr:rowOff>82258</xdr:rowOff>
    </xdr:from>
    <xdr:to>
      <xdr:col>6</xdr:col>
      <xdr:colOff>955164</xdr:colOff>
      <xdr:row>49</xdr:row>
      <xdr:rowOff>143139</xdr:rowOff>
    </xdr:to>
    <xdr:sp macro="" textlink="">
      <xdr:nvSpPr>
        <xdr:cNvPr id="1170" name="Text Box 3" hidden="1"/>
        <xdr:cNvSpPr txBox="1">
          <a:spLocks noChangeArrowheads="1"/>
        </xdr:cNvSpPr>
      </xdr:nvSpPr>
      <xdr:spPr bwMode="auto">
        <a:xfrm>
          <a:off x="6248400" y="7658100"/>
          <a:ext cx="1171575" cy="7620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6</xdr:col>
      <xdr:colOff>907539</xdr:colOff>
      <xdr:row>38</xdr:row>
      <xdr:rowOff>143741</xdr:rowOff>
    </xdr:from>
    <xdr:to>
      <xdr:col>8</xdr:col>
      <xdr:colOff>1407</xdr:colOff>
      <xdr:row>43</xdr:row>
      <xdr:rowOff>60712</xdr:rowOff>
    </xdr:to>
    <xdr:sp macro="" textlink="">
      <xdr:nvSpPr>
        <xdr:cNvPr id="1171" name="Text Box 4" hidden="1"/>
        <xdr:cNvSpPr txBox="1">
          <a:spLocks noChangeArrowheads="1"/>
        </xdr:cNvSpPr>
      </xdr:nvSpPr>
      <xdr:spPr bwMode="auto">
        <a:xfrm>
          <a:off x="7372350" y="6515100"/>
          <a:ext cx="1219200" cy="7810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5</xdr:col>
      <xdr:colOff>402914</xdr:colOff>
      <xdr:row>20</xdr:row>
      <xdr:rowOff>13659</xdr:rowOff>
    </xdr:from>
    <xdr:to>
      <xdr:col>6</xdr:col>
      <xdr:colOff>569513</xdr:colOff>
      <xdr:row>24</xdr:row>
      <xdr:rowOff>17073</xdr:rowOff>
    </xdr:to>
    <xdr:sp macro="" textlink="">
      <xdr:nvSpPr>
        <xdr:cNvPr id="1172" name="Text Box 57" hidden="1"/>
        <xdr:cNvSpPr txBox="1">
          <a:spLocks noChangeArrowheads="1"/>
        </xdr:cNvSpPr>
      </xdr:nvSpPr>
      <xdr:spPr bwMode="auto">
        <a:xfrm>
          <a:off x="5829300" y="3267075"/>
          <a:ext cx="1209675" cy="6953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5</xdr:col>
      <xdr:colOff>402914</xdr:colOff>
      <xdr:row>26</xdr:row>
      <xdr:rowOff>167231</xdr:rowOff>
    </xdr:from>
    <xdr:to>
      <xdr:col>6</xdr:col>
      <xdr:colOff>569513</xdr:colOff>
      <xdr:row>31</xdr:row>
      <xdr:rowOff>33882</xdr:rowOff>
    </xdr:to>
    <xdr:sp macro="" textlink="">
      <xdr:nvSpPr>
        <xdr:cNvPr id="1173" name="Text Box 58" hidden="1"/>
        <xdr:cNvSpPr txBox="1">
          <a:spLocks noChangeArrowheads="1"/>
        </xdr:cNvSpPr>
      </xdr:nvSpPr>
      <xdr:spPr bwMode="auto">
        <a:xfrm>
          <a:off x="5829300" y="4467225"/>
          <a:ext cx="1209675" cy="7239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5</xdr:col>
      <xdr:colOff>402914</xdr:colOff>
      <xdr:row>33</xdr:row>
      <xdr:rowOff>152400</xdr:rowOff>
    </xdr:from>
    <xdr:to>
      <xdr:col>6</xdr:col>
      <xdr:colOff>569513</xdr:colOff>
      <xdr:row>37</xdr:row>
      <xdr:rowOff>107978</xdr:rowOff>
    </xdr:to>
    <xdr:sp macro="" textlink="">
      <xdr:nvSpPr>
        <xdr:cNvPr id="1174" name="Text Box 59" hidden="1"/>
        <xdr:cNvSpPr txBox="1">
          <a:spLocks noChangeArrowheads="1"/>
        </xdr:cNvSpPr>
      </xdr:nvSpPr>
      <xdr:spPr bwMode="auto">
        <a:xfrm>
          <a:off x="5829300" y="5648325"/>
          <a:ext cx="1209675" cy="6477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5</xdr:col>
      <xdr:colOff>402914</xdr:colOff>
      <xdr:row>40</xdr:row>
      <xdr:rowOff>92882</xdr:rowOff>
    </xdr:from>
    <xdr:to>
      <xdr:col>6</xdr:col>
      <xdr:colOff>569513</xdr:colOff>
      <xdr:row>44</xdr:row>
      <xdr:rowOff>82616</xdr:rowOff>
    </xdr:to>
    <xdr:sp macro="" textlink="">
      <xdr:nvSpPr>
        <xdr:cNvPr id="1175" name="Text Box 60" hidden="1"/>
        <xdr:cNvSpPr txBox="1">
          <a:spLocks noChangeArrowheads="1"/>
        </xdr:cNvSpPr>
      </xdr:nvSpPr>
      <xdr:spPr bwMode="auto">
        <a:xfrm>
          <a:off x="5829300" y="6791325"/>
          <a:ext cx="1209675" cy="7048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5</xdr:col>
      <xdr:colOff>402914</xdr:colOff>
      <xdr:row>47</xdr:row>
      <xdr:rowOff>58535</xdr:rowOff>
    </xdr:from>
    <xdr:to>
      <xdr:col>6</xdr:col>
      <xdr:colOff>569513</xdr:colOff>
      <xdr:row>51</xdr:row>
      <xdr:rowOff>42117</xdr:rowOff>
    </xdr:to>
    <xdr:sp macro="" textlink="">
      <xdr:nvSpPr>
        <xdr:cNvPr id="1176" name="Text Box 61" hidden="1"/>
        <xdr:cNvSpPr txBox="1">
          <a:spLocks noChangeArrowheads="1"/>
        </xdr:cNvSpPr>
      </xdr:nvSpPr>
      <xdr:spPr bwMode="auto">
        <a:xfrm>
          <a:off x="5829300" y="7972425"/>
          <a:ext cx="1209675" cy="6762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7</xdr:col>
      <xdr:colOff>543454</xdr:colOff>
      <xdr:row>20</xdr:row>
      <xdr:rowOff>13659</xdr:rowOff>
    </xdr:from>
    <xdr:to>
      <xdr:col>8</xdr:col>
      <xdr:colOff>497426</xdr:colOff>
      <xdr:row>24</xdr:row>
      <xdr:rowOff>35700</xdr:rowOff>
    </xdr:to>
    <xdr:sp macro="" textlink="">
      <xdr:nvSpPr>
        <xdr:cNvPr id="1177" name="Text Box 96" hidden="1"/>
        <xdr:cNvSpPr txBox="1">
          <a:spLocks noChangeArrowheads="1"/>
        </xdr:cNvSpPr>
      </xdr:nvSpPr>
      <xdr:spPr bwMode="auto">
        <a:xfrm>
          <a:off x="8077200" y="3267075"/>
          <a:ext cx="1009650" cy="7143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6</xdr:col>
      <xdr:colOff>993264</xdr:colOff>
      <xdr:row>20</xdr:row>
      <xdr:rowOff>13659</xdr:rowOff>
    </xdr:from>
    <xdr:to>
      <xdr:col>8</xdr:col>
      <xdr:colOff>72036</xdr:colOff>
      <xdr:row>24</xdr:row>
      <xdr:rowOff>35700</xdr:rowOff>
    </xdr:to>
    <xdr:sp macro="" textlink="">
      <xdr:nvSpPr>
        <xdr:cNvPr id="1178" name="Text Box 97" hidden="1"/>
        <xdr:cNvSpPr txBox="1">
          <a:spLocks noChangeArrowheads="1"/>
        </xdr:cNvSpPr>
      </xdr:nvSpPr>
      <xdr:spPr bwMode="auto">
        <a:xfrm>
          <a:off x="7458075" y="3267075"/>
          <a:ext cx="1219200" cy="7143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7</xdr:col>
      <xdr:colOff>543454</xdr:colOff>
      <xdr:row>26</xdr:row>
      <xdr:rowOff>167231</xdr:rowOff>
    </xdr:from>
    <xdr:to>
      <xdr:col>8</xdr:col>
      <xdr:colOff>497426</xdr:colOff>
      <xdr:row>31</xdr:row>
      <xdr:rowOff>33882</xdr:rowOff>
    </xdr:to>
    <xdr:sp macro="" textlink="">
      <xdr:nvSpPr>
        <xdr:cNvPr id="1179" name="Text Box 98" hidden="1"/>
        <xdr:cNvSpPr txBox="1">
          <a:spLocks noChangeArrowheads="1"/>
        </xdr:cNvSpPr>
      </xdr:nvSpPr>
      <xdr:spPr bwMode="auto">
        <a:xfrm>
          <a:off x="8077200" y="4467225"/>
          <a:ext cx="1009650" cy="7239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7</xdr:col>
      <xdr:colOff>543454</xdr:colOff>
      <xdr:row>49</xdr:row>
      <xdr:rowOff>38364</xdr:rowOff>
    </xdr:from>
    <xdr:to>
      <xdr:col>8</xdr:col>
      <xdr:colOff>497426</xdr:colOff>
      <xdr:row>53</xdr:row>
      <xdr:rowOff>46970</xdr:rowOff>
    </xdr:to>
    <xdr:sp macro="" textlink="">
      <xdr:nvSpPr>
        <xdr:cNvPr id="1180" name="Text Box 99" hidden="1"/>
        <xdr:cNvSpPr txBox="1">
          <a:spLocks noChangeArrowheads="1"/>
        </xdr:cNvSpPr>
      </xdr:nvSpPr>
      <xdr:spPr bwMode="auto">
        <a:xfrm>
          <a:off x="8077200" y="8315325"/>
          <a:ext cx="1009650" cy="6858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7</xdr:col>
      <xdr:colOff>543454</xdr:colOff>
      <xdr:row>54</xdr:row>
      <xdr:rowOff>169811</xdr:rowOff>
    </xdr:from>
    <xdr:to>
      <xdr:col>8</xdr:col>
      <xdr:colOff>497426</xdr:colOff>
      <xdr:row>58</xdr:row>
      <xdr:rowOff>160868</xdr:rowOff>
    </xdr:to>
    <xdr:sp macro="" textlink="">
      <xdr:nvSpPr>
        <xdr:cNvPr id="1181" name="Text Box 100" hidden="1"/>
        <xdr:cNvSpPr txBox="1">
          <a:spLocks noChangeArrowheads="1"/>
        </xdr:cNvSpPr>
      </xdr:nvSpPr>
      <xdr:spPr bwMode="auto">
        <a:xfrm>
          <a:off x="8077200" y="9305925"/>
          <a:ext cx="1009650" cy="6953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7</xdr:col>
      <xdr:colOff>543454</xdr:colOff>
      <xdr:row>33</xdr:row>
      <xdr:rowOff>0</xdr:rowOff>
    </xdr:from>
    <xdr:to>
      <xdr:col>8</xdr:col>
      <xdr:colOff>497426</xdr:colOff>
      <xdr:row>37</xdr:row>
      <xdr:rowOff>3626</xdr:rowOff>
    </xdr:to>
    <xdr:sp macro="" textlink="">
      <xdr:nvSpPr>
        <xdr:cNvPr id="1182" name="Text Box 101" hidden="1"/>
        <xdr:cNvSpPr txBox="1">
          <a:spLocks noChangeArrowheads="1"/>
        </xdr:cNvSpPr>
      </xdr:nvSpPr>
      <xdr:spPr bwMode="auto">
        <a:xfrm>
          <a:off x="8077200" y="5505450"/>
          <a:ext cx="1009650" cy="6858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5" transitionEvaluation="1" codeName="Sheet50"/>
  <dimension ref="A1:H128"/>
  <sheetViews>
    <sheetView tabSelected="1" view="pageBreakPreview" topLeftCell="A5" zoomScaleNormal="115" zoomScaleSheetLayoutView="100" workbookViewId="0">
      <selection activeCell="D10" sqref="D10"/>
    </sheetView>
  </sheetViews>
  <sheetFormatPr defaultColWidth="9.140625" defaultRowHeight="12.75"/>
  <cols>
    <col min="1" max="1" width="6.42578125" style="37" customWidth="1"/>
    <col min="2" max="2" width="8.140625" style="38" customWidth="1"/>
    <col min="3" max="3" width="45.7109375" style="39" customWidth="1"/>
    <col min="4" max="5" width="10.5703125" style="41" customWidth="1"/>
    <col min="6" max="6" width="15.7109375" style="23" customWidth="1"/>
    <col min="7" max="8" width="15.7109375" style="41" customWidth="1"/>
    <col min="9" max="16384" width="9.140625" style="1"/>
  </cols>
  <sheetData>
    <row r="1" spans="1:8" ht="14.1" customHeight="1">
      <c r="A1" s="26"/>
      <c r="B1" s="27"/>
      <c r="C1" s="28"/>
      <c r="D1" s="29"/>
      <c r="E1" s="29" t="s">
        <v>0</v>
      </c>
      <c r="F1" s="28"/>
      <c r="G1" s="29"/>
      <c r="H1" s="29"/>
    </row>
    <row r="2" spans="1:8" ht="14.1" customHeight="1">
      <c r="A2" s="26"/>
      <c r="B2" s="27"/>
      <c r="C2" s="28"/>
      <c r="D2" s="29"/>
      <c r="E2" s="29" t="s">
        <v>1</v>
      </c>
      <c r="F2" s="28"/>
      <c r="G2" s="29"/>
      <c r="H2" s="29"/>
    </row>
    <row r="3" spans="1:8" ht="7.15" customHeight="1">
      <c r="A3" s="26"/>
      <c r="B3" s="27"/>
      <c r="C3" s="28"/>
      <c r="D3" s="29"/>
      <c r="E3" s="29"/>
      <c r="F3" s="28"/>
      <c r="G3" s="29"/>
      <c r="H3" s="29"/>
    </row>
    <row r="4" spans="1:8" ht="14.1" customHeight="1">
      <c r="A4" s="30"/>
      <c r="B4" s="31"/>
      <c r="C4" s="32"/>
      <c r="D4" s="33" t="s">
        <v>80</v>
      </c>
      <c r="E4" s="34">
        <v>2425</v>
      </c>
      <c r="F4" s="35" t="s">
        <v>2</v>
      </c>
      <c r="G4" s="36"/>
      <c r="H4" s="36"/>
    </row>
    <row r="5" spans="1:8" ht="14.1" customHeight="1">
      <c r="D5" s="40" t="s">
        <v>81</v>
      </c>
      <c r="G5" s="42"/>
      <c r="H5" s="42"/>
    </row>
    <row r="6" spans="1:8" ht="14.1" customHeight="1">
      <c r="D6" s="40" t="s">
        <v>3</v>
      </c>
      <c r="E6" s="44">
        <v>4425</v>
      </c>
      <c r="F6" s="45" t="s">
        <v>4</v>
      </c>
      <c r="G6" s="42"/>
      <c r="H6" s="42"/>
    </row>
    <row r="7" spans="1:8" ht="10.15" customHeight="1">
      <c r="D7" s="33"/>
      <c r="E7" s="46"/>
      <c r="F7" s="47"/>
      <c r="G7" s="42"/>
      <c r="H7" s="42"/>
    </row>
    <row r="8" spans="1:8" ht="14.1" customHeight="1">
      <c r="A8" s="48" t="s">
        <v>88</v>
      </c>
      <c r="D8" s="40"/>
      <c r="E8" s="49"/>
      <c r="F8" s="50"/>
      <c r="G8" s="42"/>
      <c r="H8" s="42"/>
    </row>
    <row r="9" spans="1:8" ht="14.1" customHeight="1">
      <c r="A9" s="48"/>
      <c r="D9" s="40"/>
      <c r="E9" s="49"/>
      <c r="F9" s="50"/>
      <c r="G9" s="42"/>
      <c r="H9" s="42"/>
    </row>
    <row r="10" spans="1:8" ht="14.1" customHeight="1">
      <c r="A10" s="3"/>
      <c r="D10" s="51"/>
      <c r="E10" s="52" t="s">
        <v>5</v>
      </c>
      <c r="F10" s="52" t="s">
        <v>79</v>
      </c>
      <c r="G10" s="52" t="s">
        <v>10</v>
      </c>
    </row>
    <row r="11" spans="1:8" ht="15" customHeight="1">
      <c r="A11" s="3"/>
      <c r="D11" s="52" t="s">
        <v>6</v>
      </c>
      <c r="E11" s="52">
        <f>H115</f>
        <v>168576</v>
      </c>
      <c r="F11" s="53">
        <f>H124</f>
        <v>0</v>
      </c>
      <c r="G11" s="52">
        <v>168576</v>
      </c>
      <c r="H11" s="54"/>
    </row>
    <row r="12" spans="1:8" ht="14.1" customHeight="1">
      <c r="A12" s="48" t="s">
        <v>78</v>
      </c>
      <c r="C12" s="55"/>
      <c r="D12" s="56"/>
      <c r="E12" s="56"/>
      <c r="F12" s="56"/>
    </row>
    <row r="13" spans="1:8" s="9" customFormat="1" ht="13.5" customHeight="1">
      <c r="A13" s="3"/>
      <c r="B13" s="4"/>
      <c r="C13" s="5"/>
      <c r="D13" s="6"/>
      <c r="E13" s="6"/>
      <c r="F13" s="6"/>
      <c r="G13" s="6"/>
      <c r="H13" s="7" t="s">
        <v>85</v>
      </c>
    </row>
    <row r="14" spans="1:8" s="9" customFormat="1" ht="13.15" customHeight="1">
      <c r="A14" s="10"/>
      <c r="B14" s="11"/>
      <c r="C14" s="12"/>
      <c r="D14" s="126" t="s">
        <v>95</v>
      </c>
      <c r="E14" s="126"/>
      <c r="F14" s="123" t="s">
        <v>89</v>
      </c>
      <c r="G14" s="123" t="s">
        <v>90</v>
      </c>
      <c r="H14" s="124" t="s">
        <v>89</v>
      </c>
    </row>
    <row r="15" spans="1:8" s="9" customFormat="1">
      <c r="A15" s="3"/>
      <c r="B15" s="4"/>
      <c r="C15" s="12" t="s">
        <v>7</v>
      </c>
      <c r="D15" s="127" t="s">
        <v>96</v>
      </c>
      <c r="E15" s="127"/>
      <c r="F15" s="123" t="s">
        <v>91</v>
      </c>
      <c r="G15" s="123" t="s">
        <v>91</v>
      </c>
      <c r="H15" s="125" t="s">
        <v>92</v>
      </c>
    </row>
    <row r="16" spans="1:8" s="9" customFormat="1">
      <c r="A16" s="13"/>
      <c r="B16" s="14"/>
      <c r="C16" s="5"/>
      <c r="D16" s="15" t="s">
        <v>8</v>
      </c>
      <c r="E16" s="15" t="s">
        <v>9</v>
      </c>
      <c r="F16" s="15"/>
      <c r="G16" s="15"/>
      <c r="H16" s="16"/>
    </row>
    <row r="17" spans="1:8" s="2" customFormat="1">
      <c r="A17" s="8"/>
      <c r="B17" s="57"/>
      <c r="C17" s="58"/>
      <c r="D17" s="59"/>
      <c r="E17" s="59"/>
      <c r="F17" s="59"/>
      <c r="G17" s="60"/>
      <c r="H17" s="59"/>
    </row>
    <row r="18" spans="1:8">
      <c r="C18" s="62" t="s">
        <v>11</v>
      </c>
      <c r="D18" s="63"/>
      <c r="E18" s="63"/>
      <c r="F18" s="63"/>
      <c r="G18" s="64"/>
      <c r="H18" s="63"/>
    </row>
    <row r="19" spans="1:8">
      <c r="A19" s="37" t="s">
        <v>12</v>
      </c>
      <c r="B19" s="65">
        <v>2425</v>
      </c>
      <c r="C19" s="62" t="s">
        <v>2</v>
      </c>
      <c r="D19" s="63"/>
      <c r="E19" s="63"/>
      <c r="F19" s="63"/>
      <c r="G19" s="64"/>
      <c r="H19" s="63"/>
    </row>
    <row r="20" spans="1:8">
      <c r="B20" s="66">
        <v>1E-3</v>
      </c>
      <c r="C20" s="62" t="s">
        <v>13</v>
      </c>
      <c r="D20" s="63"/>
      <c r="E20" s="63"/>
      <c r="F20" s="63"/>
      <c r="G20" s="64"/>
      <c r="H20" s="63"/>
    </row>
    <row r="21" spans="1:8">
      <c r="B21" s="67">
        <v>0.44</v>
      </c>
      <c r="C21" s="68" t="s">
        <v>14</v>
      </c>
      <c r="F21" s="41"/>
      <c r="G21" s="69"/>
    </row>
    <row r="22" spans="1:8">
      <c r="B22" s="70" t="s">
        <v>15</v>
      </c>
      <c r="C22" s="71" t="s">
        <v>16</v>
      </c>
      <c r="D22" s="72">
        <v>5341</v>
      </c>
      <c r="E22" s="72">
        <v>42858</v>
      </c>
      <c r="F22" s="72">
        <v>47784</v>
      </c>
      <c r="G22" s="72">
        <v>47784</v>
      </c>
      <c r="H22" s="72">
        <v>49158</v>
      </c>
    </row>
    <row r="23" spans="1:8">
      <c r="B23" s="70" t="s">
        <v>17</v>
      </c>
      <c r="C23" s="71" t="s">
        <v>18</v>
      </c>
      <c r="D23" s="72">
        <v>500</v>
      </c>
      <c r="E23" s="72">
        <v>258</v>
      </c>
      <c r="F23" s="72">
        <v>758</v>
      </c>
      <c r="G23" s="72">
        <v>758</v>
      </c>
      <c r="H23" s="72">
        <v>758</v>
      </c>
    </row>
    <row r="24" spans="1:8">
      <c r="B24" s="70" t="s">
        <v>19</v>
      </c>
      <c r="C24" s="71" t="s">
        <v>20</v>
      </c>
      <c r="D24" s="72">
        <v>8683</v>
      </c>
      <c r="E24" s="72">
        <v>1349</v>
      </c>
      <c r="F24" s="72">
        <v>2750</v>
      </c>
      <c r="G24" s="72">
        <v>2750</v>
      </c>
      <c r="H24" s="72">
        <v>2750</v>
      </c>
    </row>
    <row r="25" spans="1:8">
      <c r="B25" s="70" t="s">
        <v>93</v>
      </c>
      <c r="C25" s="71" t="s">
        <v>94</v>
      </c>
      <c r="D25" s="73">
        <v>0</v>
      </c>
      <c r="E25" s="73">
        <v>0</v>
      </c>
      <c r="F25" s="73">
        <v>0</v>
      </c>
      <c r="G25" s="73">
        <v>0</v>
      </c>
      <c r="H25" s="72">
        <v>20000</v>
      </c>
    </row>
    <row r="26" spans="1:8">
      <c r="A26" s="37" t="s">
        <v>10</v>
      </c>
      <c r="B26" s="67">
        <v>0.44</v>
      </c>
      <c r="C26" s="71" t="s">
        <v>14</v>
      </c>
      <c r="D26" s="21">
        <f>SUM(D21:D25)</f>
        <v>14524</v>
      </c>
      <c r="E26" s="21">
        <f t="shared" ref="E26:G26" si="0">SUM(E21:E25)</f>
        <v>44465</v>
      </c>
      <c r="F26" s="21">
        <f t="shared" si="0"/>
        <v>51292</v>
      </c>
      <c r="G26" s="21">
        <f t="shared" si="0"/>
        <v>51292</v>
      </c>
      <c r="H26" s="21">
        <v>72666</v>
      </c>
    </row>
    <row r="27" spans="1:8">
      <c r="C27" s="71"/>
      <c r="D27" s="63"/>
      <c r="E27" s="63"/>
      <c r="F27" s="63"/>
      <c r="G27" s="64"/>
      <c r="H27" s="63"/>
    </row>
    <row r="28" spans="1:8">
      <c r="B28" s="67">
        <v>0.45</v>
      </c>
      <c r="C28" s="71" t="s">
        <v>21</v>
      </c>
      <c r="D28" s="74"/>
      <c r="E28" s="74"/>
      <c r="F28" s="74"/>
      <c r="G28" s="75"/>
      <c r="H28" s="74"/>
    </row>
    <row r="29" spans="1:8">
      <c r="B29" s="70" t="s">
        <v>22</v>
      </c>
      <c r="C29" s="71" t="s">
        <v>16</v>
      </c>
      <c r="D29" s="73">
        <v>0</v>
      </c>
      <c r="E29" s="72">
        <v>11815</v>
      </c>
      <c r="F29" s="72">
        <v>15054</v>
      </c>
      <c r="G29" s="72">
        <v>15054</v>
      </c>
      <c r="H29" s="72">
        <v>12904</v>
      </c>
    </row>
    <row r="30" spans="1:8">
      <c r="B30" s="70" t="s">
        <v>23</v>
      </c>
      <c r="C30" s="71" t="s">
        <v>18</v>
      </c>
      <c r="D30" s="72">
        <v>100</v>
      </c>
      <c r="E30" s="72">
        <v>83</v>
      </c>
      <c r="F30" s="72">
        <v>183</v>
      </c>
      <c r="G30" s="72">
        <v>183</v>
      </c>
      <c r="H30" s="72">
        <v>183</v>
      </c>
    </row>
    <row r="31" spans="1:8">
      <c r="B31" s="70" t="s">
        <v>24</v>
      </c>
      <c r="C31" s="71" t="s">
        <v>20</v>
      </c>
      <c r="D31" s="72">
        <v>785</v>
      </c>
      <c r="E31" s="72">
        <v>195</v>
      </c>
      <c r="F31" s="72">
        <v>895</v>
      </c>
      <c r="G31" s="72">
        <v>895</v>
      </c>
      <c r="H31" s="72">
        <v>910</v>
      </c>
    </row>
    <row r="32" spans="1:8">
      <c r="A32" s="37" t="s">
        <v>10</v>
      </c>
      <c r="B32" s="67">
        <v>0.45</v>
      </c>
      <c r="C32" s="71" t="s">
        <v>21</v>
      </c>
      <c r="D32" s="21">
        <f t="shared" ref="D32:G32" si="1">SUM(D29:D31)</f>
        <v>885</v>
      </c>
      <c r="E32" s="21">
        <f t="shared" si="1"/>
        <v>12093</v>
      </c>
      <c r="F32" s="21">
        <f t="shared" si="1"/>
        <v>16132</v>
      </c>
      <c r="G32" s="21">
        <f t="shared" si="1"/>
        <v>16132</v>
      </c>
      <c r="H32" s="21">
        <v>13997</v>
      </c>
    </row>
    <row r="33" spans="1:8">
      <c r="C33" s="71"/>
      <c r="D33" s="63"/>
      <c r="E33" s="63"/>
      <c r="F33" s="63"/>
      <c r="G33" s="64"/>
      <c r="H33" s="63"/>
    </row>
    <row r="34" spans="1:8">
      <c r="B34" s="67">
        <v>0.46</v>
      </c>
      <c r="C34" s="71" t="s">
        <v>25</v>
      </c>
      <c r="D34" s="74"/>
      <c r="E34" s="74"/>
      <c r="F34" s="74"/>
      <c r="G34" s="75"/>
      <c r="H34" s="74"/>
    </row>
    <row r="35" spans="1:8">
      <c r="B35" s="70" t="s">
        <v>26</v>
      </c>
      <c r="C35" s="71" t="s">
        <v>16</v>
      </c>
      <c r="D35" s="73">
        <v>0</v>
      </c>
      <c r="E35" s="72">
        <v>7765</v>
      </c>
      <c r="F35" s="72">
        <v>10435</v>
      </c>
      <c r="G35" s="72">
        <v>10435</v>
      </c>
      <c r="H35" s="72">
        <v>9551</v>
      </c>
    </row>
    <row r="36" spans="1:8">
      <c r="A36" s="30"/>
      <c r="B36" s="76" t="s">
        <v>27</v>
      </c>
      <c r="C36" s="77" t="s">
        <v>18</v>
      </c>
      <c r="D36" s="78">
        <v>100</v>
      </c>
      <c r="E36" s="78">
        <v>75</v>
      </c>
      <c r="F36" s="78">
        <v>179</v>
      </c>
      <c r="G36" s="78">
        <v>179</v>
      </c>
      <c r="H36" s="78">
        <v>179</v>
      </c>
    </row>
    <row r="37" spans="1:8">
      <c r="A37" s="30"/>
      <c r="B37" s="76" t="s">
        <v>28</v>
      </c>
      <c r="C37" s="77" t="s">
        <v>20</v>
      </c>
      <c r="D37" s="80">
        <v>776</v>
      </c>
      <c r="E37" s="80">
        <v>169</v>
      </c>
      <c r="F37" s="80">
        <v>869</v>
      </c>
      <c r="G37" s="80">
        <v>869</v>
      </c>
      <c r="H37" s="80">
        <v>900</v>
      </c>
    </row>
    <row r="38" spans="1:8" ht="14.1" customHeight="1">
      <c r="A38" s="30" t="s">
        <v>10</v>
      </c>
      <c r="B38" s="82">
        <v>0.46</v>
      </c>
      <c r="C38" s="77" t="s">
        <v>25</v>
      </c>
      <c r="D38" s="21">
        <f t="shared" ref="D38:G38" si="2">SUM(D35:D37)</f>
        <v>876</v>
      </c>
      <c r="E38" s="21">
        <f t="shared" si="2"/>
        <v>8009</v>
      </c>
      <c r="F38" s="21">
        <f t="shared" si="2"/>
        <v>11483</v>
      </c>
      <c r="G38" s="21">
        <f t="shared" si="2"/>
        <v>11483</v>
      </c>
      <c r="H38" s="21">
        <v>10630</v>
      </c>
    </row>
    <row r="39" spans="1:8">
      <c r="A39" s="30"/>
      <c r="B39" s="82"/>
      <c r="C39" s="77"/>
      <c r="D39" s="83"/>
      <c r="E39" s="83"/>
      <c r="F39" s="83"/>
      <c r="G39" s="84"/>
      <c r="H39" s="83"/>
    </row>
    <row r="40" spans="1:8">
      <c r="A40" s="30"/>
      <c r="B40" s="82">
        <v>0.47</v>
      </c>
      <c r="C40" s="77" t="s">
        <v>29</v>
      </c>
      <c r="D40" s="33"/>
      <c r="E40" s="33"/>
      <c r="F40" s="33"/>
      <c r="G40" s="85"/>
      <c r="H40" s="33"/>
    </row>
    <row r="41" spans="1:8">
      <c r="A41" s="107"/>
      <c r="B41" s="119" t="s">
        <v>30</v>
      </c>
      <c r="C41" s="120" t="s">
        <v>16</v>
      </c>
      <c r="D41" s="81">
        <v>0</v>
      </c>
      <c r="E41" s="80">
        <v>6314</v>
      </c>
      <c r="F41" s="80">
        <v>8174</v>
      </c>
      <c r="G41" s="80">
        <v>8174</v>
      </c>
      <c r="H41" s="80">
        <v>9009</v>
      </c>
    </row>
    <row r="42" spans="1:8">
      <c r="B42" s="70" t="s">
        <v>31</v>
      </c>
      <c r="C42" s="71" t="s">
        <v>18</v>
      </c>
      <c r="D42" s="72">
        <v>100</v>
      </c>
      <c r="E42" s="72">
        <v>48</v>
      </c>
      <c r="F42" s="72">
        <v>148</v>
      </c>
      <c r="G42" s="72">
        <v>148</v>
      </c>
      <c r="H42" s="72">
        <v>148</v>
      </c>
    </row>
    <row r="43" spans="1:8">
      <c r="B43" s="70" t="s">
        <v>32</v>
      </c>
      <c r="C43" s="71" t="s">
        <v>20</v>
      </c>
      <c r="D43" s="72">
        <v>236</v>
      </c>
      <c r="E43" s="72">
        <v>178</v>
      </c>
      <c r="F43" s="72">
        <v>378</v>
      </c>
      <c r="G43" s="72">
        <v>378</v>
      </c>
      <c r="H43" s="72">
        <v>400</v>
      </c>
    </row>
    <row r="44" spans="1:8">
      <c r="A44" s="37" t="s">
        <v>10</v>
      </c>
      <c r="B44" s="67">
        <v>0.47</v>
      </c>
      <c r="C44" s="71" t="s">
        <v>29</v>
      </c>
      <c r="D44" s="21">
        <f t="shared" ref="D44:G44" si="3">SUM(D41:D43)</f>
        <v>336</v>
      </c>
      <c r="E44" s="21">
        <f t="shared" si="3"/>
        <v>6540</v>
      </c>
      <c r="F44" s="21">
        <f t="shared" si="3"/>
        <v>8700</v>
      </c>
      <c r="G44" s="21">
        <f t="shared" si="3"/>
        <v>8700</v>
      </c>
      <c r="H44" s="21">
        <v>9557</v>
      </c>
    </row>
    <row r="45" spans="1:8">
      <c r="C45" s="71"/>
      <c r="D45" s="63"/>
      <c r="E45" s="63"/>
      <c r="F45" s="63"/>
      <c r="G45" s="64"/>
      <c r="H45" s="63"/>
    </row>
    <row r="46" spans="1:8">
      <c r="B46" s="67">
        <v>0.48</v>
      </c>
      <c r="C46" s="71" t="s">
        <v>33</v>
      </c>
      <c r="D46" s="74"/>
      <c r="E46" s="74"/>
      <c r="F46" s="74"/>
      <c r="G46" s="75"/>
      <c r="H46" s="74"/>
    </row>
    <row r="47" spans="1:8">
      <c r="B47" s="70" t="s">
        <v>34</v>
      </c>
      <c r="C47" s="71" t="s">
        <v>16</v>
      </c>
      <c r="D47" s="73">
        <v>0</v>
      </c>
      <c r="E47" s="72">
        <v>8704</v>
      </c>
      <c r="F47" s="72">
        <v>10787</v>
      </c>
      <c r="G47" s="72">
        <v>10787</v>
      </c>
      <c r="H47" s="72">
        <v>11941</v>
      </c>
    </row>
    <row r="48" spans="1:8">
      <c r="B48" s="70" t="s">
        <v>35</v>
      </c>
      <c r="C48" s="71" t="s">
        <v>18</v>
      </c>
      <c r="D48" s="72">
        <v>100</v>
      </c>
      <c r="E48" s="72">
        <v>108</v>
      </c>
      <c r="F48" s="72">
        <v>205</v>
      </c>
      <c r="G48" s="72">
        <v>205</v>
      </c>
      <c r="H48" s="72">
        <v>205</v>
      </c>
    </row>
    <row r="49" spans="1:8">
      <c r="B49" s="70" t="s">
        <v>36</v>
      </c>
      <c r="C49" s="71" t="s">
        <v>20</v>
      </c>
      <c r="D49" s="72">
        <v>150</v>
      </c>
      <c r="E49" s="72">
        <v>212</v>
      </c>
      <c r="F49" s="72">
        <v>313</v>
      </c>
      <c r="G49" s="72">
        <v>313</v>
      </c>
      <c r="H49" s="72">
        <v>320</v>
      </c>
    </row>
    <row r="50" spans="1:8">
      <c r="A50" s="37" t="s">
        <v>10</v>
      </c>
      <c r="B50" s="67">
        <v>0.48</v>
      </c>
      <c r="C50" s="71" t="s">
        <v>33</v>
      </c>
      <c r="D50" s="21">
        <f t="shared" ref="D50:G50" si="4">SUM(D47:D49)</f>
        <v>250</v>
      </c>
      <c r="E50" s="21">
        <f t="shared" si="4"/>
        <v>9024</v>
      </c>
      <c r="F50" s="21">
        <f t="shared" si="4"/>
        <v>11305</v>
      </c>
      <c r="G50" s="21">
        <f t="shared" si="4"/>
        <v>11305</v>
      </c>
      <c r="H50" s="21">
        <v>12466</v>
      </c>
    </row>
    <row r="51" spans="1:8">
      <c r="C51" s="71"/>
      <c r="D51" s="63"/>
      <c r="E51" s="63"/>
      <c r="F51" s="63"/>
      <c r="G51" s="64"/>
      <c r="H51" s="63"/>
    </row>
    <row r="52" spans="1:8" ht="13.9" customHeight="1">
      <c r="B52" s="87">
        <v>0.5</v>
      </c>
      <c r="C52" s="71" t="s">
        <v>37</v>
      </c>
      <c r="D52" s="74"/>
      <c r="E52" s="74"/>
      <c r="F52" s="74"/>
      <c r="G52" s="75"/>
      <c r="H52" s="74"/>
    </row>
    <row r="53" spans="1:8">
      <c r="B53" s="70" t="s">
        <v>38</v>
      </c>
      <c r="C53" s="71" t="s">
        <v>16</v>
      </c>
      <c r="D53" s="73">
        <v>0</v>
      </c>
      <c r="E53" s="72">
        <v>4564</v>
      </c>
      <c r="F53" s="72">
        <v>5315</v>
      </c>
      <c r="G53" s="72">
        <v>5315</v>
      </c>
      <c r="H53" s="72">
        <v>6096</v>
      </c>
    </row>
    <row r="54" spans="1:8">
      <c r="B54" s="70" t="s">
        <v>39</v>
      </c>
      <c r="C54" s="71" t="s">
        <v>18</v>
      </c>
      <c r="D54" s="72">
        <v>75</v>
      </c>
      <c r="E54" s="72">
        <v>41</v>
      </c>
      <c r="F54" s="72">
        <v>116</v>
      </c>
      <c r="G54" s="72">
        <v>116</v>
      </c>
      <c r="H54" s="72">
        <v>116</v>
      </c>
    </row>
    <row r="55" spans="1:8">
      <c r="B55" s="70" t="s">
        <v>40</v>
      </c>
      <c r="C55" s="71" t="s">
        <v>20</v>
      </c>
      <c r="D55" s="72">
        <v>100</v>
      </c>
      <c r="E55" s="72">
        <v>102</v>
      </c>
      <c r="F55" s="72">
        <v>203</v>
      </c>
      <c r="G55" s="72">
        <v>203</v>
      </c>
      <c r="H55" s="72">
        <v>210</v>
      </c>
    </row>
    <row r="56" spans="1:8" ht="13.9" customHeight="1">
      <c r="A56" s="30" t="s">
        <v>10</v>
      </c>
      <c r="B56" s="87">
        <v>0.5</v>
      </c>
      <c r="C56" s="77" t="s">
        <v>37</v>
      </c>
      <c r="D56" s="21">
        <f t="shared" ref="D56:G56" si="5">SUM(D53:D55)</f>
        <v>175</v>
      </c>
      <c r="E56" s="21">
        <f t="shared" si="5"/>
        <v>4707</v>
      </c>
      <c r="F56" s="21">
        <f t="shared" si="5"/>
        <v>5634</v>
      </c>
      <c r="G56" s="21">
        <f t="shared" si="5"/>
        <v>5634</v>
      </c>
      <c r="H56" s="21">
        <v>6422</v>
      </c>
    </row>
    <row r="57" spans="1:8">
      <c r="A57" s="30"/>
      <c r="B57" s="87"/>
      <c r="C57" s="71"/>
      <c r="D57" s="63"/>
      <c r="E57" s="63"/>
      <c r="F57" s="63"/>
      <c r="G57" s="64"/>
      <c r="H57" s="63"/>
    </row>
    <row r="58" spans="1:8" ht="13.9" customHeight="1">
      <c r="A58" s="30"/>
      <c r="B58" s="87">
        <v>0.51</v>
      </c>
      <c r="C58" s="71" t="s">
        <v>66</v>
      </c>
      <c r="D58" s="63"/>
      <c r="E58" s="63"/>
      <c r="F58" s="63"/>
      <c r="G58" s="64"/>
      <c r="H58" s="63"/>
    </row>
    <row r="59" spans="1:8">
      <c r="A59" s="30"/>
      <c r="B59" s="87" t="s">
        <v>67</v>
      </c>
      <c r="C59" s="71" t="s">
        <v>16</v>
      </c>
      <c r="D59" s="73">
        <v>0</v>
      </c>
      <c r="E59" s="78">
        <v>3329</v>
      </c>
      <c r="F59" s="72">
        <v>4496</v>
      </c>
      <c r="G59" s="78">
        <v>4496</v>
      </c>
      <c r="H59" s="72">
        <v>4793</v>
      </c>
    </row>
    <row r="60" spans="1:8">
      <c r="A60" s="30"/>
      <c r="B60" s="87" t="s">
        <v>68</v>
      </c>
      <c r="C60" s="71" t="s">
        <v>18</v>
      </c>
      <c r="D60" s="78">
        <v>75</v>
      </c>
      <c r="E60" s="78">
        <v>40</v>
      </c>
      <c r="F60" s="78">
        <v>115</v>
      </c>
      <c r="G60" s="78">
        <v>115</v>
      </c>
      <c r="H60" s="72">
        <v>115</v>
      </c>
    </row>
    <row r="61" spans="1:8">
      <c r="A61" s="30"/>
      <c r="B61" s="87" t="s">
        <v>69</v>
      </c>
      <c r="C61" s="71" t="s">
        <v>20</v>
      </c>
      <c r="D61" s="78">
        <v>100</v>
      </c>
      <c r="E61" s="78">
        <v>133</v>
      </c>
      <c r="F61" s="78">
        <v>233</v>
      </c>
      <c r="G61" s="78">
        <v>233</v>
      </c>
      <c r="H61" s="72">
        <v>240</v>
      </c>
    </row>
    <row r="62" spans="1:8" ht="13.9" customHeight="1">
      <c r="A62" s="30" t="s">
        <v>10</v>
      </c>
      <c r="B62" s="82">
        <v>0.51</v>
      </c>
      <c r="C62" s="77" t="s">
        <v>66</v>
      </c>
      <c r="D62" s="21">
        <f t="shared" ref="D62:G62" si="6">SUM(D59:D61)</f>
        <v>175</v>
      </c>
      <c r="E62" s="21">
        <f t="shared" si="6"/>
        <v>3502</v>
      </c>
      <c r="F62" s="21">
        <f t="shared" si="6"/>
        <v>4844</v>
      </c>
      <c r="G62" s="21">
        <f t="shared" si="6"/>
        <v>4844</v>
      </c>
      <c r="H62" s="21">
        <v>5148</v>
      </c>
    </row>
    <row r="63" spans="1:8">
      <c r="A63" s="30"/>
      <c r="B63" s="88"/>
      <c r="C63" s="77"/>
      <c r="D63" s="63"/>
      <c r="E63" s="63"/>
      <c r="F63" s="63"/>
      <c r="G63" s="64"/>
      <c r="H63" s="63"/>
    </row>
    <row r="64" spans="1:8" ht="13.9" customHeight="1">
      <c r="A64" s="30"/>
      <c r="B64" s="82">
        <v>0.52</v>
      </c>
      <c r="C64" s="77" t="s">
        <v>41</v>
      </c>
      <c r="D64" s="33"/>
      <c r="E64" s="33"/>
      <c r="F64" s="33"/>
      <c r="G64" s="85"/>
      <c r="H64" s="33"/>
    </row>
    <row r="65" spans="1:8">
      <c r="A65" s="30"/>
      <c r="B65" s="76" t="s">
        <v>42</v>
      </c>
      <c r="C65" s="77" t="s">
        <v>16</v>
      </c>
      <c r="D65" s="73">
        <v>0</v>
      </c>
      <c r="E65" s="72">
        <v>5315</v>
      </c>
      <c r="F65" s="72">
        <v>8322</v>
      </c>
      <c r="G65" s="72">
        <v>8322</v>
      </c>
      <c r="H65" s="72">
        <v>7171</v>
      </c>
    </row>
    <row r="66" spans="1:8">
      <c r="A66" s="30"/>
      <c r="B66" s="76" t="s">
        <v>43</v>
      </c>
      <c r="C66" s="77" t="s">
        <v>18</v>
      </c>
      <c r="D66" s="78">
        <v>50</v>
      </c>
      <c r="E66" s="78">
        <v>49</v>
      </c>
      <c r="F66" s="78">
        <v>99</v>
      </c>
      <c r="G66" s="78">
        <v>99</v>
      </c>
      <c r="H66" s="72">
        <v>99</v>
      </c>
    </row>
    <row r="67" spans="1:8">
      <c r="A67" s="30"/>
      <c r="B67" s="76" t="s">
        <v>44</v>
      </c>
      <c r="C67" s="77" t="s">
        <v>20</v>
      </c>
      <c r="D67" s="72">
        <v>109</v>
      </c>
      <c r="E67" s="72">
        <v>107</v>
      </c>
      <c r="F67" s="78">
        <v>208</v>
      </c>
      <c r="G67" s="72">
        <v>208</v>
      </c>
      <c r="H67" s="72">
        <v>215</v>
      </c>
    </row>
    <row r="68" spans="1:8" ht="13.9" customHeight="1">
      <c r="A68" s="30" t="s">
        <v>10</v>
      </c>
      <c r="B68" s="82">
        <v>0.52</v>
      </c>
      <c r="C68" s="77" t="s">
        <v>41</v>
      </c>
      <c r="D68" s="21">
        <f t="shared" ref="D68:G68" si="7">SUM(D65:D67)</f>
        <v>159</v>
      </c>
      <c r="E68" s="21">
        <f t="shared" si="7"/>
        <v>5471</v>
      </c>
      <c r="F68" s="21">
        <f t="shared" si="7"/>
        <v>8629</v>
      </c>
      <c r="G68" s="21">
        <f t="shared" si="7"/>
        <v>8629</v>
      </c>
      <c r="H68" s="21">
        <v>7485</v>
      </c>
    </row>
    <row r="69" spans="1:8">
      <c r="A69" s="30"/>
      <c r="B69" s="82"/>
      <c r="C69" s="77"/>
      <c r="D69" s="63"/>
      <c r="E69" s="63"/>
      <c r="F69" s="63"/>
      <c r="G69" s="64"/>
      <c r="H69" s="63"/>
    </row>
    <row r="70" spans="1:8">
      <c r="A70" s="30"/>
      <c r="B70" s="82">
        <v>0.55000000000000004</v>
      </c>
      <c r="C70" s="77" t="s">
        <v>70</v>
      </c>
      <c r="D70" s="63"/>
      <c r="E70" s="63"/>
      <c r="F70" s="63"/>
      <c r="G70" s="64"/>
      <c r="H70" s="63"/>
    </row>
    <row r="71" spans="1:8">
      <c r="A71" s="30"/>
      <c r="B71" s="88" t="s">
        <v>71</v>
      </c>
      <c r="C71" s="77" t="s">
        <v>16</v>
      </c>
      <c r="D71" s="79">
        <v>0</v>
      </c>
      <c r="E71" s="78">
        <v>1084</v>
      </c>
      <c r="F71" s="78">
        <v>1621</v>
      </c>
      <c r="G71" s="78">
        <v>1621</v>
      </c>
      <c r="H71" s="78">
        <v>1713</v>
      </c>
    </row>
    <row r="72" spans="1:8">
      <c r="A72" s="30"/>
      <c r="B72" s="88" t="s">
        <v>72</v>
      </c>
      <c r="C72" s="77" t="s">
        <v>18</v>
      </c>
      <c r="D72" s="78">
        <v>50</v>
      </c>
      <c r="E72" s="78">
        <v>31</v>
      </c>
      <c r="F72" s="78">
        <v>81</v>
      </c>
      <c r="G72" s="78">
        <v>81</v>
      </c>
      <c r="H72" s="78">
        <v>81</v>
      </c>
    </row>
    <row r="73" spans="1:8">
      <c r="A73" s="30"/>
      <c r="B73" s="88" t="s">
        <v>73</v>
      </c>
      <c r="C73" s="77" t="s">
        <v>20</v>
      </c>
      <c r="D73" s="80">
        <v>100</v>
      </c>
      <c r="E73" s="80">
        <v>86</v>
      </c>
      <c r="F73" s="80">
        <v>186</v>
      </c>
      <c r="G73" s="80">
        <v>186</v>
      </c>
      <c r="H73" s="80">
        <v>186</v>
      </c>
    </row>
    <row r="74" spans="1:8" ht="12.75" customHeight="1">
      <c r="A74" s="30" t="s">
        <v>10</v>
      </c>
      <c r="B74" s="82">
        <v>0.55000000000000004</v>
      </c>
      <c r="C74" s="77" t="s">
        <v>70</v>
      </c>
      <c r="D74" s="80">
        <f t="shared" ref="D74:G74" si="8">SUM(D71:D73)</f>
        <v>150</v>
      </c>
      <c r="E74" s="80">
        <f t="shared" si="8"/>
        <v>1201</v>
      </c>
      <c r="F74" s="80">
        <f t="shared" si="8"/>
        <v>1888</v>
      </c>
      <c r="G74" s="80">
        <f t="shared" si="8"/>
        <v>1888</v>
      </c>
      <c r="H74" s="80">
        <v>1980</v>
      </c>
    </row>
    <row r="75" spans="1:8">
      <c r="A75" s="30"/>
      <c r="B75" s="82"/>
      <c r="C75" s="77"/>
      <c r="D75" s="63"/>
      <c r="E75" s="63"/>
      <c r="F75" s="78"/>
      <c r="G75" s="64"/>
      <c r="H75" s="63"/>
    </row>
    <row r="76" spans="1:8" ht="15" customHeight="1">
      <c r="A76" s="30"/>
      <c r="B76" s="82">
        <v>0.56999999999999995</v>
      </c>
      <c r="C76" s="77" t="s">
        <v>45</v>
      </c>
      <c r="D76" s="63"/>
      <c r="E76" s="63"/>
      <c r="F76" s="63"/>
      <c r="G76" s="64"/>
      <c r="H76" s="63"/>
    </row>
    <row r="77" spans="1:8" ht="15" customHeight="1">
      <c r="A77" s="107"/>
      <c r="B77" s="119" t="s">
        <v>46</v>
      </c>
      <c r="C77" s="120" t="s">
        <v>16</v>
      </c>
      <c r="D77" s="81">
        <v>0</v>
      </c>
      <c r="E77" s="80">
        <v>5185</v>
      </c>
      <c r="F77" s="80">
        <v>6954</v>
      </c>
      <c r="G77" s="80">
        <v>6954</v>
      </c>
      <c r="H77" s="80">
        <v>8018</v>
      </c>
    </row>
    <row r="78" spans="1:8" ht="15" customHeight="1">
      <c r="B78" s="70" t="s">
        <v>47</v>
      </c>
      <c r="C78" s="71" t="s">
        <v>18</v>
      </c>
      <c r="D78" s="72">
        <v>50</v>
      </c>
      <c r="E78" s="72">
        <v>64</v>
      </c>
      <c r="F78" s="72">
        <v>114</v>
      </c>
      <c r="G78" s="72">
        <v>114</v>
      </c>
      <c r="H78" s="72">
        <v>114</v>
      </c>
    </row>
    <row r="79" spans="1:8" ht="15" customHeight="1">
      <c r="B79" s="70" t="s">
        <v>48</v>
      </c>
      <c r="C79" s="71" t="s">
        <v>20</v>
      </c>
      <c r="D79" s="72">
        <v>100</v>
      </c>
      <c r="E79" s="72">
        <v>108</v>
      </c>
      <c r="F79" s="72">
        <v>208</v>
      </c>
      <c r="G79" s="72">
        <v>208</v>
      </c>
      <c r="H79" s="72">
        <v>208</v>
      </c>
    </row>
    <row r="80" spans="1:8" ht="15" customHeight="1">
      <c r="A80" s="37" t="s">
        <v>10</v>
      </c>
      <c r="B80" s="67">
        <v>0.56999999999999995</v>
      </c>
      <c r="C80" s="71" t="s">
        <v>45</v>
      </c>
      <c r="D80" s="21">
        <f t="shared" ref="D80:G80" si="9">SUM(D77:D79)</f>
        <v>150</v>
      </c>
      <c r="E80" s="21">
        <f t="shared" si="9"/>
        <v>5357</v>
      </c>
      <c r="F80" s="21">
        <f t="shared" si="9"/>
        <v>7276</v>
      </c>
      <c r="G80" s="21">
        <f t="shared" si="9"/>
        <v>7276</v>
      </c>
      <c r="H80" s="21">
        <v>8340</v>
      </c>
    </row>
    <row r="81" spans="1:8" ht="15" customHeight="1">
      <c r="A81" s="30" t="s">
        <v>10</v>
      </c>
      <c r="B81" s="89">
        <v>1E-3</v>
      </c>
      <c r="C81" s="90" t="s">
        <v>13</v>
      </c>
      <c r="D81" s="21">
        <f t="shared" ref="D81:G81" si="10">D80+D68+D56+D50+D44+D38+D32+D26+D74+D62</f>
        <v>17680</v>
      </c>
      <c r="E81" s="21">
        <f t="shared" si="10"/>
        <v>100369</v>
      </c>
      <c r="F81" s="21">
        <f t="shared" si="10"/>
        <v>127183</v>
      </c>
      <c r="G81" s="21">
        <f t="shared" si="10"/>
        <v>127183</v>
      </c>
      <c r="H81" s="21">
        <v>148691</v>
      </c>
    </row>
    <row r="82" spans="1:8">
      <c r="B82" s="91"/>
      <c r="C82" s="62"/>
      <c r="D82" s="63"/>
      <c r="E82" s="63"/>
      <c r="F82" s="63"/>
      <c r="G82" s="64"/>
      <c r="H82" s="63"/>
    </row>
    <row r="83" spans="1:8" ht="15" customHeight="1">
      <c r="B83" s="66">
        <v>3.0000000000000001E-3</v>
      </c>
      <c r="C83" s="62" t="s">
        <v>49</v>
      </c>
      <c r="D83" s="74"/>
      <c r="E83" s="74"/>
      <c r="F83" s="74"/>
      <c r="G83" s="75"/>
      <c r="H83" s="74"/>
    </row>
    <row r="84" spans="1:8" ht="15" customHeight="1">
      <c r="B84" s="92">
        <v>60</v>
      </c>
      <c r="C84" s="71" t="s">
        <v>49</v>
      </c>
      <c r="D84" s="74"/>
      <c r="E84" s="74"/>
      <c r="F84" s="74"/>
      <c r="G84" s="75"/>
      <c r="H84" s="74"/>
    </row>
    <row r="85" spans="1:8" s="24" customFormat="1" ht="15" customHeight="1">
      <c r="A85" s="30"/>
      <c r="B85" s="76" t="s">
        <v>50</v>
      </c>
      <c r="C85" s="77" t="s">
        <v>51</v>
      </c>
      <c r="D85" s="72">
        <v>2200</v>
      </c>
      <c r="E85" s="73">
        <v>0</v>
      </c>
      <c r="F85" s="72">
        <v>3000</v>
      </c>
      <c r="G85" s="72">
        <v>3000</v>
      </c>
      <c r="H85" s="72">
        <v>3000</v>
      </c>
    </row>
    <row r="86" spans="1:8" ht="15" customHeight="1">
      <c r="A86" s="30" t="s">
        <v>10</v>
      </c>
      <c r="B86" s="89">
        <v>3.0000000000000001E-3</v>
      </c>
      <c r="C86" s="90" t="s">
        <v>49</v>
      </c>
      <c r="D86" s="21">
        <f t="shared" ref="D86:G86" si="11">D85</f>
        <v>2200</v>
      </c>
      <c r="E86" s="22">
        <f t="shared" si="11"/>
        <v>0</v>
      </c>
      <c r="F86" s="21">
        <f t="shared" si="11"/>
        <v>3000</v>
      </c>
      <c r="G86" s="21">
        <f t="shared" si="11"/>
        <v>3000</v>
      </c>
      <c r="H86" s="21">
        <v>3000</v>
      </c>
    </row>
    <row r="87" spans="1:8">
      <c r="A87" s="30"/>
      <c r="B87" s="66"/>
      <c r="C87" s="90"/>
      <c r="D87" s="93"/>
      <c r="E87" s="63"/>
      <c r="F87" s="63"/>
      <c r="G87" s="64"/>
      <c r="H87" s="63"/>
    </row>
    <row r="88" spans="1:8" ht="15" customHeight="1">
      <c r="A88" s="30"/>
      <c r="B88" s="66">
        <v>0.10100000000000001</v>
      </c>
      <c r="C88" s="62" t="s">
        <v>52</v>
      </c>
      <c r="D88" s="93"/>
      <c r="E88" s="63"/>
      <c r="F88" s="63"/>
      <c r="G88" s="64"/>
      <c r="H88" s="63"/>
    </row>
    <row r="89" spans="1:8" ht="15" customHeight="1">
      <c r="B89" s="92">
        <v>61</v>
      </c>
      <c r="C89" s="39" t="s">
        <v>53</v>
      </c>
      <c r="D89" s="93"/>
      <c r="E89" s="63"/>
      <c r="F89" s="63"/>
      <c r="G89" s="64"/>
      <c r="H89" s="63"/>
    </row>
    <row r="90" spans="1:8" s="24" customFormat="1" ht="15" customHeight="1">
      <c r="A90" s="37"/>
      <c r="B90" s="118" t="s">
        <v>54</v>
      </c>
      <c r="C90" s="39" t="s">
        <v>55</v>
      </c>
      <c r="D90" s="72">
        <v>500</v>
      </c>
      <c r="E90" s="73">
        <v>0</v>
      </c>
      <c r="F90" s="72">
        <v>1000</v>
      </c>
      <c r="G90" s="72">
        <v>1000</v>
      </c>
      <c r="H90" s="72">
        <v>500</v>
      </c>
    </row>
    <row r="91" spans="1:8" ht="15" customHeight="1">
      <c r="A91" s="30" t="s">
        <v>10</v>
      </c>
      <c r="B91" s="89">
        <v>0.10100000000000001</v>
      </c>
      <c r="C91" s="90" t="s">
        <v>52</v>
      </c>
      <c r="D91" s="21">
        <f t="shared" ref="D91:G91" si="12">D90</f>
        <v>500</v>
      </c>
      <c r="E91" s="22">
        <f t="shared" si="12"/>
        <v>0</v>
      </c>
      <c r="F91" s="21">
        <f t="shared" si="12"/>
        <v>1000</v>
      </c>
      <c r="G91" s="21">
        <f t="shared" si="12"/>
        <v>1000</v>
      </c>
      <c r="H91" s="21">
        <v>500</v>
      </c>
    </row>
    <row r="92" spans="1:8">
      <c r="A92" s="30"/>
      <c r="B92" s="31"/>
      <c r="C92" s="32"/>
      <c r="D92" s="61"/>
      <c r="E92" s="63"/>
      <c r="F92" s="63"/>
      <c r="G92" s="64"/>
      <c r="H92" s="63"/>
    </row>
    <row r="93" spans="1:8" ht="15" customHeight="1">
      <c r="A93" s="30"/>
      <c r="B93" s="89">
        <v>0.105</v>
      </c>
      <c r="C93" s="90" t="s">
        <v>56</v>
      </c>
      <c r="D93" s="61"/>
      <c r="E93" s="63"/>
      <c r="F93" s="63"/>
      <c r="G93" s="64"/>
      <c r="H93" s="63"/>
    </row>
    <row r="94" spans="1:8" s="24" customFormat="1" ht="15" customHeight="1">
      <c r="A94" s="30"/>
      <c r="B94" s="76" t="s">
        <v>57</v>
      </c>
      <c r="C94" s="77" t="s">
        <v>58</v>
      </c>
      <c r="D94" s="78">
        <v>1000</v>
      </c>
      <c r="E94" s="79">
        <v>0</v>
      </c>
      <c r="F94" s="78">
        <v>2000</v>
      </c>
      <c r="G94" s="78">
        <v>2000</v>
      </c>
      <c r="H94" s="78">
        <v>1000</v>
      </c>
    </row>
    <row r="95" spans="1:8" ht="15" customHeight="1">
      <c r="A95" s="30" t="s">
        <v>10</v>
      </c>
      <c r="B95" s="89">
        <v>0.105</v>
      </c>
      <c r="C95" s="90" t="s">
        <v>56</v>
      </c>
      <c r="D95" s="21">
        <f t="shared" ref="D95:G95" si="13">D94</f>
        <v>1000</v>
      </c>
      <c r="E95" s="22">
        <f t="shared" si="13"/>
        <v>0</v>
      </c>
      <c r="F95" s="21">
        <f t="shared" si="13"/>
        <v>2000</v>
      </c>
      <c r="G95" s="21">
        <f t="shared" si="13"/>
        <v>2000</v>
      </c>
      <c r="H95" s="21">
        <v>1000</v>
      </c>
    </row>
    <row r="96" spans="1:8">
      <c r="A96" s="30"/>
      <c r="B96" s="89"/>
      <c r="C96" s="90"/>
      <c r="D96" s="93"/>
      <c r="E96" s="93"/>
      <c r="F96" s="63"/>
      <c r="G96" s="63"/>
      <c r="H96" s="63"/>
    </row>
    <row r="97" spans="1:8" ht="13.9" customHeight="1">
      <c r="A97" s="30"/>
      <c r="B97" s="89">
        <v>0.107</v>
      </c>
      <c r="C97" s="90" t="s">
        <v>59</v>
      </c>
      <c r="D97" s="93"/>
      <c r="E97" s="63"/>
      <c r="F97" s="63"/>
      <c r="G97" s="63"/>
      <c r="H97" s="63"/>
    </row>
    <row r="98" spans="1:8" ht="13.9" customHeight="1">
      <c r="A98" s="30"/>
      <c r="B98" s="94">
        <v>62</v>
      </c>
      <c r="C98" s="32" t="s">
        <v>59</v>
      </c>
      <c r="D98" s="93"/>
      <c r="E98" s="63"/>
      <c r="F98" s="63"/>
      <c r="G98" s="63"/>
      <c r="H98" s="63"/>
    </row>
    <row r="99" spans="1:8" s="24" customFormat="1" ht="13.9" customHeight="1">
      <c r="A99" s="30"/>
      <c r="B99" s="76" t="s">
        <v>60</v>
      </c>
      <c r="C99" s="32" t="s">
        <v>77</v>
      </c>
      <c r="D99" s="78">
        <v>2000</v>
      </c>
      <c r="E99" s="79">
        <v>0</v>
      </c>
      <c r="F99" s="78">
        <v>2000</v>
      </c>
      <c r="G99" s="78">
        <v>2000</v>
      </c>
      <c r="H99" s="78">
        <v>2385</v>
      </c>
    </row>
    <row r="100" spans="1:8" ht="13.9" customHeight="1">
      <c r="A100" s="30" t="s">
        <v>10</v>
      </c>
      <c r="B100" s="94">
        <v>62</v>
      </c>
      <c r="C100" s="32" t="s">
        <v>59</v>
      </c>
      <c r="D100" s="21">
        <f t="shared" ref="D100:G100" si="14">SUM(D98:D99)</f>
        <v>2000</v>
      </c>
      <c r="E100" s="22">
        <f t="shared" si="14"/>
        <v>0</v>
      </c>
      <c r="F100" s="21">
        <f t="shared" si="14"/>
        <v>2000</v>
      </c>
      <c r="G100" s="21">
        <f t="shared" si="14"/>
        <v>2000</v>
      </c>
      <c r="H100" s="21">
        <v>2385</v>
      </c>
    </row>
    <row r="101" spans="1:8" ht="13.9" customHeight="1">
      <c r="A101" s="30" t="s">
        <v>10</v>
      </c>
      <c r="B101" s="89">
        <v>0.107</v>
      </c>
      <c r="C101" s="90" t="s">
        <v>59</v>
      </c>
      <c r="D101" s="21">
        <f t="shared" ref="D101:G101" si="15">D100</f>
        <v>2000</v>
      </c>
      <c r="E101" s="22">
        <f t="shared" si="15"/>
        <v>0</v>
      </c>
      <c r="F101" s="21">
        <f t="shared" si="15"/>
        <v>2000</v>
      </c>
      <c r="G101" s="21">
        <f t="shared" si="15"/>
        <v>2000</v>
      </c>
      <c r="H101" s="21">
        <v>2385</v>
      </c>
    </row>
    <row r="102" spans="1:8">
      <c r="A102" s="30"/>
      <c r="B102" s="89"/>
      <c r="C102" s="90"/>
      <c r="D102" s="61"/>
      <c r="E102" s="93"/>
      <c r="F102" s="63"/>
      <c r="G102" s="64"/>
      <c r="H102" s="63"/>
    </row>
    <row r="103" spans="1:8" ht="13.9" customHeight="1">
      <c r="A103" s="30"/>
      <c r="B103" s="89">
        <v>0.108</v>
      </c>
      <c r="C103" s="90" t="s">
        <v>62</v>
      </c>
      <c r="D103" s="86"/>
      <c r="E103" s="74"/>
      <c r="F103" s="74"/>
      <c r="G103" s="75"/>
      <c r="H103" s="74"/>
    </row>
    <row r="104" spans="1:8" ht="13.9" customHeight="1">
      <c r="A104" s="30"/>
      <c r="B104" s="94">
        <v>62</v>
      </c>
      <c r="C104" s="77" t="s">
        <v>75</v>
      </c>
      <c r="D104" s="43"/>
      <c r="E104" s="74"/>
      <c r="F104" s="74"/>
      <c r="G104" s="75"/>
      <c r="H104" s="74"/>
    </row>
    <row r="105" spans="1:8" s="24" customFormat="1" ht="13.9" customHeight="1">
      <c r="A105" s="30"/>
      <c r="B105" s="76" t="s">
        <v>60</v>
      </c>
      <c r="C105" s="32" t="s">
        <v>77</v>
      </c>
      <c r="D105" s="95">
        <v>10000</v>
      </c>
      <c r="E105" s="96">
        <v>0</v>
      </c>
      <c r="F105" s="95">
        <v>20000</v>
      </c>
      <c r="G105" s="95">
        <v>20000</v>
      </c>
      <c r="H105" s="78">
        <v>10000</v>
      </c>
    </row>
    <row r="106" spans="1:8">
      <c r="A106" s="30"/>
      <c r="B106" s="76"/>
      <c r="C106" s="32"/>
      <c r="D106" s="95"/>
      <c r="E106" s="96"/>
      <c r="F106" s="95"/>
      <c r="G106" s="96"/>
      <c r="H106" s="78"/>
    </row>
    <row r="107" spans="1:8" ht="13.9" customHeight="1">
      <c r="A107" s="30"/>
      <c r="B107" s="94">
        <v>63</v>
      </c>
      <c r="C107" s="77" t="s">
        <v>76</v>
      </c>
      <c r="D107" s="93"/>
      <c r="E107" s="93"/>
      <c r="F107" s="63"/>
      <c r="G107" s="64"/>
      <c r="H107" s="63"/>
    </row>
    <row r="108" spans="1:8" s="24" customFormat="1" ht="13.9" customHeight="1">
      <c r="A108" s="30"/>
      <c r="B108" s="76" t="s">
        <v>63</v>
      </c>
      <c r="C108" s="77" t="s">
        <v>61</v>
      </c>
      <c r="D108" s="78">
        <v>1017</v>
      </c>
      <c r="E108" s="79">
        <v>0</v>
      </c>
      <c r="F108" s="78">
        <v>2000</v>
      </c>
      <c r="G108" s="78">
        <v>2000</v>
      </c>
      <c r="H108" s="78">
        <v>2000</v>
      </c>
    </row>
    <row r="109" spans="1:8" ht="13.9" customHeight="1">
      <c r="A109" s="30" t="s">
        <v>10</v>
      </c>
      <c r="B109" s="89">
        <v>0.108</v>
      </c>
      <c r="C109" s="90" t="s">
        <v>62</v>
      </c>
      <c r="D109" s="21">
        <f>D108+D105</f>
        <v>11017</v>
      </c>
      <c r="E109" s="22">
        <f t="shared" ref="E109:G109" si="16">E108+E105</f>
        <v>0</v>
      </c>
      <c r="F109" s="21">
        <f t="shared" si="16"/>
        <v>22000</v>
      </c>
      <c r="G109" s="21">
        <f t="shared" si="16"/>
        <v>22000</v>
      </c>
      <c r="H109" s="21">
        <v>12000</v>
      </c>
    </row>
    <row r="110" spans="1:8">
      <c r="B110" s="65"/>
      <c r="C110" s="62"/>
      <c r="D110" s="63"/>
      <c r="E110" s="63"/>
      <c r="F110" s="63"/>
      <c r="G110" s="64"/>
      <c r="H110" s="63"/>
    </row>
    <row r="111" spans="1:8" ht="15" customHeight="1">
      <c r="B111" s="66">
        <v>0.27700000000000002</v>
      </c>
      <c r="C111" s="62" t="s">
        <v>64</v>
      </c>
      <c r="D111" s="63"/>
      <c r="E111" s="63"/>
      <c r="F111" s="63"/>
      <c r="G111" s="64"/>
      <c r="H111" s="63"/>
    </row>
    <row r="112" spans="1:8" s="24" customFormat="1" ht="15" customHeight="1">
      <c r="A112" s="107"/>
      <c r="B112" s="122" t="s">
        <v>74</v>
      </c>
      <c r="C112" s="120" t="s">
        <v>77</v>
      </c>
      <c r="D112" s="80">
        <v>1800</v>
      </c>
      <c r="E112" s="81">
        <v>0</v>
      </c>
      <c r="F112" s="80">
        <v>1000</v>
      </c>
      <c r="G112" s="80">
        <v>3500</v>
      </c>
      <c r="H112" s="80">
        <v>1000</v>
      </c>
    </row>
    <row r="113" spans="1:8" ht="15" customHeight="1">
      <c r="A113" s="107" t="s">
        <v>10</v>
      </c>
      <c r="B113" s="121">
        <v>0.27700000000000002</v>
      </c>
      <c r="C113" s="109" t="s">
        <v>64</v>
      </c>
      <c r="D113" s="80">
        <f t="shared" ref="D113:G113" si="17">SUM(D112:D112)</f>
        <v>1800</v>
      </c>
      <c r="E113" s="81">
        <f t="shared" si="17"/>
        <v>0</v>
      </c>
      <c r="F113" s="80">
        <f t="shared" si="17"/>
        <v>1000</v>
      </c>
      <c r="G113" s="80">
        <f t="shared" si="17"/>
        <v>3500</v>
      </c>
      <c r="H113" s="80">
        <v>1000</v>
      </c>
    </row>
    <row r="114" spans="1:8" ht="15" customHeight="1">
      <c r="A114" s="30" t="s">
        <v>10</v>
      </c>
      <c r="B114" s="97">
        <v>2425</v>
      </c>
      <c r="C114" s="90" t="s">
        <v>2</v>
      </c>
      <c r="D114" s="80">
        <f t="shared" ref="D114:G114" si="18">D113+D109+D101+D95+D91+D86+D81</f>
        <v>36197</v>
      </c>
      <c r="E114" s="80">
        <f t="shared" si="18"/>
        <v>100369</v>
      </c>
      <c r="F114" s="80">
        <f t="shared" si="18"/>
        <v>158183</v>
      </c>
      <c r="G114" s="80">
        <f t="shared" si="18"/>
        <v>160683</v>
      </c>
      <c r="H114" s="80">
        <v>168576</v>
      </c>
    </row>
    <row r="115" spans="1:8" s="17" customFormat="1" ht="15" customHeight="1">
      <c r="A115" s="18" t="s">
        <v>10</v>
      </c>
      <c r="B115" s="19"/>
      <c r="C115" s="20" t="s">
        <v>11</v>
      </c>
      <c r="D115" s="21">
        <f>D114</f>
        <v>36197</v>
      </c>
      <c r="E115" s="21">
        <f t="shared" ref="E115:G115" si="19">E114</f>
        <v>100369</v>
      </c>
      <c r="F115" s="21">
        <f t="shared" si="19"/>
        <v>158183</v>
      </c>
      <c r="G115" s="21">
        <f t="shared" si="19"/>
        <v>160683</v>
      </c>
      <c r="H115" s="21">
        <v>168576</v>
      </c>
    </row>
    <row r="116" spans="1:8" ht="7.15" customHeight="1">
      <c r="A116" s="30"/>
      <c r="B116" s="31"/>
      <c r="C116" s="90"/>
      <c r="D116" s="63"/>
      <c r="E116" s="63"/>
      <c r="F116" s="63"/>
      <c r="G116" s="64"/>
      <c r="H116" s="63"/>
    </row>
    <row r="117" spans="1:8" ht="15" customHeight="1">
      <c r="C117" s="62" t="s">
        <v>65</v>
      </c>
      <c r="D117" s="98"/>
      <c r="E117" s="98"/>
      <c r="F117" s="98"/>
      <c r="G117" s="99"/>
      <c r="H117" s="98"/>
    </row>
    <row r="118" spans="1:8" ht="15" customHeight="1">
      <c r="A118" s="37" t="s">
        <v>12</v>
      </c>
      <c r="B118" s="65">
        <v>4425</v>
      </c>
      <c r="C118" s="62" t="s">
        <v>4</v>
      </c>
      <c r="D118" s="100"/>
      <c r="E118" s="100"/>
      <c r="F118" s="100"/>
      <c r="G118" s="101"/>
      <c r="H118" s="100"/>
    </row>
    <row r="119" spans="1:8" ht="15" customHeight="1">
      <c r="A119" s="30"/>
      <c r="B119" s="89">
        <v>3.0000000000000001E-3</v>
      </c>
      <c r="C119" s="90" t="s">
        <v>49</v>
      </c>
      <c r="D119" s="102"/>
      <c r="E119" s="102"/>
      <c r="F119" s="102"/>
      <c r="G119" s="103"/>
      <c r="H119" s="102"/>
    </row>
    <row r="120" spans="1:8" ht="15" customHeight="1">
      <c r="A120" s="30"/>
      <c r="B120" s="94">
        <v>61</v>
      </c>
      <c r="C120" s="104" t="s">
        <v>84</v>
      </c>
      <c r="D120" s="102"/>
      <c r="E120" s="102"/>
      <c r="F120" s="102"/>
      <c r="G120" s="103"/>
      <c r="H120" s="102"/>
    </row>
    <row r="121" spans="1:8" ht="15" customHeight="1">
      <c r="A121" s="31"/>
      <c r="B121" s="76" t="s">
        <v>82</v>
      </c>
      <c r="C121" s="77" t="s">
        <v>83</v>
      </c>
      <c r="D121" s="80">
        <v>10000</v>
      </c>
      <c r="E121" s="81">
        <v>0</v>
      </c>
      <c r="F121" s="80">
        <v>1400</v>
      </c>
      <c r="G121" s="80">
        <v>47290</v>
      </c>
      <c r="H121" s="81">
        <v>0</v>
      </c>
    </row>
    <row r="122" spans="1:8" ht="15" customHeight="1">
      <c r="A122" s="30" t="s">
        <v>10</v>
      </c>
      <c r="B122" s="89">
        <v>3.0000000000000001E-3</v>
      </c>
      <c r="C122" s="90" t="s">
        <v>49</v>
      </c>
      <c r="D122" s="105">
        <f t="shared" ref="D122:G122" si="20">SUM(D121)</f>
        <v>10000</v>
      </c>
      <c r="E122" s="106">
        <f t="shared" si="20"/>
        <v>0</v>
      </c>
      <c r="F122" s="105">
        <f t="shared" si="20"/>
        <v>1400</v>
      </c>
      <c r="G122" s="105">
        <f t="shared" si="20"/>
        <v>47290</v>
      </c>
      <c r="H122" s="106">
        <v>0</v>
      </c>
    </row>
    <row r="123" spans="1:8" ht="15" customHeight="1">
      <c r="A123" s="30" t="s">
        <v>10</v>
      </c>
      <c r="B123" s="97">
        <v>4425</v>
      </c>
      <c r="C123" s="90" t="s">
        <v>4</v>
      </c>
      <c r="D123" s="21">
        <f t="shared" ref="D123:G123" si="21">D122</f>
        <v>10000</v>
      </c>
      <c r="E123" s="22">
        <f t="shared" si="21"/>
        <v>0</v>
      </c>
      <c r="F123" s="21">
        <f t="shared" si="21"/>
        <v>1400</v>
      </c>
      <c r="G123" s="21">
        <f t="shared" si="21"/>
        <v>47290</v>
      </c>
      <c r="H123" s="22">
        <v>0</v>
      </c>
    </row>
    <row r="124" spans="1:8" s="23" customFormat="1" ht="15" customHeight="1">
      <c r="A124" s="18" t="s">
        <v>10</v>
      </c>
      <c r="B124" s="19"/>
      <c r="C124" s="20" t="s">
        <v>65</v>
      </c>
      <c r="D124" s="21">
        <f>D123</f>
        <v>10000</v>
      </c>
      <c r="E124" s="25">
        <f t="shared" ref="E124:G124" si="22">E123</f>
        <v>0</v>
      </c>
      <c r="F124" s="21">
        <f t="shared" si="22"/>
        <v>1400</v>
      </c>
      <c r="G124" s="21">
        <f t="shared" si="22"/>
        <v>47290</v>
      </c>
      <c r="H124" s="25">
        <v>0</v>
      </c>
    </row>
    <row r="125" spans="1:8" ht="15" customHeight="1">
      <c r="A125" s="107" t="s">
        <v>10</v>
      </c>
      <c r="B125" s="108"/>
      <c r="C125" s="109" t="s">
        <v>6</v>
      </c>
      <c r="D125" s="110">
        <f>D124+D115</f>
        <v>46197</v>
      </c>
      <c r="E125" s="110">
        <f t="shared" ref="E125:G125" si="23">E124+E115</f>
        <v>100369</v>
      </c>
      <c r="F125" s="110">
        <f t="shared" si="23"/>
        <v>159583</v>
      </c>
      <c r="G125" s="110">
        <f t="shared" si="23"/>
        <v>207973</v>
      </c>
      <c r="H125" s="110">
        <v>168576</v>
      </c>
    </row>
    <row r="126" spans="1:8">
      <c r="A126" s="111"/>
      <c r="B126" s="112"/>
      <c r="C126" s="113"/>
      <c r="D126" s="114"/>
      <c r="E126" s="114"/>
      <c r="F126" s="114"/>
      <c r="G126" s="114"/>
      <c r="H126" s="114"/>
    </row>
    <row r="127" spans="1:8">
      <c r="A127" s="30"/>
      <c r="B127" s="31"/>
      <c r="C127" s="8"/>
      <c r="D127" s="98"/>
      <c r="E127" s="98"/>
      <c r="F127" s="98"/>
      <c r="G127" s="98"/>
      <c r="H127" s="98"/>
    </row>
    <row r="128" spans="1:8" ht="15.6" customHeight="1">
      <c r="A128" s="3" t="s">
        <v>86</v>
      </c>
      <c r="B128" s="115">
        <v>2425</v>
      </c>
      <c r="C128" s="3" t="s">
        <v>87</v>
      </c>
      <c r="D128" s="116">
        <v>0</v>
      </c>
      <c r="E128" s="116">
        <v>0</v>
      </c>
      <c r="F128" s="116">
        <v>0</v>
      </c>
      <c r="G128" s="117">
        <v>0</v>
      </c>
      <c r="H128" s="117">
        <v>0</v>
      </c>
    </row>
  </sheetData>
  <mergeCells count="2">
    <mergeCell ref="D14:E14"/>
    <mergeCell ref="D15:E15"/>
  </mergeCells>
  <phoneticPr fontId="2" type="noConversion"/>
  <printOptions horizontalCentered="1"/>
  <pageMargins left="0.98425196850393704" right="0.98425196850393704" top="0.59055118110236227" bottom="0.98425196850393704" header="0.51181102362204722" footer="0.59055118110236227"/>
  <pageSetup paperSize="9" scale="92" firstPageNumber="35" fitToHeight="6" orientation="landscape" blackAndWhite="1" useFirstPageNumber="1" r:id="rId1"/>
  <headerFooter alignWithMargins="0">
    <oddHeader xml:space="preserve">&amp;C   </oddHeader>
    <oddFooter>&amp;C&amp;"Times New Roman,Bold"&amp;P</oddFooter>
  </headerFooter>
  <rowBreaks count="1" manualBreakCount="1">
    <brk id="41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Dem4</vt:lpstr>
      <vt:lpstr>'Dem4'!coop</vt:lpstr>
      <vt:lpstr>'Dem4'!coopcap</vt:lpstr>
      <vt:lpstr>'Dem4'!cooperation</vt:lpstr>
      <vt:lpstr>'Dem4'!Print_Area</vt:lpstr>
      <vt:lpstr>'Dem4'!Print_Titles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2018-02-26T10:18:57Z</cp:lastPrinted>
  <dcterms:created xsi:type="dcterms:W3CDTF">2004-06-02T16:07:31Z</dcterms:created>
  <dcterms:modified xsi:type="dcterms:W3CDTF">2018-04-06T08:51:17Z</dcterms:modified>
</cp:coreProperties>
</file>