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 tabRatio="784"/>
  </bookViews>
  <sheets>
    <sheet name="dem43" sheetId="4" r:id="rId1"/>
  </sheets>
  <definedNames>
    <definedName name="_xlnm._FilterDatabase" localSheetId="0" hidden="1">'dem43'!$A$18:$H$202</definedName>
    <definedName name="_Regression_Int" localSheetId="0" hidden="1">1</definedName>
    <definedName name="ah" localSheetId="0">'dem43'!#REF!</definedName>
    <definedName name="are" localSheetId="0">'dem43'!#REF!</definedName>
    <definedName name="cad" localSheetId="0">'dem43'!#REF!</definedName>
    <definedName name="CH" localSheetId="0">'dem43'!#REF!</definedName>
    <definedName name="compen" localSheetId="0">'dem43'!$D$197:$H$197</definedName>
    <definedName name="coop" localSheetId="0">'dem43'!#REF!</definedName>
    <definedName name="dd" localSheetId="0">'dem43'!#REF!</definedName>
    <definedName name="edu" localSheetId="0">'dem43'!$D$88:$H$88</definedName>
    <definedName name="election" localSheetId="0">'dem43'!$D$48:$H$48</definedName>
    <definedName name="fish" localSheetId="0">'dem43'!#REF!</definedName>
    <definedName name="flood" localSheetId="0">'dem43'!#REF!</definedName>
    <definedName name="forest" localSheetId="0">'dem43'!#REF!</definedName>
    <definedName name="housing" localSheetId="0">'dem43'!#REF!</definedName>
    <definedName name="housingcap" localSheetId="0">'dem43'!#REF!</definedName>
    <definedName name="ind" localSheetId="0">'dem43'!#REF!</definedName>
    <definedName name="labour" localSheetId="0">'dem43'!#REF!</definedName>
    <definedName name="lr" localSheetId="0">'dem43'!#REF!</definedName>
    <definedName name="med" localSheetId="0">'dem43'!#REF!</definedName>
    <definedName name="mi" localSheetId="0">'dem43'!#REF!</definedName>
    <definedName name="ncse" localSheetId="0">'dem43'!#REF!</definedName>
    <definedName name="np" localSheetId="0">'dem43'!#REF!</definedName>
    <definedName name="nutrition" localSheetId="0">'dem43'!#REF!</definedName>
    <definedName name="oap" localSheetId="0">'dem43'!#REF!</definedName>
    <definedName name="ordp" localSheetId="0">'dem43'!$D$162:$H$162</definedName>
    <definedName name="ordpcap" localSheetId="0">'dem43'!#REF!</definedName>
    <definedName name="ordprec" localSheetId="0">'dem43'!#REF!</definedName>
    <definedName name="power" localSheetId="0">'dem43'!#REF!</definedName>
    <definedName name="_xlnm.Print_Area" localSheetId="0">'dem43'!$A$1:$H$199</definedName>
    <definedName name="_xlnm.Print_Titles" localSheetId="0">'dem43'!$14:$17</definedName>
    <definedName name="rb" localSheetId="0">'dem43'!#REF!</definedName>
    <definedName name="rbcap" localSheetId="0">'dem43'!#REF!</definedName>
    <definedName name="rbrec" localSheetId="0">'dem43'!#REF!</definedName>
    <definedName name="re" localSheetId="0">'dem43'!#REF!</definedName>
    <definedName name="revise" localSheetId="0">'dem43'!$E$214:$G$214</definedName>
    <definedName name="roads" localSheetId="0">'dem43'!#REF!</definedName>
    <definedName name="ruralEmp" localSheetId="0">'dem43'!#REF!</definedName>
    <definedName name="sc" localSheetId="0">'dem43'!#REF!</definedName>
    <definedName name="scst" localSheetId="0">'dem43'!#REF!</definedName>
    <definedName name="spfrd" localSheetId="0">'dem43'!#REF!</definedName>
    <definedName name="sports" localSheetId="0">'dem43'!#REF!</definedName>
    <definedName name="spprg" localSheetId="0">'dem43'!#REF!</definedName>
    <definedName name="spProg" localSheetId="0">'dem43'!#REF!</definedName>
    <definedName name="sss" localSheetId="0">'dem43'!#REF!</definedName>
    <definedName name="ssw" localSheetId="0">'dem43'!#REF!</definedName>
    <definedName name="summary" localSheetId="0">'dem43'!$E$204:$G$204</definedName>
    <definedName name="swc" localSheetId="0">'dem43'!#REF!</definedName>
    <definedName name="tourism" localSheetId="0">'dem43'!#REF!</definedName>
    <definedName name="Voted" localSheetId="0">'dem43'!$E$11:$F$11</definedName>
    <definedName name="vsi" localSheetId="0">'dem43'!#REF!</definedName>
    <definedName name="water" localSheetId="0">'dem43'!#REF!</definedName>
    <definedName name="Z_239EE218_578E_4317_BEED_14D5D7089E27_.wvu.Cols" localSheetId="0" hidden="1">'dem43'!#REF!</definedName>
    <definedName name="Z_239EE218_578E_4317_BEED_14D5D7089E27_.wvu.FilterData" localSheetId="0" hidden="1">'dem43'!$A$1:$H$19</definedName>
    <definedName name="Z_239EE218_578E_4317_BEED_14D5D7089E27_.wvu.PrintArea" localSheetId="0" hidden="1">'dem43'!$A$1:$H$19</definedName>
    <definedName name="Z_239EE218_578E_4317_BEED_14D5D7089E27_.wvu.PrintTitles" localSheetId="0" hidden="1">'dem43'!$14:$17</definedName>
    <definedName name="Z_302A3EA3_AE96_11D5_A646_0050BA3D7AFD_.wvu.Cols" localSheetId="0" hidden="1">'dem43'!#REF!</definedName>
    <definedName name="Z_302A3EA3_AE96_11D5_A646_0050BA3D7AFD_.wvu.FilterData" localSheetId="0" hidden="1">'dem43'!$A$1:$H$19</definedName>
    <definedName name="Z_302A3EA3_AE96_11D5_A646_0050BA3D7AFD_.wvu.PrintArea" localSheetId="0" hidden="1">'dem43'!$A$1:$H$19</definedName>
    <definedName name="Z_302A3EA3_AE96_11D5_A646_0050BA3D7AFD_.wvu.PrintTitles" localSheetId="0" hidden="1">'dem43'!$14:$17</definedName>
    <definedName name="Z_36DBA021_0ECB_11D4_8064_004005726899_.wvu.Cols" localSheetId="0" hidden="1">'dem43'!#REF!</definedName>
    <definedName name="Z_36DBA021_0ECB_11D4_8064_004005726899_.wvu.FilterData" localSheetId="0" hidden="1">'dem43'!$C$19:$C$19</definedName>
    <definedName name="Z_36DBA021_0ECB_11D4_8064_004005726899_.wvu.PrintTitles" localSheetId="0" hidden="1">'dem43'!$14:$17</definedName>
    <definedName name="Z_93EBE921_AE91_11D5_8685_004005726899_.wvu.Cols" localSheetId="0" hidden="1">'dem43'!#REF!</definedName>
    <definedName name="Z_93EBE921_AE91_11D5_8685_004005726899_.wvu.FilterData" localSheetId="0" hidden="1">'dem43'!$C$19:$C$19</definedName>
    <definedName name="Z_93EBE921_AE91_11D5_8685_004005726899_.wvu.PrintArea" localSheetId="0" hidden="1">'dem43'!$A$1:$H$19</definedName>
    <definedName name="Z_93EBE921_AE91_11D5_8685_004005726899_.wvu.PrintTitles" localSheetId="0" hidden="1">'dem43'!$14:$17</definedName>
    <definedName name="Z_94DA79C1_0FDE_11D5_9579_000021DAEEA2_.wvu.Cols" localSheetId="0" hidden="1">'dem43'!#REF!</definedName>
    <definedName name="Z_94DA79C1_0FDE_11D5_9579_000021DAEEA2_.wvu.FilterData" localSheetId="0" hidden="1">'dem43'!$C$19:$C$19</definedName>
    <definedName name="Z_94DA79C1_0FDE_11D5_9579_000021DAEEA2_.wvu.PrintArea" localSheetId="0" hidden="1">'dem43'!$A$1:$H$19</definedName>
    <definedName name="Z_94DA79C1_0FDE_11D5_9579_000021DAEEA2_.wvu.PrintTitles" localSheetId="0" hidden="1">'dem43'!$14:$17</definedName>
    <definedName name="Z_B4CB0970_161F_11D5_8064_004005726899_.wvu.FilterData" localSheetId="0" hidden="1">'dem43'!$C$19:$C$19</definedName>
    <definedName name="Z_B4CB0976_161F_11D5_8064_004005726899_.wvu.FilterData" localSheetId="0" hidden="1">'dem43'!$C$19:$C$19</definedName>
    <definedName name="Z_B4CB0978_161F_11D5_8064_004005726899_.wvu.FilterData" localSheetId="0" hidden="1">'dem43'!$C$19:$C$19</definedName>
    <definedName name="Z_B4CB099E_161F_11D5_8064_004005726899_.wvu.FilterData" localSheetId="0" hidden="1">'dem43'!$C$19:$C$19</definedName>
    <definedName name="Z_C868F8C3_16D7_11D5_A68D_81D6213F5331_.wvu.Cols" localSheetId="0" hidden="1">'dem43'!#REF!</definedName>
    <definedName name="Z_C868F8C3_16D7_11D5_A68D_81D6213F5331_.wvu.FilterData" localSheetId="0" hidden="1">'dem43'!$C$19:$C$19</definedName>
    <definedName name="Z_C868F8C3_16D7_11D5_A68D_81D6213F5331_.wvu.PrintTitles" localSheetId="0" hidden="1">'dem43'!$14:$17</definedName>
    <definedName name="Z_E5DF37BD_125C_11D5_8DC4_D0F5D88B3549_.wvu.Cols" localSheetId="0" hidden="1">'dem43'!#REF!</definedName>
    <definedName name="Z_E5DF37BD_125C_11D5_8DC4_D0F5D88B3549_.wvu.FilterData" localSheetId="0" hidden="1">'dem43'!$C$19:$C$19</definedName>
    <definedName name="Z_E5DF37BD_125C_11D5_8DC4_D0F5D88B3549_.wvu.PrintArea" localSheetId="0" hidden="1">'dem43'!$A$1:$H$19</definedName>
    <definedName name="Z_E5DF37BD_125C_11D5_8DC4_D0F5D88B3549_.wvu.PrintTitles" localSheetId="0" hidden="1">'dem43'!$14:$17</definedName>
    <definedName name="Z_ED6647A4_1622_11D5_96DF_000021E43CDF_.wvu.PrintArea" localSheetId="0" hidden="1">'dem43'!$A$1:$H$19</definedName>
    <definedName name="Z_F8ADACC1_164E_11D6_B603_000021DAEEA2_.wvu.Cols" localSheetId="0" hidden="1">'dem43'!#REF!</definedName>
    <definedName name="Z_F8ADACC1_164E_11D6_B603_000021DAEEA2_.wvu.FilterData" localSheetId="0" hidden="1">'dem43'!$C$19:$C$19</definedName>
    <definedName name="Z_F8ADACC1_164E_11D6_B603_000021DAEEA2_.wvu.PrintArea" localSheetId="0" hidden="1">'dem43'!$A$1:$H$19</definedName>
    <definedName name="Z_F8ADACC1_164E_11D6_B603_000021DAEEA2_.wvu.PrintTitles" localSheetId="0" hidden="1">'dem43'!$14:$17</definedName>
  </definedNames>
  <calcPr calcId="125725"/>
</workbook>
</file>

<file path=xl/calcChain.xml><?xml version="1.0" encoding="utf-8"?>
<calcChain xmlns="http://schemas.openxmlformats.org/spreadsheetml/2006/main">
  <c r="E160" i="4"/>
  <c r="F160"/>
  <c r="G160"/>
  <c r="D160"/>
  <c r="E153"/>
  <c r="F153"/>
  <c r="G153"/>
  <c r="D153"/>
  <c r="G194" l="1"/>
  <c r="F194"/>
  <c r="E194"/>
  <c r="D194"/>
  <c r="G189"/>
  <c r="F189"/>
  <c r="E189"/>
  <c r="D189"/>
  <c r="G182"/>
  <c r="G183" s="1"/>
  <c r="F182"/>
  <c r="F183" s="1"/>
  <c r="E182"/>
  <c r="E183" s="1"/>
  <c r="D182"/>
  <c r="D183" s="1"/>
  <c r="G176"/>
  <c r="G177" s="1"/>
  <c r="F176"/>
  <c r="F177" s="1"/>
  <c r="E176"/>
  <c r="E177" s="1"/>
  <c r="D176"/>
  <c r="D177" s="1"/>
  <c r="G170"/>
  <c r="G171" s="1"/>
  <c r="F170"/>
  <c r="F171" s="1"/>
  <c r="E170"/>
  <c r="E171" s="1"/>
  <c r="D170"/>
  <c r="D171" s="1"/>
  <c r="G161"/>
  <c r="F161"/>
  <c r="E161"/>
  <c r="D161"/>
  <c r="G154"/>
  <c r="F154"/>
  <c r="E154"/>
  <c r="D154"/>
  <c r="G145"/>
  <c r="F145"/>
  <c r="E145"/>
  <c r="D145"/>
  <c r="G139"/>
  <c r="F139"/>
  <c r="E139"/>
  <c r="D139"/>
  <c r="G133"/>
  <c r="F133"/>
  <c r="E133"/>
  <c r="D133"/>
  <c r="G127"/>
  <c r="F127"/>
  <c r="E127"/>
  <c r="D127"/>
  <c r="G121"/>
  <c r="F121"/>
  <c r="E121"/>
  <c r="D121"/>
  <c r="G115"/>
  <c r="F115"/>
  <c r="E115"/>
  <c r="D115"/>
  <c r="G109"/>
  <c r="F109"/>
  <c r="E109"/>
  <c r="D109"/>
  <c r="G103"/>
  <c r="F103"/>
  <c r="E103"/>
  <c r="D103"/>
  <c r="G99"/>
  <c r="F99"/>
  <c r="E99"/>
  <c r="D99"/>
  <c r="G85"/>
  <c r="F85"/>
  <c r="E85"/>
  <c r="D85"/>
  <c r="G81"/>
  <c r="F81"/>
  <c r="E81"/>
  <c r="D81"/>
  <c r="G77"/>
  <c r="F77"/>
  <c r="E77"/>
  <c r="D77"/>
  <c r="G73"/>
  <c r="F73"/>
  <c r="E73"/>
  <c r="D73"/>
  <c r="G67"/>
  <c r="F67"/>
  <c r="E67"/>
  <c r="D67"/>
  <c r="G63"/>
  <c r="F63"/>
  <c r="E63"/>
  <c r="D63"/>
  <c r="G59"/>
  <c r="F59"/>
  <c r="E59"/>
  <c r="D59"/>
  <c r="G55"/>
  <c r="F55"/>
  <c r="E55"/>
  <c r="D55"/>
  <c r="G46"/>
  <c r="F46"/>
  <c r="E46"/>
  <c r="D46"/>
  <c r="G41"/>
  <c r="F41"/>
  <c r="E41"/>
  <c r="D41"/>
  <c r="G34"/>
  <c r="G35" s="1"/>
  <c r="F34"/>
  <c r="F35" s="1"/>
  <c r="E34"/>
  <c r="E35" s="1"/>
  <c r="D34"/>
  <c r="D35" s="1"/>
  <c r="G26"/>
  <c r="G27" s="1"/>
  <c r="F26"/>
  <c r="F27" s="1"/>
  <c r="E26"/>
  <c r="E27" s="1"/>
  <c r="D26"/>
  <c r="D27" s="1"/>
  <c r="G146" l="1"/>
  <c r="G162" s="1"/>
  <c r="E195"/>
  <c r="E196" s="1"/>
  <c r="E197" s="1"/>
  <c r="D146"/>
  <c r="D162" s="1"/>
  <c r="E68"/>
  <c r="F195"/>
  <c r="F196" s="1"/>
  <c r="F197" s="1"/>
  <c r="E47"/>
  <c r="E48" s="1"/>
  <c r="F86"/>
  <c r="F47"/>
  <c r="F48" s="1"/>
  <c r="D68"/>
  <c r="F146"/>
  <c r="F162" s="1"/>
  <c r="E86"/>
  <c r="D47"/>
  <c r="D48" s="1"/>
  <c r="F68"/>
  <c r="D86"/>
  <c r="E146"/>
  <c r="E162" s="1"/>
  <c r="D195"/>
  <c r="D196" s="1"/>
  <c r="G195"/>
  <c r="G196" s="1"/>
  <c r="G47"/>
  <c r="G48" s="1"/>
  <c r="G86"/>
  <c r="G68"/>
  <c r="F87" l="1"/>
  <c r="F88" s="1"/>
  <c r="D87"/>
  <c r="D88" s="1"/>
  <c r="G87"/>
  <c r="G88" s="1"/>
  <c r="E87"/>
  <c r="E88" s="1"/>
  <c r="D197"/>
  <c r="G197"/>
  <c r="E198"/>
  <c r="E199" s="1"/>
  <c r="F198"/>
  <c r="F199" s="1"/>
  <c r="G198" l="1"/>
  <c r="G199" s="1"/>
  <c r="D198"/>
  <c r="D199" s="1"/>
  <c r="E11" l="1"/>
</calcChain>
</file>

<file path=xl/sharedStrings.xml><?xml version="1.0" encoding="utf-8"?>
<sst xmlns="http://schemas.openxmlformats.org/spreadsheetml/2006/main" count="292" uniqueCount="130">
  <si>
    <t>Other Rural Development Programme</t>
  </si>
  <si>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</si>
  <si>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</si>
  <si>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</si>
  <si>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</si>
  <si>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</si>
  <si>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</si>
  <si>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</si>
  <si>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Assistance to Gram Panchayats</t>
  </si>
  <si>
    <t>II. Details of the estimates and the heads under which this grant will be accounted for:</t>
  </si>
  <si>
    <t>Revenue</t>
  </si>
  <si>
    <t>Capital</t>
  </si>
  <si>
    <t>A -General Services (a) Organs of State</t>
  </si>
  <si>
    <t>Election</t>
  </si>
  <si>
    <t>General Education</t>
  </si>
  <si>
    <t>East District</t>
  </si>
  <si>
    <t>West District</t>
  </si>
  <si>
    <t>North District</t>
  </si>
  <si>
    <t>South District</t>
  </si>
  <si>
    <t>Primary Schools</t>
  </si>
  <si>
    <t>Junior High Schools</t>
  </si>
  <si>
    <t>Other Charges</t>
  </si>
  <si>
    <t>Election Commission</t>
  </si>
  <si>
    <t>State Election Commission</t>
  </si>
  <si>
    <t>60.00.01</t>
  </si>
  <si>
    <t>Salaries</t>
  </si>
  <si>
    <t>60.00.11</t>
  </si>
  <si>
    <t>Travel Expenses</t>
  </si>
  <si>
    <t>60.00.13</t>
  </si>
  <si>
    <t>Office Expenses</t>
  </si>
  <si>
    <t>60.00.16</t>
  </si>
  <si>
    <t>Publications</t>
  </si>
  <si>
    <t>60.00.50</t>
  </si>
  <si>
    <t>Charges for Conduct of Election to Panchayats/ Local Bodies</t>
  </si>
  <si>
    <t>Conduct of Election to Panchayat</t>
  </si>
  <si>
    <t>61.00.11</t>
  </si>
  <si>
    <t>61.00.50</t>
  </si>
  <si>
    <t>62.00.11</t>
  </si>
  <si>
    <t>62.00.50</t>
  </si>
  <si>
    <t>Head Office Establishment</t>
  </si>
  <si>
    <t>Panchayati Raj</t>
  </si>
  <si>
    <t>00.44.01</t>
  </si>
  <si>
    <t>00.44.11</t>
  </si>
  <si>
    <t>00.44.13</t>
  </si>
  <si>
    <t>00.44.50</t>
  </si>
  <si>
    <t>00.45.01</t>
  </si>
  <si>
    <t>00.46.01</t>
  </si>
  <si>
    <t>00.46.11</t>
  </si>
  <si>
    <t>00.46.13</t>
  </si>
  <si>
    <t>00.47.01</t>
  </si>
  <si>
    <t>00.47.11</t>
  </si>
  <si>
    <t>00.47.13</t>
  </si>
  <si>
    <t>00.48.01</t>
  </si>
  <si>
    <t>00.48.11</t>
  </si>
  <si>
    <t>00.48.13</t>
  </si>
  <si>
    <t>Grants to Zilla Parishads for Administrative Expenses</t>
  </si>
  <si>
    <t>Grants to Gram  Panchayats for Administrative Expenses</t>
  </si>
  <si>
    <t>Grants to Gram Panchayats for Administrative Expenses</t>
  </si>
  <si>
    <t>B-Social Services, (a) Education, Sports Art and Culture</t>
  </si>
  <si>
    <t>Compensation and Assignments to Local Bodies and Panchayati Raj Institutions</t>
  </si>
  <si>
    <t>Zilla Panchayat</t>
  </si>
  <si>
    <t>Gram Panchayat</t>
  </si>
  <si>
    <t>Other Miscellaneous Compensations and Assignments</t>
  </si>
  <si>
    <t>D. Grants-In-Aid and Contributions</t>
  </si>
  <si>
    <t>00.44.75</t>
  </si>
  <si>
    <t>(In Thousands of Rupees)</t>
  </si>
  <si>
    <t>61.00.72</t>
  </si>
  <si>
    <t>Discretionary Grant to Zilla Panchayats</t>
  </si>
  <si>
    <t>Mission Poverty Free Scheme/ Kacha House Free</t>
  </si>
  <si>
    <t>Conduct of Election to Municipal Bodies</t>
  </si>
  <si>
    <t>62.45.36</t>
  </si>
  <si>
    <t>62.46.36</t>
  </si>
  <si>
    <t>62.47.36</t>
  </si>
  <si>
    <t>62.48.36</t>
  </si>
  <si>
    <t>63.45.36</t>
  </si>
  <si>
    <t>63.46.36</t>
  </si>
  <si>
    <t>63.47.36</t>
  </si>
  <si>
    <t>63.48.36</t>
  </si>
  <si>
    <t>C. Economic services, (b) Rural Development</t>
  </si>
  <si>
    <t>00.69.01</t>
  </si>
  <si>
    <t>00.69.11</t>
  </si>
  <si>
    <t>00.69.13</t>
  </si>
  <si>
    <t>00.70.01</t>
  </si>
  <si>
    <t>00.70.11</t>
  </si>
  <si>
    <t>00.70.13</t>
  </si>
  <si>
    <t>00.71.01</t>
  </si>
  <si>
    <t>00.71.11</t>
  </si>
  <si>
    <t>00.71.13</t>
  </si>
  <si>
    <t>00.72.01</t>
  </si>
  <si>
    <t>00.72.11</t>
  </si>
  <si>
    <t>00.72.13</t>
  </si>
  <si>
    <t>ADC (Development) Soreng</t>
  </si>
  <si>
    <t>ADC (Development) Ravangla</t>
  </si>
  <si>
    <t>ADC (Development) Pakyong</t>
  </si>
  <si>
    <t>ADC (Development) Chungthang</t>
  </si>
  <si>
    <t>Grant-in-Aid - Salaries</t>
  </si>
  <si>
    <t>Share of Net proceeds recommended by the 4th State Finance Commission</t>
  </si>
  <si>
    <t>95.04.71</t>
  </si>
  <si>
    <t>95.04.72</t>
  </si>
  <si>
    <t>Primary Grant</t>
  </si>
  <si>
    <t>Basic Grant recommended by the 14th Finance Commission</t>
  </si>
  <si>
    <t xml:space="preserve">Basic Grant </t>
  </si>
  <si>
    <t>96.06.72</t>
  </si>
  <si>
    <t>Performance Grant</t>
  </si>
  <si>
    <t>97.07.72</t>
  </si>
  <si>
    <t>Performance Grant recommended by the 14th Finance Commission</t>
  </si>
  <si>
    <t xml:space="preserve">Primary Grant </t>
  </si>
  <si>
    <t>Improvement Grant</t>
  </si>
  <si>
    <t>61.00.36</t>
  </si>
  <si>
    <t>Grant-in-aid recommended by the 4th State Finance Commission</t>
  </si>
  <si>
    <t>61.00.71</t>
  </si>
  <si>
    <t>Local Area Development Fund for Adhakshya and Upadhakshya</t>
  </si>
  <si>
    <t>98.04.71</t>
  </si>
  <si>
    <t>98.04.72</t>
  </si>
  <si>
    <t>98.07.71</t>
  </si>
  <si>
    <t>98.07.72</t>
  </si>
  <si>
    <t>Preparation &amp; Printing Electoral Rolls</t>
  </si>
  <si>
    <t>Assistance to Zilla Parishads / District Level Panchayats</t>
  </si>
  <si>
    <t>Budget Estimate</t>
  </si>
  <si>
    <t>I. Estimate of the amount required in the year ending 31st March, 2019 to defray the charges in respect of Panchayati Raj Institutions.</t>
  </si>
  <si>
    <t>Revised Estimate</t>
  </si>
  <si>
    <t xml:space="preserve"> 2017-18</t>
  </si>
  <si>
    <t>00.44.42</t>
  </si>
  <si>
    <t xml:space="preserve">Lump sum provision for revision of Pay &amp; Allowances </t>
  </si>
  <si>
    <t>Discretionary Grant to Gram Panchayats</t>
  </si>
  <si>
    <t xml:space="preserve">             Actuals</t>
  </si>
  <si>
    <t xml:space="preserve">              2016-17</t>
  </si>
  <si>
    <t xml:space="preserve">                                                         DEMAND NO. 43</t>
  </si>
  <si>
    <t xml:space="preserve">                                                 PANCHAYATI RAJ INSTITUTIONS</t>
  </si>
  <si>
    <t>-</t>
  </si>
</sst>
</file>

<file path=xl/styles.xml><?xml version="1.0" encoding="utf-8"?>
<styleSheet xmlns="http://schemas.openxmlformats.org/spreadsheetml/2006/main">
  <numFmts count="8">
    <numFmt numFmtId="164" formatCode="_ * #,##0.00_ ;_ * \-#,##0.00_ ;_ * &quot;-&quot;??_ ;_ @_ "/>
    <numFmt numFmtId="165" formatCode="0#"/>
    <numFmt numFmtId="166" formatCode="0000##"/>
    <numFmt numFmtId="167" formatCode="00000#"/>
    <numFmt numFmtId="168" formatCode="00.###"/>
    <numFmt numFmtId="169" formatCode="00.000"/>
    <numFmt numFmtId="170" formatCode="00.00"/>
    <numFmt numFmtId="172" formatCode="00.#00"/>
  </numFmts>
  <fonts count="10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sz val="11"/>
      <color theme="1"/>
      <name val="Times New Roman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3" fillId="0" borderId="0" xfId="32" applyFont="1" applyFill="1" applyAlignment="1">
      <alignment vertical="top" wrapText="1"/>
    </xf>
    <xf numFmtId="0" fontId="5" fillId="0" borderId="1" xfId="33" applyNumberFormat="1" applyFont="1" applyFill="1" applyBorder="1" applyAlignment="1" applyProtection="1">
      <alignment horizontal="right"/>
    </xf>
    <xf numFmtId="0" fontId="3" fillId="0" borderId="0" xfId="32" applyFont="1" applyFill="1" applyBorder="1" applyAlignment="1">
      <alignment vertical="top" wrapText="1"/>
    </xf>
    <xf numFmtId="0" fontId="9" fillId="0" borderId="0" xfId="34" applyFont="1" applyFill="1" applyProtection="1"/>
    <xf numFmtId="0" fontId="9" fillId="0" borderId="0" xfId="32" applyFont="1" applyFill="1"/>
    <xf numFmtId="0" fontId="3" fillId="0" borderId="0" xfId="34" applyFont="1" applyFill="1" applyBorder="1" applyAlignment="1" applyProtection="1">
      <alignment horizontal="left" vertical="top" wrapText="1"/>
    </xf>
    <xf numFmtId="0" fontId="3" fillId="0" borderId="0" xfId="34" applyFont="1" applyFill="1" applyBorder="1" applyAlignment="1" applyProtection="1">
      <alignment horizontal="right" vertical="top" wrapText="1"/>
    </xf>
    <xf numFmtId="0" fontId="3" fillId="0" borderId="1" xfId="33" applyFont="1" applyFill="1" applyBorder="1" applyAlignment="1" applyProtection="1">
      <alignment horizontal="left"/>
    </xf>
    <xf numFmtId="0" fontId="3" fillId="0" borderId="1" xfId="33" applyNumberFormat="1" applyFont="1" applyFill="1" applyBorder="1" applyProtection="1"/>
    <xf numFmtId="0" fontId="3" fillId="0" borderId="2" xfId="34" applyFont="1" applyFill="1" applyBorder="1" applyAlignment="1" applyProtection="1">
      <alignment horizontal="left" vertical="top" wrapText="1"/>
    </xf>
    <xf numFmtId="0" fontId="3" fillId="0" borderId="2" xfId="34" applyFont="1" applyFill="1" applyBorder="1" applyAlignment="1" applyProtection="1">
      <alignment horizontal="right" vertical="top" wrapText="1"/>
    </xf>
    <xf numFmtId="0" fontId="3" fillId="0" borderId="0" xfId="33" applyFont="1" applyFill="1" applyBorder="1" applyAlignment="1" applyProtection="1">
      <alignment horizontal="left"/>
    </xf>
    <xf numFmtId="0" fontId="3" fillId="0" borderId="1" xfId="34" applyFont="1" applyFill="1" applyBorder="1" applyAlignment="1" applyProtection="1">
      <alignment horizontal="left" vertical="top" wrapText="1"/>
    </xf>
    <xf numFmtId="0" fontId="3" fillId="0" borderId="1" xfId="34" applyFont="1" applyFill="1" applyBorder="1" applyAlignment="1" applyProtection="1">
      <alignment horizontal="right" vertical="top" wrapText="1"/>
    </xf>
    <xf numFmtId="0" fontId="3" fillId="0" borderId="1" xfId="33" applyNumberFormat="1" applyFont="1" applyFill="1" applyBorder="1" applyAlignment="1" applyProtection="1">
      <alignment horizontal="right"/>
    </xf>
    <xf numFmtId="0" fontId="3" fillId="0" borderId="1" xfId="33" applyNumberFormat="1" applyFont="1" applyFill="1" applyBorder="1" applyAlignment="1" applyProtection="1">
      <alignment vertical="center" wrapText="1"/>
    </xf>
    <xf numFmtId="0" fontId="9" fillId="2" borderId="0" xfId="32" applyFont="1" applyFill="1"/>
    <xf numFmtId="0" fontId="3" fillId="0" borderId="0" xfId="32" applyNumberFormat="1" applyFont="1" applyFill="1" applyBorder="1" applyAlignment="1" applyProtection="1">
      <alignment horizontal="right"/>
    </xf>
    <xf numFmtId="0" fontId="3" fillId="0" borderId="0" xfId="32" applyNumberFormat="1" applyFont="1" applyFill="1" applyBorder="1" applyAlignment="1">
      <alignment horizontal="right"/>
    </xf>
    <xf numFmtId="0" fontId="3" fillId="0" borderId="0" xfId="32" applyFont="1" applyFill="1" applyAlignment="1" applyProtection="1">
      <alignment horizontal="left" vertical="top" wrapText="1"/>
    </xf>
    <xf numFmtId="0" fontId="3" fillId="0" borderId="0" xfId="32" applyFont="1" applyFill="1" applyBorder="1" applyAlignment="1">
      <alignment horizontal="left" vertical="top"/>
    </xf>
    <xf numFmtId="0" fontId="3" fillId="0" borderId="0" xfId="32" applyFont="1" applyFill="1" applyBorder="1" applyAlignment="1">
      <alignment horizontal="right" vertical="top"/>
    </xf>
    <xf numFmtId="0" fontId="4" fillId="0" borderId="0" xfId="32" applyFont="1" applyFill="1" applyBorder="1" applyAlignment="1" applyProtection="1">
      <alignment horizontal="center" vertical="top" wrapText="1"/>
    </xf>
    <xf numFmtId="0" fontId="4" fillId="0" borderId="0" xfId="32" applyNumberFormat="1" applyFont="1" applyFill="1" applyBorder="1" applyAlignment="1" applyProtection="1">
      <alignment horizontal="center"/>
    </xf>
    <xf numFmtId="0" fontId="4" fillId="0" borderId="0" xfId="32" applyFont="1" applyFill="1" applyBorder="1" applyAlignment="1" applyProtection="1">
      <alignment horizontal="center"/>
    </xf>
    <xf numFmtId="0" fontId="4" fillId="0" borderId="0" xfId="32" applyNumberFormat="1" applyFont="1" applyFill="1" applyBorder="1" applyAlignment="1">
      <alignment horizontal="center"/>
    </xf>
    <xf numFmtId="0" fontId="3" fillId="0" borderId="0" xfId="32" applyNumberFormat="1" applyFont="1" applyFill="1" applyBorder="1" applyAlignment="1" applyProtection="1">
      <alignment horizontal="left"/>
    </xf>
    <xf numFmtId="0" fontId="3" fillId="0" borderId="0" xfId="32" applyFont="1" applyFill="1" applyBorder="1" applyAlignment="1" applyProtection="1">
      <alignment horizontal="right" vertical="top"/>
    </xf>
    <xf numFmtId="0" fontId="4" fillId="0" borderId="0" xfId="32" applyNumberFormat="1" applyFont="1" applyFill="1" applyBorder="1" applyAlignment="1">
      <alignment horizontal="center" vertical="top" wrapText="1"/>
    </xf>
    <xf numFmtId="0" fontId="3" fillId="0" borderId="0" xfId="32" applyNumberFormat="1" applyFont="1" applyFill="1" applyBorder="1" applyAlignment="1" applyProtection="1">
      <alignment horizontal="left" vertical="top"/>
    </xf>
    <xf numFmtId="0" fontId="3" fillId="0" borderId="0" xfId="32" applyFont="1" applyFill="1" applyBorder="1" applyAlignment="1" applyProtection="1">
      <alignment horizontal="right"/>
    </xf>
    <xf numFmtId="0" fontId="3" fillId="0" borderId="0" xfId="32" applyNumberFormat="1" applyFont="1" applyFill="1"/>
    <xf numFmtId="0" fontId="4" fillId="0" borderId="0" xfId="32" applyNumberFormat="1" applyFont="1" applyFill="1" applyAlignment="1">
      <alignment horizontal="center" vertical="top"/>
    </xf>
    <xf numFmtId="0" fontId="3" fillId="0" borderId="0" xfId="32" applyNumberFormat="1" applyFont="1" applyFill="1" applyAlignment="1">
      <alignment vertical="top"/>
    </xf>
    <xf numFmtId="0" fontId="3" fillId="0" borderId="0" xfId="30" applyFont="1" applyFill="1" applyAlignment="1" applyProtection="1">
      <alignment horizontal="left" vertical="top"/>
    </xf>
    <xf numFmtId="0" fontId="3" fillId="0" borderId="0" xfId="30" applyFont="1" applyFill="1" applyAlignment="1" applyProtection="1">
      <alignment horizontal="left"/>
    </xf>
    <xf numFmtId="0" fontId="3" fillId="0" borderId="0" xfId="30" applyNumberFormat="1" applyFont="1" applyFill="1" applyAlignment="1" applyProtection="1">
      <alignment horizontal="left"/>
    </xf>
    <xf numFmtId="0" fontId="3" fillId="0" borderId="0" xfId="32" applyFont="1" applyFill="1" applyAlignment="1">
      <alignment horizontal="right" vertical="top"/>
    </xf>
    <xf numFmtId="0" fontId="4" fillId="0" borderId="0" xfId="32" applyNumberFormat="1" applyFont="1" applyFill="1" applyBorder="1"/>
    <xf numFmtId="0" fontId="4" fillId="0" borderId="0" xfId="32" applyNumberFormat="1" applyFont="1" applyFill="1" applyBorder="1" applyAlignment="1" applyProtection="1">
      <alignment horizontal="right"/>
    </xf>
    <xf numFmtId="164" fontId="4" fillId="0" borderId="0" xfId="1" applyFont="1" applyFill="1" applyBorder="1" applyAlignment="1" applyProtection="1">
      <alignment horizontal="center"/>
    </xf>
    <xf numFmtId="0" fontId="3" fillId="0" borderId="0" xfId="34" applyFont="1" applyFill="1" applyBorder="1" applyAlignment="1" applyProtection="1">
      <alignment horizontal="left" vertical="top"/>
    </xf>
    <xf numFmtId="0" fontId="3" fillId="0" borderId="0" xfId="34" applyFont="1" applyFill="1" applyBorder="1" applyAlignment="1" applyProtection="1">
      <alignment horizontal="right" vertical="top"/>
    </xf>
    <xf numFmtId="0" fontId="3" fillId="0" borderId="0" xfId="33" applyFont="1" applyFill="1" applyBorder="1" applyAlignment="1" applyProtection="1">
      <alignment vertical="top" wrapText="1"/>
    </xf>
    <xf numFmtId="0" fontId="3" fillId="0" borderId="0" xfId="33" applyNumberFormat="1" applyFont="1" applyFill="1" applyBorder="1" applyAlignment="1" applyProtection="1">
      <alignment horizontal="right"/>
    </xf>
    <xf numFmtId="0" fontId="3" fillId="0" borderId="0" xfId="32" applyFont="1" applyFill="1" applyAlignment="1">
      <alignment horizontal="left" vertical="top" wrapText="1"/>
    </xf>
    <xf numFmtId="0" fontId="3" fillId="0" borderId="0" xfId="32" applyFont="1" applyFill="1" applyAlignment="1">
      <alignment horizontal="right" vertical="top" wrapText="1"/>
    </xf>
    <xf numFmtId="0" fontId="4" fillId="0" borderId="0" xfId="32" applyFont="1" applyFill="1" applyAlignment="1" applyProtection="1">
      <alignment horizontal="left" vertical="top" wrapText="1"/>
    </xf>
    <xf numFmtId="0" fontId="3" fillId="0" borderId="0" xfId="32" applyFont="1" applyFill="1" applyBorder="1" applyAlignment="1">
      <alignment horizontal="left" vertical="top" wrapText="1"/>
    </xf>
    <xf numFmtId="0" fontId="4" fillId="0" borderId="0" xfId="32" applyFont="1" applyFill="1" applyBorder="1" applyAlignment="1">
      <alignment horizontal="right" vertical="top" wrapText="1"/>
    </xf>
    <xf numFmtId="0" fontId="4" fillId="0" borderId="0" xfId="32" applyFont="1" applyFill="1" applyBorder="1" applyAlignment="1" applyProtection="1">
      <alignment horizontal="left" vertical="top" wrapText="1"/>
    </xf>
    <xf numFmtId="169" fontId="4" fillId="0" borderId="0" xfId="32" applyNumberFormat="1" applyFont="1" applyFill="1" applyBorder="1" applyAlignment="1">
      <alignment horizontal="right" vertical="top" wrapText="1"/>
    </xf>
    <xf numFmtId="0" fontId="3" fillId="0" borderId="0" xfId="32" applyNumberFormat="1" applyFont="1" applyFill="1" applyBorder="1"/>
    <xf numFmtId="165" fontId="3" fillId="0" borderId="0" xfId="32" applyNumberFormat="1" applyFont="1" applyFill="1" applyBorder="1" applyAlignment="1">
      <alignment horizontal="right" vertical="top" wrapText="1"/>
    </xf>
    <xf numFmtId="0" fontId="3" fillId="0" borderId="0" xfId="32" applyFont="1" applyFill="1" applyBorder="1" applyAlignment="1" applyProtection="1">
      <alignment horizontal="left" vertical="top" wrapText="1"/>
    </xf>
    <xf numFmtId="167" fontId="3" fillId="0" borderId="0" xfId="32" applyNumberFormat="1" applyFont="1" applyFill="1" applyBorder="1" applyAlignment="1">
      <alignment horizontal="right" vertical="top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32" applyNumberFormat="1" applyFont="1" applyFill="1" applyAlignment="1" applyProtection="1">
      <alignment horizontal="right"/>
    </xf>
    <xf numFmtId="164" fontId="3" fillId="0" borderId="3" xfId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3" xfId="32" applyNumberFormat="1" applyFont="1" applyFill="1" applyBorder="1" applyAlignment="1" applyProtection="1">
      <alignment horizontal="right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1" xfId="32" applyNumberFormat="1" applyFont="1" applyFill="1" applyBorder="1" applyAlignment="1" applyProtection="1">
      <alignment horizontal="right"/>
    </xf>
    <xf numFmtId="168" fontId="4" fillId="0" borderId="0" xfId="32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/>
    </xf>
    <xf numFmtId="0" fontId="3" fillId="0" borderId="0" xfId="32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/>
    </xf>
    <xf numFmtId="0" fontId="3" fillId="0" borderId="0" xfId="32" applyNumberFormat="1" applyFont="1" applyFill="1" applyAlignment="1">
      <alignment horizontal="right"/>
    </xf>
    <xf numFmtId="0" fontId="3" fillId="0" borderId="0" xfId="1" applyNumberFormat="1" applyFont="1" applyFill="1" applyAlignment="1">
      <alignment horizontal="right"/>
    </xf>
    <xf numFmtId="0" fontId="3" fillId="0" borderId="1" xfId="32" applyFont="1" applyFill="1" applyBorder="1" applyAlignment="1">
      <alignment horizontal="left" vertical="top"/>
    </xf>
    <xf numFmtId="0" fontId="3" fillId="0" borderId="1" xfId="32" applyFont="1" applyFill="1" applyBorder="1" applyAlignment="1">
      <alignment horizontal="right" vertical="top" wrapText="1"/>
    </xf>
    <xf numFmtId="0" fontId="3" fillId="0" borderId="1" xfId="32" applyFont="1" applyFill="1" applyBorder="1" applyAlignment="1" applyProtection="1">
      <alignment horizontal="left" vertical="top" wrapText="1"/>
    </xf>
    <xf numFmtId="0" fontId="3" fillId="0" borderId="3" xfId="1" applyNumberFormat="1" applyFont="1" applyFill="1" applyBorder="1" applyAlignment="1">
      <alignment horizontal="right" wrapText="1"/>
    </xf>
    <xf numFmtId="164" fontId="3" fillId="0" borderId="3" xfId="1" applyFont="1" applyFill="1" applyBorder="1" applyAlignment="1">
      <alignment horizontal="right" wrapText="1"/>
    </xf>
    <xf numFmtId="0" fontId="3" fillId="0" borderId="3" xfId="32" applyNumberFormat="1" applyFont="1" applyFill="1" applyBorder="1"/>
    <xf numFmtId="170" fontId="3" fillId="0" borderId="0" xfId="32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 wrapText="1"/>
    </xf>
    <xf numFmtId="166" fontId="3" fillId="0" borderId="0" xfId="32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Alignment="1">
      <alignment horizontal="right" wrapText="1"/>
    </xf>
    <xf numFmtId="164" fontId="3" fillId="0" borderId="0" xfId="1" applyFont="1" applyFill="1" applyAlignment="1">
      <alignment horizontal="right" wrapText="1"/>
    </xf>
    <xf numFmtId="164" fontId="3" fillId="0" borderId="0" xfId="1" applyFont="1" applyFill="1" applyBorder="1" applyAlignment="1">
      <alignment horizontal="right" wrapText="1"/>
    </xf>
    <xf numFmtId="0" fontId="3" fillId="0" borderId="1" xfId="32" applyFont="1" applyFill="1" applyBorder="1" applyAlignment="1">
      <alignment horizontal="left" vertical="top" wrapText="1"/>
    </xf>
    <xf numFmtId="0" fontId="3" fillId="0" borderId="3" xfId="32" applyNumberFormat="1" applyFont="1" applyFill="1" applyBorder="1" applyAlignment="1">
      <alignment horizontal="right"/>
    </xf>
    <xf numFmtId="0" fontId="3" fillId="0" borderId="1" xfId="1" applyNumberFormat="1" applyFont="1" applyFill="1" applyBorder="1" applyAlignment="1">
      <alignment horizontal="right" wrapText="1"/>
    </xf>
    <xf numFmtId="164" fontId="3" fillId="0" borderId="1" xfId="1" applyFont="1" applyFill="1" applyBorder="1" applyAlignment="1">
      <alignment horizontal="right" wrapText="1"/>
    </xf>
    <xf numFmtId="0" fontId="3" fillId="0" borderId="1" xfId="32" applyNumberFormat="1" applyFont="1" applyFill="1" applyBorder="1" applyAlignment="1">
      <alignment horizontal="right"/>
    </xf>
    <xf numFmtId="0" fontId="4" fillId="0" borderId="0" xfId="32" applyFont="1" applyFill="1" applyBorder="1" applyAlignment="1">
      <alignment horizontal="right" vertical="top"/>
    </xf>
    <xf numFmtId="0" fontId="4" fillId="0" borderId="0" xfId="32" applyFont="1" applyFill="1" applyBorder="1" applyAlignment="1">
      <alignment vertical="top" wrapText="1"/>
    </xf>
    <xf numFmtId="172" fontId="4" fillId="0" borderId="0" xfId="32" applyNumberFormat="1" applyFont="1" applyFill="1" applyBorder="1" applyAlignment="1">
      <alignment horizontal="right" vertical="top"/>
    </xf>
    <xf numFmtId="165" fontId="3" fillId="0" borderId="0" xfId="34" applyNumberFormat="1" applyFont="1" applyFill="1" applyBorder="1" applyAlignment="1" applyProtection="1">
      <alignment horizontal="right" vertical="top" wrapText="1"/>
    </xf>
    <xf numFmtId="0" fontId="3" fillId="0" borderId="2" xfId="1" applyNumberFormat="1" applyFont="1" applyFill="1" applyBorder="1" applyAlignment="1">
      <alignment horizontal="right" wrapText="1"/>
    </xf>
    <xf numFmtId="164" fontId="3" fillId="0" borderId="2" xfId="1" applyFont="1" applyFill="1" applyBorder="1" applyAlignment="1">
      <alignment horizontal="right" wrapText="1"/>
    </xf>
    <xf numFmtId="0" fontId="3" fillId="0" borderId="3" xfId="32" applyFont="1" applyFill="1" applyBorder="1" applyAlignment="1">
      <alignment horizontal="left" vertical="top"/>
    </xf>
    <xf numFmtId="0" fontId="4" fillId="0" borderId="3" xfId="32" applyFont="1" applyFill="1" applyBorder="1" applyAlignment="1">
      <alignment horizontal="right" vertical="top"/>
    </xf>
    <xf numFmtId="0" fontId="4" fillId="0" borderId="3" xfId="32" applyFont="1" applyFill="1" applyBorder="1" applyAlignment="1">
      <alignment vertical="top" wrapText="1"/>
    </xf>
    <xf numFmtId="0" fontId="3" fillId="0" borderId="3" xfId="30" applyFont="1" applyFill="1" applyBorder="1"/>
    <xf numFmtId="0" fontId="4" fillId="0" borderId="3" xfId="30" applyFont="1" applyFill="1" applyBorder="1" applyAlignment="1"/>
    <xf numFmtId="0" fontId="4" fillId="0" borderId="3" xfId="30" applyFont="1" applyFill="1" applyBorder="1" applyAlignment="1" applyProtection="1">
      <alignment horizontal="left"/>
    </xf>
    <xf numFmtId="0" fontId="3" fillId="0" borderId="3" xfId="30" applyNumberFormat="1" applyFont="1" applyFill="1" applyBorder="1" applyAlignment="1" applyProtection="1">
      <alignment horizontal="right" wrapText="1"/>
    </xf>
    <xf numFmtId="0" fontId="3" fillId="0" borderId="0" xfId="30" applyFont="1" applyFill="1" applyBorder="1"/>
    <xf numFmtId="0" fontId="4" fillId="0" borderId="0" xfId="30" applyFont="1" applyFill="1" applyBorder="1" applyAlignment="1"/>
    <xf numFmtId="0" fontId="4" fillId="0" borderId="0" xfId="30" applyFont="1" applyFill="1" applyBorder="1" applyAlignment="1" applyProtection="1">
      <alignment horizontal="left"/>
    </xf>
    <xf numFmtId="0" fontId="3" fillId="0" borderId="0" xfId="30" applyNumberFormat="1" applyFont="1" applyFill="1" applyBorder="1" applyAlignment="1" applyProtection="1">
      <alignment horizontal="right" wrapText="1"/>
    </xf>
    <xf numFmtId="0" fontId="3" fillId="0" borderId="0" xfId="32" applyFont="1" applyFill="1" applyAlignment="1">
      <alignment horizontal="left" vertical="top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32" applyFont="1" applyFill="1"/>
    <xf numFmtId="39" fontId="3" fillId="0" borderId="0" xfId="32" applyNumberFormat="1" applyFont="1" applyFill="1" applyBorder="1"/>
    <xf numFmtId="165" fontId="3" fillId="0" borderId="1" xfId="32" applyNumberFormat="1" applyFont="1" applyFill="1" applyBorder="1" applyAlignment="1">
      <alignment horizontal="right" vertical="top" wrapText="1"/>
    </xf>
    <xf numFmtId="0" fontId="3" fillId="0" borderId="1" xfId="32" applyFont="1" applyFill="1" applyBorder="1" applyAlignment="1">
      <alignment vertical="top" wrapText="1"/>
    </xf>
    <xf numFmtId="0" fontId="4" fillId="0" borderId="0" xfId="32" applyNumberFormat="1" applyFont="1" applyFill="1" applyBorder="1" applyAlignment="1" applyProtection="1">
      <alignment horizontal="center"/>
    </xf>
    <xf numFmtId="0" fontId="4" fillId="0" borderId="0" xfId="31" applyNumberFormat="1" applyFont="1" applyFill="1" applyBorder="1" applyAlignment="1" applyProtection="1">
      <alignment horizontal="center"/>
    </xf>
    <xf numFmtId="164" fontId="7" fillId="0" borderId="0" xfId="1" applyFont="1" applyFill="1" applyBorder="1" applyAlignment="1" applyProtection="1">
      <alignment horizontal="center"/>
    </xf>
    <xf numFmtId="0" fontId="3" fillId="0" borderId="0" xfId="32" applyNumberFormat="1" applyFont="1" applyFill="1" applyBorder="1" applyAlignment="1" applyProtection="1">
      <alignment horizontal="right" vertical="top"/>
    </xf>
    <xf numFmtId="0" fontId="9" fillId="0" borderId="0" xfId="32" applyFont="1" applyFill="1" applyAlignment="1">
      <alignment vertical="top"/>
    </xf>
    <xf numFmtId="0" fontId="3" fillId="0" borderId="0" xfId="30" applyNumberFormat="1" applyFont="1" applyFill="1" applyAlignment="1" applyProtection="1">
      <alignment horizontal="left" vertical="top"/>
    </xf>
    <xf numFmtId="0" fontId="4" fillId="0" borderId="0" xfId="32" applyNumberFormat="1" applyFont="1" applyFill="1" applyAlignment="1" applyProtection="1">
      <alignment horizontal="center" vertical="top"/>
    </xf>
    <xf numFmtId="0" fontId="3" fillId="0" borderId="1" xfId="32" applyNumberFormat="1" applyFont="1" applyFill="1" applyBorder="1"/>
    <xf numFmtId="170" fontId="3" fillId="0" borderId="1" xfId="32" applyNumberFormat="1" applyFont="1" applyFill="1" applyBorder="1" applyAlignment="1">
      <alignment horizontal="right" vertical="top" wrapText="1"/>
    </xf>
    <xf numFmtId="169" fontId="4" fillId="0" borderId="1" xfId="32" applyNumberFormat="1" applyFont="1" applyFill="1" applyBorder="1" applyAlignment="1">
      <alignment horizontal="right" vertical="top" wrapText="1"/>
    </xf>
    <xf numFmtId="0" fontId="4" fillId="0" borderId="1" xfId="32" applyFont="1" applyFill="1" applyBorder="1" applyAlignment="1" applyProtection="1">
      <alignment horizontal="left" vertical="top" wrapText="1"/>
    </xf>
    <xf numFmtId="0" fontId="3" fillId="0" borderId="1" xfId="32" applyFont="1" applyFill="1" applyBorder="1" applyAlignment="1">
      <alignment horizontal="right" vertical="top"/>
    </xf>
    <xf numFmtId="0" fontId="3" fillId="0" borderId="2" xfId="33" applyNumberFormat="1" applyFont="1" applyFill="1" applyBorder="1" applyAlignment="1" applyProtection="1">
      <alignment horizontal="right" vertical="center" wrapText="1"/>
    </xf>
    <xf numFmtId="0" fontId="3" fillId="0" borderId="0" xfId="34" applyFont="1" applyFill="1" applyAlignment="1" applyProtection="1">
      <alignment horizontal="right" vertical="top"/>
    </xf>
    <xf numFmtId="0" fontId="3" fillId="0" borderId="0" xfId="33" applyNumberFormat="1" applyFont="1" applyFill="1" applyBorder="1" applyAlignment="1" applyProtection="1">
      <alignment horizontal="right"/>
    </xf>
    <xf numFmtId="0" fontId="3" fillId="0" borderId="0" xfId="33" applyNumberFormat="1" applyFont="1" applyFill="1" applyBorder="1" applyAlignment="1" applyProtection="1">
      <alignment horizontal="center"/>
    </xf>
    <xf numFmtId="0" fontId="4" fillId="0" borderId="0" xfId="32" applyNumberFormat="1" applyFont="1" applyFill="1" applyBorder="1" applyAlignment="1" applyProtection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32" applyNumberFormat="1" applyFont="1" applyFill="1" applyBorder="1" applyAlignment="1" applyProtection="1">
      <alignment horizontal="center"/>
    </xf>
    <xf numFmtId="0" fontId="3" fillId="0" borderId="0" xfId="0" applyFont="1" applyFill="1" applyAlignment="1"/>
    <xf numFmtId="0" fontId="3" fillId="0" borderId="2" xfId="33" applyNumberFormat="1" applyFont="1" applyFill="1" applyBorder="1" applyAlignment="1" applyProtection="1">
      <alignment horizontal="center"/>
    </xf>
    <xf numFmtId="0" fontId="3" fillId="0" borderId="0" xfId="32" applyFont="1" applyFill="1" applyBorder="1" applyAlignment="1" applyProtection="1">
      <alignment horizontal="right"/>
    </xf>
    <xf numFmtId="0" fontId="3" fillId="0" borderId="0" xfId="32" applyNumberFormat="1" applyFont="1" applyFill="1" applyAlignment="1">
      <alignment horizontal="left" vertical="top" wrapText="1"/>
    </xf>
  </cellXfs>
  <cellStyles count="35">
    <cellStyle name="Comma" xfId="1" builtinId="3"/>
    <cellStyle name="Comma 10" xfId="2"/>
    <cellStyle name="Comma 11" xfId="3"/>
    <cellStyle name="Comma 12" xfId="4"/>
    <cellStyle name="Comma 13" xfId="5"/>
    <cellStyle name="Comma 15" xfId="6"/>
    <cellStyle name="Comma 16" xfId="7"/>
    <cellStyle name="Comma 17" xfId="8"/>
    <cellStyle name="Comma 18" xfId="9"/>
    <cellStyle name="Comma 19" xfId="10"/>
    <cellStyle name="Comma 2" xfId="11"/>
    <cellStyle name="Comma 2 14" xfId="12"/>
    <cellStyle name="Comma 20" xfId="13"/>
    <cellStyle name="Comma 21" xfId="14"/>
    <cellStyle name="Comma 22" xfId="15"/>
    <cellStyle name="Comma 23" xfId="16"/>
    <cellStyle name="Comma 24" xfId="17"/>
    <cellStyle name="Comma 3" xfId="18"/>
    <cellStyle name="Comma 4" xfId="19"/>
    <cellStyle name="Comma 5" xfId="20"/>
    <cellStyle name="Comma 6" xfId="21"/>
    <cellStyle name="Comma 7" xfId="22"/>
    <cellStyle name="Comma 8" xfId="23"/>
    <cellStyle name="Comma 9" xfId="24"/>
    <cellStyle name="Normal" xfId="0" builtinId="0"/>
    <cellStyle name="Normal 17" xfId="25"/>
    <cellStyle name="Normal 2" xfId="26"/>
    <cellStyle name="Normal 2 14" xfId="27"/>
    <cellStyle name="Normal 3" xfId="28"/>
    <cellStyle name="Normal 4" xfId="29"/>
    <cellStyle name="Normal_budget 2004-05_2.6.04" xfId="30"/>
    <cellStyle name="Normal_BUDGET FOR  03-04" xfId="31"/>
    <cellStyle name="Normal_budget for 03-04" xfId="32"/>
    <cellStyle name="Normal_BUDGET-2000" xfId="33"/>
    <cellStyle name="Normal_budgetDocNIC02-03" xfId="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  <c:txPr>
        <a:bodyPr/>
        <a:lstStyle/>
        <a:p>
          <a:pPr>
            <a:defRPr lang="en-US"/>
          </a:pPr>
          <a:endParaRPr lang="en-US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'dem43'!$D$226</c:f>
              <c:strCache>
                <c:ptCount val="1"/>
              </c:strCache>
            </c:strRef>
          </c:tx>
          <c:val>
            <c:numRef>
              <c:f>'dem43'!$E$226:$H$226</c:f>
              <c:numCache>
                <c:formatCode>General</c:formatCode>
                <c:ptCount val="4"/>
              </c:numCache>
            </c:numRef>
          </c:val>
        </c:ser>
        <c:axId val="66520192"/>
        <c:axId val="66521728"/>
      </c:barChart>
      <c:catAx>
        <c:axId val="6652019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6521728"/>
        <c:crosses val="autoZero"/>
        <c:auto val="1"/>
        <c:lblAlgn val="ctr"/>
        <c:lblOffset val="100"/>
      </c:catAx>
      <c:valAx>
        <c:axId val="66521728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6520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>
            <a:defRPr lang="en-IN"/>
          </a:pPr>
          <a:endParaRPr lang="en-US"/>
        </a:p>
      </c:txPr>
    </c:legend>
    <c:plotVisOnly val="1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223</xdr:row>
      <xdr:rowOff>145948</xdr:rowOff>
    </xdr:from>
    <xdr:to>
      <xdr:col>8</xdr:col>
      <xdr:colOff>0</xdr:colOff>
      <xdr:row>240</xdr:row>
      <xdr:rowOff>145948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70" transitionEvaluation="1" codeName="Sheet3"/>
  <dimension ref="A1:H219"/>
  <sheetViews>
    <sheetView tabSelected="1" view="pageBreakPreview" topLeftCell="A170" zoomScaleSheetLayoutView="100" workbookViewId="0">
      <selection activeCell="E9" sqref="E9"/>
    </sheetView>
  </sheetViews>
  <sheetFormatPr defaultColWidth="11" defaultRowHeight="12.75"/>
  <cols>
    <col min="1" max="1" width="6.42578125" style="109" customWidth="1"/>
    <col min="2" max="2" width="8.140625" style="38" customWidth="1"/>
    <col min="3" max="3" width="46.140625" style="1" customWidth="1"/>
    <col min="4" max="5" width="11.28515625" style="32" customWidth="1"/>
    <col min="6" max="6" width="15.7109375" style="32" customWidth="1"/>
    <col min="7" max="7" width="15.7109375" style="112" customWidth="1"/>
    <col min="8" max="8" width="15.7109375" style="32" customWidth="1"/>
    <col min="9" max="16384" width="11" style="5"/>
  </cols>
  <sheetData>
    <row r="1" spans="1:8">
      <c r="A1" s="132" t="s">
        <v>127</v>
      </c>
      <c r="B1" s="133"/>
      <c r="C1" s="133"/>
      <c r="D1" s="133"/>
      <c r="E1" s="133"/>
      <c r="F1" s="133"/>
      <c r="G1" s="133"/>
      <c r="H1" s="133"/>
    </row>
    <row r="2" spans="1:8">
      <c r="A2" s="134" t="s">
        <v>128</v>
      </c>
      <c r="B2" s="135"/>
      <c r="C2" s="135"/>
      <c r="D2" s="135"/>
      <c r="E2" s="135"/>
      <c r="F2" s="135"/>
      <c r="G2" s="135"/>
      <c r="H2" s="135"/>
    </row>
    <row r="3" spans="1:8" ht="7.9" customHeight="1">
      <c r="A3" s="21"/>
      <c r="B3" s="22"/>
      <c r="C3" s="23"/>
      <c r="D3" s="24"/>
      <c r="E3" s="24"/>
      <c r="F3" s="24"/>
      <c r="G3" s="25"/>
      <c r="H3" s="24"/>
    </row>
    <row r="4" spans="1:8">
      <c r="A4" s="137" t="s">
        <v>12</v>
      </c>
      <c r="B4" s="137"/>
      <c r="C4" s="137"/>
      <c r="D4" s="137"/>
      <c r="E4" s="26">
        <v>2015</v>
      </c>
      <c r="F4" s="27" t="s">
        <v>13</v>
      </c>
      <c r="G4" s="25"/>
      <c r="H4" s="24"/>
    </row>
    <row r="5" spans="1:8">
      <c r="A5" s="28"/>
      <c r="B5" s="28"/>
      <c r="D5" s="18" t="s">
        <v>58</v>
      </c>
      <c r="E5" s="29">
        <v>2202</v>
      </c>
      <c r="F5" s="30" t="s">
        <v>14</v>
      </c>
      <c r="G5" s="25"/>
      <c r="H5" s="24"/>
    </row>
    <row r="6" spans="1:8">
      <c r="A6" s="28"/>
      <c r="B6" s="28"/>
      <c r="C6" s="31"/>
      <c r="D6" s="18" t="s">
        <v>78</v>
      </c>
      <c r="E6" s="29">
        <v>2515</v>
      </c>
      <c r="F6" s="30" t="s">
        <v>0</v>
      </c>
      <c r="G6" s="25"/>
      <c r="H6" s="24"/>
    </row>
    <row r="7" spans="1:8" s="120" customFormat="1" ht="28.9" customHeight="1">
      <c r="A7" s="28"/>
      <c r="B7" s="28"/>
      <c r="C7" s="28"/>
      <c r="D7" s="119" t="s">
        <v>63</v>
      </c>
      <c r="E7" s="33">
        <v>3604</v>
      </c>
      <c r="F7" s="138" t="s">
        <v>59</v>
      </c>
      <c r="G7" s="138"/>
      <c r="H7" s="138"/>
    </row>
    <row r="8" spans="1:8" ht="6" customHeight="1">
      <c r="A8" s="28"/>
      <c r="B8" s="28"/>
      <c r="C8" s="31"/>
      <c r="D8" s="18"/>
      <c r="E8" s="33"/>
      <c r="F8" s="34"/>
      <c r="G8" s="25"/>
      <c r="H8" s="24"/>
    </row>
    <row r="9" spans="1:8" s="120" customFormat="1" ht="15" customHeight="1">
      <c r="A9" s="35" t="s">
        <v>119</v>
      </c>
      <c r="B9" s="35"/>
      <c r="C9" s="35"/>
      <c r="D9" s="121"/>
      <c r="E9" s="121"/>
      <c r="F9" s="121"/>
      <c r="G9" s="121"/>
      <c r="H9" s="122"/>
    </row>
    <row r="10" spans="1:8">
      <c r="A10" s="1"/>
      <c r="D10" s="39"/>
      <c r="E10" s="117" t="s">
        <v>10</v>
      </c>
      <c r="F10" s="117" t="s">
        <v>11</v>
      </c>
      <c r="G10" s="117" t="s">
        <v>5</v>
      </c>
    </row>
    <row r="11" spans="1:8" ht="13.5">
      <c r="A11" s="1"/>
      <c r="D11" s="116" t="s">
        <v>1</v>
      </c>
      <c r="E11" s="116">
        <f>H198</f>
        <v>3917034</v>
      </c>
      <c r="F11" s="118" t="s">
        <v>129</v>
      </c>
      <c r="G11" s="116">
        <v>3917034</v>
      </c>
    </row>
    <row r="12" spans="1:8" ht="9.6" customHeight="1">
      <c r="A12" s="1"/>
      <c r="D12" s="40"/>
      <c r="E12" s="24"/>
      <c r="F12" s="41"/>
      <c r="G12" s="32"/>
    </row>
    <row r="13" spans="1:8">
      <c r="A13" s="35" t="s">
        <v>9</v>
      </c>
      <c r="B13" s="35"/>
      <c r="C13" s="36"/>
      <c r="D13" s="37"/>
      <c r="G13" s="32"/>
    </row>
    <row r="14" spans="1:8">
      <c r="A14" s="6"/>
      <c r="B14" s="7"/>
      <c r="C14" s="8"/>
      <c r="D14" s="9"/>
      <c r="E14" s="9"/>
      <c r="F14" s="9"/>
      <c r="G14" s="9"/>
      <c r="H14" s="2" t="s">
        <v>65</v>
      </c>
    </row>
    <row r="15" spans="1:8" s="4" customFormat="1" ht="13.15" customHeight="1">
      <c r="A15" s="10"/>
      <c r="B15" s="11"/>
      <c r="C15" s="12"/>
      <c r="D15" s="136" t="s">
        <v>125</v>
      </c>
      <c r="E15" s="136"/>
      <c r="F15" s="130" t="s">
        <v>118</v>
      </c>
      <c r="G15" s="130" t="s">
        <v>120</v>
      </c>
      <c r="H15" s="128"/>
    </row>
    <row r="16" spans="1:8" s="4" customFormat="1">
      <c r="A16" s="6"/>
      <c r="B16" s="7"/>
      <c r="C16" s="12" t="s">
        <v>2</v>
      </c>
      <c r="D16" s="131" t="s">
        <v>126</v>
      </c>
      <c r="E16" s="131"/>
      <c r="F16" s="130" t="s">
        <v>121</v>
      </c>
      <c r="G16" s="130" t="s">
        <v>121</v>
      </c>
      <c r="H16" s="129"/>
    </row>
    <row r="17" spans="1:8" s="4" customFormat="1">
      <c r="A17" s="13"/>
      <c r="B17" s="14"/>
      <c r="C17" s="8"/>
      <c r="D17" s="15" t="s">
        <v>3</v>
      </c>
      <c r="E17" s="15" t="s">
        <v>4</v>
      </c>
      <c r="F17" s="15"/>
      <c r="G17" s="15"/>
      <c r="H17" s="16"/>
    </row>
    <row r="18" spans="1:8" s="4" customFormat="1" ht="6" customHeight="1">
      <c r="A18" s="42"/>
      <c r="B18" s="43"/>
      <c r="C18" s="44"/>
      <c r="D18" s="45"/>
      <c r="E18" s="45"/>
      <c r="F18" s="45"/>
      <c r="G18" s="45"/>
      <c r="H18" s="45"/>
    </row>
    <row r="19" spans="1:8" ht="15" customHeight="1">
      <c r="A19" s="46"/>
      <c r="B19" s="47"/>
      <c r="C19" s="48" t="s">
        <v>6</v>
      </c>
      <c r="D19" s="18"/>
      <c r="E19" s="18"/>
      <c r="F19" s="18"/>
      <c r="G19" s="18"/>
      <c r="H19" s="18"/>
    </row>
    <row r="20" spans="1:8" ht="15" customHeight="1">
      <c r="A20" s="49" t="s">
        <v>7</v>
      </c>
      <c r="B20" s="50">
        <v>2015</v>
      </c>
      <c r="C20" s="51" t="s">
        <v>13</v>
      </c>
      <c r="D20" s="18"/>
      <c r="E20" s="18"/>
      <c r="F20" s="18"/>
      <c r="G20" s="18"/>
      <c r="H20" s="18"/>
    </row>
    <row r="21" spans="1:8" ht="15" customHeight="1">
      <c r="A21" s="49"/>
      <c r="B21" s="52">
        <v>0.10100000000000001</v>
      </c>
      <c r="C21" s="51" t="s">
        <v>22</v>
      </c>
      <c r="D21" s="53"/>
      <c r="E21" s="53"/>
      <c r="F21" s="53"/>
      <c r="G21" s="53"/>
      <c r="H21" s="53"/>
    </row>
    <row r="22" spans="1:8" ht="15" customHeight="1">
      <c r="A22" s="49"/>
      <c r="B22" s="54">
        <v>60</v>
      </c>
      <c r="C22" s="55" t="s">
        <v>23</v>
      </c>
      <c r="D22" s="53"/>
      <c r="E22" s="53"/>
      <c r="F22" s="53"/>
      <c r="G22" s="53"/>
      <c r="H22" s="53"/>
    </row>
    <row r="23" spans="1:8" ht="15" customHeight="1">
      <c r="A23" s="49"/>
      <c r="B23" s="56" t="s">
        <v>24</v>
      </c>
      <c r="C23" s="55" t="s">
        <v>25</v>
      </c>
      <c r="D23" s="57">
        <v>0</v>
      </c>
      <c r="E23" s="58">
        <v>8639</v>
      </c>
      <c r="F23" s="58">
        <v>10788</v>
      </c>
      <c r="G23" s="58">
        <v>11588</v>
      </c>
      <c r="H23" s="18">
        <v>13541</v>
      </c>
    </row>
    <row r="24" spans="1:8" ht="15" customHeight="1">
      <c r="A24" s="49"/>
      <c r="B24" s="56" t="s">
        <v>26</v>
      </c>
      <c r="C24" s="55" t="s">
        <v>27</v>
      </c>
      <c r="D24" s="57">
        <v>0</v>
      </c>
      <c r="E24" s="58">
        <v>185</v>
      </c>
      <c r="F24" s="58">
        <v>220</v>
      </c>
      <c r="G24" s="58">
        <v>520</v>
      </c>
      <c r="H24" s="18">
        <v>220</v>
      </c>
    </row>
    <row r="25" spans="1:8" ht="15" customHeight="1">
      <c r="A25" s="49"/>
      <c r="B25" s="56" t="s">
        <v>28</v>
      </c>
      <c r="C25" s="55" t="s">
        <v>29</v>
      </c>
      <c r="D25" s="59">
        <v>0</v>
      </c>
      <c r="E25" s="60">
        <v>1118</v>
      </c>
      <c r="F25" s="60">
        <v>1200</v>
      </c>
      <c r="G25" s="60">
        <v>2400</v>
      </c>
      <c r="H25" s="61">
        <v>1200</v>
      </c>
    </row>
    <row r="26" spans="1:8" ht="15" customHeight="1">
      <c r="A26" s="49" t="s">
        <v>5</v>
      </c>
      <c r="B26" s="54">
        <v>60</v>
      </c>
      <c r="C26" s="55" t="s">
        <v>23</v>
      </c>
      <c r="D26" s="62">
        <f t="shared" ref="D26:G26" si="0">SUM(D23:D25)</f>
        <v>0</v>
      </c>
      <c r="E26" s="63">
        <f t="shared" si="0"/>
        <v>9942</v>
      </c>
      <c r="F26" s="63">
        <f t="shared" si="0"/>
        <v>12208</v>
      </c>
      <c r="G26" s="63">
        <f t="shared" si="0"/>
        <v>14508</v>
      </c>
      <c r="H26" s="64">
        <v>14961</v>
      </c>
    </row>
    <row r="27" spans="1:8" ht="15" customHeight="1">
      <c r="A27" s="49" t="s">
        <v>5</v>
      </c>
      <c r="B27" s="52">
        <v>0.10100000000000001</v>
      </c>
      <c r="C27" s="51" t="s">
        <v>22</v>
      </c>
      <c r="D27" s="62">
        <f t="shared" ref="D27:G27" si="1">D26</f>
        <v>0</v>
      </c>
      <c r="E27" s="63">
        <f t="shared" si="1"/>
        <v>9942</v>
      </c>
      <c r="F27" s="63">
        <f t="shared" si="1"/>
        <v>12208</v>
      </c>
      <c r="G27" s="63">
        <f t="shared" si="1"/>
        <v>14508</v>
      </c>
      <c r="H27" s="64">
        <v>14961</v>
      </c>
    </row>
    <row r="28" spans="1:8" ht="10.9" customHeight="1">
      <c r="A28" s="49"/>
      <c r="B28" s="52"/>
      <c r="C28" s="51"/>
      <c r="D28" s="18"/>
      <c r="E28" s="18"/>
      <c r="F28" s="18"/>
      <c r="G28" s="18"/>
      <c r="H28" s="18"/>
    </row>
    <row r="29" spans="1:8" ht="15" customHeight="1">
      <c r="A29" s="49"/>
      <c r="B29" s="52">
        <v>0.10299999999999999</v>
      </c>
      <c r="C29" s="51" t="s">
        <v>116</v>
      </c>
      <c r="D29" s="18"/>
      <c r="E29" s="18"/>
      <c r="F29" s="18"/>
      <c r="G29" s="18"/>
      <c r="H29" s="18"/>
    </row>
    <row r="30" spans="1:8" ht="15" customHeight="1">
      <c r="A30" s="49"/>
      <c r="B30" s="54">
        <v>60</v>
      </c>
      <c r="C30" s="55" t="s">
        <v>23</v>
      </c>
      <c r="D30" s="18"/>
      <c r="E30" s="18"/>
      <c r="F30" s="18"/>
      <c r="G30" s="18"/>
      <c r="H30" s="18"/>
    </row>
    <row r="31" spans="1:8" ht="15" customHeight="1">
      <c r="A31" s="49"/>
      <c r="B31" s="54" t="s">
        <v>26</v>
      </c>
      <c r="C31" s="55" t="s">
        <v>27</v>
      </c>
      <c r="D31" s="57">
        <v>0</v>
      </c>
      <c r="E31" s="58">
        <v>79</v>
      </c>
      <c r="F31" s="58">
        <v>300</v>
      </c>
      <c r="G31" s="58">
        <v>300</v>
      </c>
      <c r="H31" s="18">
        <v>300</v>
      </c>
    </row>
    <row r="32" spans="1:8" ht="15" customHeight="1">
      <c r="A32" s="49"/>
      <c r="B32" s="54" t="s">
        <v>30</v>
      </c>
      <c r="C32" s="55" t="s">
        <v>31</v>
      </c>
      <c r="D32" s="57">
        <v>0</v>
      </c>
      <c r="E32" s="58">
        <v>883</v>
      </c>
      <c r="F32" s="58">
        <v>3500</v>
      </c>
      <c r="G32" s="58">
        <v>3500</v>
      </c>
      <c r="H32" s="18">
        <v>1000</v>
      </c>
    </row>
    <row r="33" spans="1:8" ht="15" customHeight="1">
      <c r="A33" s="49"/>
      <c r="B33" s="56" t="s">
        <v>32</v>
      </c>
      <c r="C33" s="55" t="s">
        <v>21</v>
      </c>
      <c r="D33" s="65">
        <v>0</v>
      </c>
      <c r="E33" s="66">
        <v>2497</v>
      </c>
      <c r="F33" s="66">
        <v>2500</v>
      </c>
      <c r="G33" s="66">
        <v>2500</v>
      </c>
      <c r="H33" s="67">
        <v>2500</v>
      </c>
    </row>
    <row r="34" spans="1:8" ht="15" customHeight="1">
      <c r="A34" s="49" t="s">
        <v>5</v>
      </c>
      <c r="B34" s="54">
        <v>60</v>
      </c>
      <c r="C34" s="55" t="s">
        <v>23</v>
      </c>
      <c r="D34" s="65">
        <f t="shared" ref="D34:G34" si="2">SUM(D31:D33)</f>
        <v>0</v>
      </c>
      <c r="E34" s="66">
        <f t="shared" si="2"/>
        <v>3459</v>
      </c>
      <c r="F34" s="66">
        <f t="shared" si="2"/>
        <v>6300</v>
      </c>
      <c r="G34" s="66">
        <f t="shared" si="2"/>
        <v>6300</v>
      </c>
      <c r="H34" s="67">
        <v>3800</v>
      </c>
    </row>
    <row r="35" spans="1:8" ht="15" customHeight="1">
      <c r="A35" s="49" t="s">
        <v>5</v>
      </c>
      <c r="B35" s="52">
        <v>0.10299999999999999</v>
      </c>
      <c r="C35" s="51" t="s">
        <v>116</v>
      </c>
      <c r="D35" s="62">
        <f t="shared" ref="D35:G35" si="3">D34</f>
        <v>0</v>
      </c>
      <c r="E35" s="63">
        <f t="shared" si="3"/>
        <v>3459</v>
      </c>
      <c r="F35" s="63">
        <f t="shared" si="3"/>
        <v>6300</v>
      </c>
      <c r="G35" s="63">
        <f t="shared" si="3"/>
        <v>6300</v>
      </c>
      <c r="H35" s="64">
        <v>3800</v>
      </c>
    </row>
    <row r="36" spans="1:8" ht="10.9" customHeight="1">
      <c r="A36" s="49"/>
      <c r="B36" s="56"/>
      <c r="C36" s="55"/>
      <c r="D36" s="61"/>
      <c r="E36" s="61"/>
      <c r="F36" s="61"/>
      <c r="G36" s="61"/>
      <c r="H36" s="61"/>
    </row>
    <row r="37" spans="1:8" ht="25.5">
      <c r="A37" s="49"/>
      <c r="B37" s="52">
        <v>0.109</v>
      </c>
      <c r="C37" s="51" t="s">
        <v>33</v>
      </c>
      <c r="D37" s="61"/>
      <c r="E37" s="61"/>
      <c r="F37" s="61"/>
      <c r="G37" s="61"/>
      <c r="H37" s="61"/>
    </row>
    <row r="38" spans="1:8">
      <c r="A38" s="49"/>
      <c r="B38" s="54">
        <v>61</v>
      </c>
      <c r="C38" s="55" t="s">
        <v>34</v>
      </c>
      <c r="D38" s="61"/>
      <c r="E38" s="61"/>
      <c r="F38" s="61"/>
      <c r="G38" s="61"/>
      <c r="H38" s="61"/>
    </row>
    <row r="39" spans="1:8">
      <c r="A39" s="87"/>
      <c r="B39" s="114" t="s">
        <v>35</v>
      </c>
      <c r="C39" s="77" t="s">
        <v>27</v>
      </c>
      <c r="D39" s="65">
        <v>0</v>
      </c>
      <c r="E39" s="66">
        <v>56</v>
      </c>
      <c r="F39" s="66">
        <v>700</v>
      </c>
      <c r="G39" s="66">
        <v>700</v>
      </c>
      <c r="H39" s="67">
        <v>400</v>
      </c>
    </row>
    <row r="40" spans="1:8">
      <c r="A40" s="49"/>
      <c r="B40" s="56" t="s">
        <v>36</v>
      </c>
      <c r="C40" s="55" t="s">
        <v>21</v>
      </c>
      <c r="D40" s="59">
        <v>0</v>
      </c>
      <c r="E40" s="60">
        <v>1205</v>
      </c>
      <c r="F40" s="60">
        <v>42295</v>
      </c>
      <c r="G40" s="60">
        <v>42295</v>
      </c>
      <c r="H40" s="61">
        <v>1495</v>
      </c>
    </row>
    <row r="41" spans="1:8">
      <c r="A41" s="49" t="s">
        <v>5</v>
      </c>
      <c r="B41" s="54">
        <v>61</v>
      </c>
      <c r="C41" s="55" t="s">
        <v>34</v>
      </c>
      <c r="D41" s="62">
        <f t="shared" ref="D41:G41" si="4">SUM(D39:D40)</f>
        <v>0</v>
      </c>
      <c r="E41" s="63">
        <f t="shared" si="4"/>
        <v>1261</v>
      </c>
      <c r="F41" s="63">
        <f t="shared" si="4"/>
        <v>42995</v>
      </c>
      <c r="G41" s="63">
        <f t="shared" si="4"/>
        <v>42995</v>
      </c>
      <c r="H41" s="64">
        <v>1895</v>
      </c>
    </row>
    <row r="42" spans="1:8">
      <c r="A42" s="49"/>
      <c r="B42" s="56"/>
      <c r="C42" s="55"/>
      <c r="D42" s="61"/>
      <c r="E42" s="61"/>
      <c r="F42" s="61"/>
      <c r="G42" s="61"/>
      <c r="H42" s="61"/>
    </row>
    <row r="43" spans="1:8" ht="15" customHeight="1">
      <c r="A43" s="49"/>
      <c r="B43" s="54">
        <v>62</v>
      </c>
      <c r="C43" s="55" t="s">
        <v>69</v>
      </c>
      <c r="D43" s="61"/>
      <c r="E43" s="61"/>
      <c r="F43" s="61"/>
      <c r="G43" s="61"/>
      <c r="H43" s="61"/>
    </row>
    <row r="44" spans="1:8" ht="15" customHeight="1">
      <c r="A44" s="49"/>
      <c r="B44" s="54" t="s">
        <v>37</v>
      </c>
      <c r="C44" s="55" t="s">
        <v>27</v>
      </c>
      <c r="D44" s="59">
        <v>0</v>
      </c>
      <c r="E44" s="60">
        <v>17</v>
      </c>
      <c r="F44" s="60">
        <v>100</v>
      </c>
      <c r="G44" s="60">
        <v>100</v>
      </c>
      <c r="H44" s="61">
        <v>100</v>
      </c>
    </row>
    <row r="45" spans="1:8" ht="15" customHeight="1">
      <c r="A45" s="49"/>
      <c r="B45" s="56" t="s">
        <v>38</v>
      </c>
      <c r="C45" s="55" t="s">
        <v>21</v>
      </c>
      <c r="D45" s="59">
        <v>0</v>
      </c>
      <c r="E45" s="60">
        <v>930</v>
      </c>
      <c r="F45" s="60">
        <v>500</v>
      </c>
      <c r="G45" s="60">
        <v>500</v>
      </c>
      <c r="H45" s="61">
        <v>500</v>
      </c>
    </row>
    <row r="46" spans="1:8" ht="15" customHeight="1">
      <c r="A46" s="49" t="s">
        <v>5</v>
      </c>
      <c r="B46" s="54">
        <v>62</v>
      </c>
      <c r="C46" s="55" t="s">
        <v>69</v>
      </c>
      <c r="D46" s="62">
        <f t="shared" ref="D46:G46" si="5">SUM(D44:D45)</f>
        <v>0</v>
      </c>
      <c r="E46" s="63">
        <f t="shared" si="5"/>
        <v>947</v>
      </c>
      <c r="F46" s="63">
        <f t="shared" si="5"/>
        <v>600</v>
      </c>
      <c r="G46" s="63">
        <f t="shared" si="5"/>
        <v>600</v>
      </c>
      <c r="H46" s="64">
        <v>600</v>
      </c>
    </row>
    <row r="47" spans="1:8" ht="25.5">
      <c r="A47" s="49" t="s">
        <v>5</v>
      </c>
      <c r="B47" s="52">
        <v>0.109</v>
      </c>
      <c r="C47" s="51" t="s">
        <v>33</v>
      </c>
      <c r="D47" s="59">
        <f t="shared" ref="D47:G47" si="6">D46+D41</f>
        <v>0</v>
      </c>
      <c r="E47" s="60">
        <f t="shared" si="6"/>
        <v>2208</v>
      </c>
      <c r="F47" s="60">
        <f t="shared" si="6"/>
        <v>43595</v>
      </c>
      <c r="G47" s="60">
        <f t="shared" si="6"/>
        <v>43595</v>
      </c>
      <c r="H47" s="61">
        <v>2495</v>
      </c>
    </row>
    <row r="48" spans="1:8">
      <c r="A48" s="49" t="s">
        <v>5</v>
      </c>
      <c r="B48" s="50">
        <v>2015</v>
      </c>
      <c r="C48" s="51" t="s">
        <v>13</v>
      </c>
      <c r="D48" s="62">
        <f t="shared" ref="D48:G48" si="7">D47+D35+D27</f>
        <v>0</v>
      </c>
      <c r="E48" s="63">
        <f t="shared" si="7"/>
        <v>15609</v>
      </c>
      <c r="F48" s="63">
        <f t="shared" si="7"/>
        <v>62103</v>
      </c>
      <c r="G48" s="63">
        <f t="shared" si="7"/>
        <v>64403</v>
      </c>
      <c r="H48" s="64">
        <v>21256</v>
      </c>
    </row>
    <row r="49" spans="1:8">
      <c r="A49" s="46"/>
      <c r="B49" s="47"/>
      <c r="C49" s="48"/>
      <c r="D49" s="18"/>
      <c r="E49" s="18"/>
      <c r="F49" s="18"/>
      <c r="G49" s="18"/>
      <c r="H49" s="18"/>
    </row>
    <row r="50" spans="1:8">
      <c r="A50" s="21" t="s">
        <v>7</v>
      </c>
      <c r="B50" s="50">
        <v>2202</v>
      </c>
      <c r="C50" s="51" t="s">
        <v>14</v>
      </c>
      <c r="G50" s="32"/>
    </row>
    <row r="51" spans="1:8">
      <c r="A51" s="21"/>
      <c r="B51" s="68">
        <v>1.198</v>
      </c>
      <c r="C51" s="51" t="s">
        <v>8</v>
      </c>
      <c r="D51" s="69"/>
      <c r="E51" s="18"/>
      <c r="F51" s="69"/>
      <c r="G51" s="69"/>
      <c r="H51" s="70"/>
    </row>
    <row r="52" spans="1:8" ht="14.45" customHeight="1">
      <c r="A52" s="21"/>
      <c r="B52" s="71">
        <v>62</v>
      </c>
      <c r="C52" s="55" t="s">
        <v>19</v>
      </c>
      <c r="D52" s="69"/>
      <c r="E52" s="69"/>
      <c r="F52" s="73"/>
      <c r="G52" s="73"/>
      <c r="H52" s="73"/>
    </row>
    <row r="53" spans="1:8" ht="14.45" customHeight="1">
      <c r="A53" s="21"/>
      <c r="B53" s="71">
        <v>45</v>
      </c>
      <c r="C53" s="55" t="s">
        <v>15</v>
      </c>
      <c r="D53" s="74"/>
      <c r="E53" s="74"/>
      <c r="F53" s="73"/>
      <c r="G53" s="73"/>
      <c r="H53" s="73"/>
    </row>
    <row r="54" spans="1:8" ht="14.45" customHeight="1">
      <c r="A54" s="21"/>
      <c r="B54" s="56" t="s">
        <v>70</v>
      </c>
      <c r="C54" s="55" t="s">
        <v>95</v>
      </c>
      <c r="D54" s="58">
        <v>134620</v>
      </c>
      <c r="E54" s="58">
        <v>343360</v>
      </c>
      <c r="F54" s="60">
        <v>542367</v>
      </c>
      <c r="G54" s="60">
        <v>517367</v>
      </c>
      <c r="H54" s="60">
        <v>525931</v>
      </c>
    </row>
    <row r="55" spans="1:8" ht="14.45" customHeight="1">
      <c r="A55" s="21" t="s">
        <v>5</v>
      </c>
      <c r="B55" s="71">
        <v>45</v>
      </c>
      <c r="C55" s="55" t="s">
        <v>15</v>
      </c>
      <c r="D55" s="63">
        <f t="shared" ref="D55:G55" si="8">SUM(D54:D54)</f>
        <v>134620</v>
      </c>
      <c r="E55" s="63">
        <f t="shared" si="8"/>
        <v>343360</v>
      </c>
      <c r="F55" s="63">
        <f t="shared" si="8"/>
        <v>542367</v>
      </c>
      <c r="G55" s="63">
        <f t="shared" si="8"/>
        <v>517367</v>
      </c>
      <c r="H55" s="63">
        <v>525931</v>
      </c>
    </row>
    <row r="56" spans="1:8">
      <c r="A56" s="21"/>
      <c r="B56" s="71"/>
      <c r="C56" s="55"/>
      <c r="D56" s="69"/>
      <c r="E56" s="69"/>
      <c r="F56" s="18"/>
      <c r="G56" s="18"/>
      <c r="H56" s="18"/>
    </row>
    <row r="57" spans="1:8" ht="14.45" customHeight="1">
      <c r="A57" s="21"/>
      <c r="B57" s="71">
        <v>46</v>
      </c>
      <c r="C57" s="55" t="s">
        <v>16</v>
      </c>
      <c r="D57" s="74"/>
      <c r="E57" s="74"/>
      <c r="F57" s="73"/>
      <c r="G57" s="73"/>
      <c r="H57" s="73"/>
    </row>
    <row r="58" spans="1:8" ht="14.45" customHeight="1">
      <c r="A58" s="21"/>
      <c r="B58" s="56" t="s">
        <v>71</v>
      </c>
      <c r="C58" s="55" t="s">
        <v>95</v>
      </c>
      <c r="D58" s="58">
        <v>64332</v>
      </c>
      <c r="E58" s="58">
        <v>194260</v>
      </c>
      <c r="F58" s="60">
        <v>504117</v>
      </c>
      <c r="G58" s="60">
        <v>324881</v>
      </c>
      <c r="H58" s="60">
        <v>388144</v>
      </c>
    </row>
    <row r="59" spans="1:8" ht="14.45" customHeight="1">
      <c r="A59" s="21" t="s">
        <v>5</v>
      </c>
      <c r="B59" s="71">
        <v>46</v>
      </c>
      <c r="C59" s="55" t="s">
        <v>16</v>
      </c>
      <c r="D59" s="63">
        <f t="shared" ref="D59:G59" si="9">SUM(D58:D58)</f>
        <v>64332</v>
      </c>
      <c r="E59" s="63">
        <f t="shared" si="9"/>
        <v>194260</v>
      </c>
      <c r="F59" s="63">
        <f t="shared" si="9"/>
        <v>504117</v>
      </c>
      <c r="G59" s="63">
        <f t="shared" si="9"/>
        <v>324881</v>
      </c>
      <c r="H59" s="63">
        <v>388144</v>
      </c>
    </row>
    <row r="60" spans="1:8" ht="12.75" customHeight="1">
      <c r="A60" s="21"/>
      <c r="B60" s="71"/>
      <c r="C60" s="55"/>
      <c r="D60" s="69"/>
      <c r="E60" s="69"/>
      <c r="F60" s="18"/>
      <c r="G60" s="18"/>
      <c r="H60" s="18"/>
    </row>
    <row r="61" spans="1:8" ht="14.45" customHeight="1">
      <c r="A61" s="21"/>
      <c r="B61" s="71">
        <v>47</v>
      </c>
      <c r="C61" s="55" t="s">
        <v>17</v>
      </c>
      <c r="D61" s="72"/>
      <c r="E61" s="72"/>
      <c r="F61" s="19"/>
      <c r="G61" s="19"/>
      <c r="H61" s="19"/>
    </row>
    <row r="62" spans="1:8" ht="14.45" customHeight="1">
      <c r="A62" s="21"/>
      <c r="B62" s="56" t="s">
        <v>72</v>
      </c>
      <c r="C62" s="55" t="s">
        <v>95</v>
      </c>
      <c r="D62" s="58">
        <v>31886</v>
      </c>
      <c r="E62" s="58">
        <v>105389</v>
      </c>
      <c r="F62" s="58">
        <v>154983</v>
      </c>
      <c r="G62" s="58">
        <v>114983</v>
      </c>
      <c r="H62" s="58">
        <v>115610</v>
      </c>
    </row>
    <row r="63" spans="1:8" ht="14.45" customHeight="1">
      <c r="A63" s="21" t="s">
        <v>5</v>
      </c>
      <c r="B63" s="71">
        <v>47</v>
      </c>
      <c r="C63" s="55" t="s">
        <v>17</v>
      </c>
      <c r="D63" s="63">
        <f t="shared" ref="D63:G63" si="10">SUM(D62:D62)</f>
        <v>31886</v>
      </c>
      <c r="E63" s="63">
        <f t="shared" si="10"/>
        <v>105389</v>
      </c>
      <c r="F63" s="63">
        <f t="shared" si="10"/>
        <v>154983</v>
      </c>
      <c r="G63" s="63">
        <f t="shared" si="10"/>
        <v>114983</v>
      </c>
      <c r="H63" s="63">
        <v>115610</v>
      </c>
    </row>
    <row r="64" spans="1:8">
      <c r="A64" s="21"/>
      <c r="B64" s="71"/>
      <c r="C64" s="55"/>
      <c r="D64" s="18"/>
      <c r="E64" s="18"/>
      <c r="F64" s="18"/>
      <c r="G64" s="18"/>
      <c r="H64" s="18"/>
    </row>
    <row r="65" spans="1:8" ht="14.45" customHeight="1">
      <c r="A65" s="21"/>
      <c r="B65" s="71">
        <v>48</v>
      </c>
      <c r="C65" s="55" t="s">
        <v>18</v>
      </c>
      <c r="D65" s="73"/>
      <c r="E65" s="73"/>
      <c r="F65" s="73"/>
      <c r="G65" s="73"/>
      <c r="H65" s="73"/>
    </row>
    <row r="66" spans="1:8" ht="14.45" customHeight="1">
      <c r="A66" s="21"/>
      <c r="B66" s="56" t="s">
        <v>73</v>
      </c>
      <c r="C66" s="55" t="s">
        <v>95</v>
      </c>
      <c r="D66" s="58">
        <v>32971</v>
      </c>
      <c r="E66" s="58">
        <v>241719</v>
      </c>
      <c r="F66" s="60">
        <v>427510</v>
      </c>
      <c r="G66" s="60">
        <v>337510</v>
      </c>
      <c r="H66" s="60">
        <v>367275</v>
      </c>
    </row>
    <row r="67" spans="1:8" ht="14.45" customHeight="1">
      <c r="A67" s="21" t="s">
        <v>5</v>
      </c>
      <c r="B67" s="71">
        <v>48</v>
      </c>
      <c r="C67" s="55" t="s">
        <v>18</v>
      </c>
      <c r="D67" s="63">
        <f t="shared" ref="D67:G67" si="11">SUM(D66:D66)</f>
        <v>32971</v>
      </c>
      <c r="E67" s="63">
        <f t="shared" si="11"/>
        <v>241719</v>
      </c>
      <c r="F67" s="63">
        <f t="shared" si="11"/>
        <v>427510</v>
      </c>
      <c r="G67" s="63">
        <f t="shared" si="11"/>
        <v>337510</v>
      </c>
      <c r="H67" s="63">
        <v>367275</v>
      </c>
    </row>
    <row r="68" spans="1:8" ht="14.45" customHeight="1">
      <c r="A68" s="21" t="s">
        <v>5</v>
      </c>
      <c r="B68" s="71">
        <v>62</v>
      </c>
      <c r="C68" s="55" t="s">
        <v>19</v>
      </c>
      <c r="D68" s="63">
        <f t="shared" ref="D68:G68" si="12">D67+D63+D59+D55</f>
        <v>263809</v>
      </c>
      <c r="E68" s="63">
        <f t="shared" si="12"/>
        <v>884728</v>
      </c>
      <c r="F68" s="63">
        <f t="shared" si="12"/>
        <v>1628977</v>
      </c>
      <c r="G68" s="63">
        <f t="shared" si="12"/>
        <v>1294741</v>
      </c>
      <c r="H68" s="63">
        <v>1396960</v>
      </c>
    </row>
    <row r="69" spans="1:8">
      <c r="A69" s="21"/>
      <c r="B69" s="71"/>
      <c r="C69" s="55"/>
      <c r="D69" s="73"/>
      <c r="E69" s="73"/>
      <c r="F69" s="18"/>
      <c r="G69" s="18"/>
      <c r="H69" s="18"/>
    </row>
    <row r="70" spans="1:8" ht="13.35" customHeight="1">
      <c r="A70" s="21"/>
      <c r="B70" s="71">
        <v>63</v>
      </c>
      <c r="C70" s="55" t="s">
        <v>20</v>
      </c>
      <c r="D70" s="73"/>
      <c r="E70" s="73"/>
      <c r="F70" s="73"/>
      <c r="G70" s="73"/>
      <c r="H70" s="73"/>
    </row>
    <row r="71" spans="1:8" ht="13.35" customHeight="1">
      <c r="A71" s="21"/>
      <c r="B71" s="71">
        <v>45</v>
      </c>
      <c r="C71" s="55" t="s">
        <v>15</v>
      </c>
      <c r="D71" s="73"/>
      <c r="E71" s="73"/>
      <c r="F71" s="73"/>
      <c r="G71" s="73"/>
      <c r="H71" s="73"/>
    </row>
    <row r="72" spans="1:8" ht="13.35" customHeight="1">
      <c r="A72" s="21"/>
      <c r="B72" s="56" t="s">
        <v>74</v>
      </c>
      <c r="C72" s="55" t="s">
        <v>95</v>
      </c>
      <c r="D72" s="58">
        <v>155280</v>
      </c>
      <c r="E72" s="58">
        <v>462958</v>
      </c>
      <c r="F72" s="60">
        <v>675838</v>
      </c>
      <c r="G72" s="60">
        <v>645838</v>
      </c>
      <c r="H72" s="60">
        <v>611521</v>
      </c>
    </row>
    <row r="73" spans="1:8" ht="13.35" customHeight="1">
      <c r="A73" s="75" t="s">
        <v>5</v>
      </c>
      <c r="B73" s="76">
        <v>45</v>
      </c>
      <c r="C73" s="77" t="s">
        <v>15</v>
      </c>
      <c r="D73" s="63">
        <f t="shared" ref="D73:G73" si="13">SUM(D72:D72)</f>
        <v>155280</v>
      </c>
      <c r="E73" s="63">
        <f t="shared" si="13"/>
        <v>462958</v>
      </c>
      <c r="F73" s="63">
        <f t="shared" si="13"/>
        <v>675838</v>
      </c>
      <c r="G73" s="63">
        <f t="shared" si="13"/>
        <v>645838</v>
      </c>
      <c r="H73" s="63">
        <v>611521</v>
      </c>
    </row>
    <row r="74" spans="1:8" ht="13.5" customHeight="1">
      <c r="A74" s="21"/>
      <c r="B74" s="71"/>
      <c r="C74" s="55"/>
      <c r="D74" s="69"/>
      <c r="E74" s="69"/>
      <c r="F74" s="18"/>
      <c r="G74" s="18"/>
      <c r="H74" s="18"/>
    </row>
    <row r="75" spans="1:8" ht="14.45" customHeight="1">
      <c r="A75" s="21"/>
      <c r="B75" s="71">
        <v>46</v>
      </c>
      <c r="C75" s="55" t="s">
        <v>16</v>
      </c>
      <c r="D75" s="72"/>
      <c r="E75" s="72"/>
      <c r="F75" s="19"/>
      <c r="G75" s="19"/>
      <c r="H75" s="19"/>
    </row>
    <row r="76" spans="1:8" ht="14.45" customHeight="1">
      <c r="A76" s="21"/>
      <c r="B76" s="56" t="s">
        <v>75</v>
      </c>
      <c r="C76" s="55" t="s">
        <v>95</v>
      </c>
      <c r="D76" s="66">
        <v>64594</v>
      </c>
      <c r="E76" s="66">
        <v>117756</v>
      </c>
      <c r="F76" s="66">
        <v>391353</v>
      </c>
      <c r="G76" s="66">
        <v>201815</v>
      </c>
      <c r="H76" s="66">
        <v>174737</v>
      </c>
    </row>
    <row r="77" spans="1:8" ht="14.45" customHeight="1">
      <c r="A77" s="21" t="s">
        <v>5</v>
      </c>
      <c r="B77" s="71">
        <v>46</v>
      </c>
      <c r="C77" s="55" t="s">
        <v>16</v>
      </c>
      <c r="D77" s="63">
        <f t="shared" ref="D77:G77" si="14">SUM(D76:D76)</f>
        <v>64594</v>
      </c>
      <c r="E77" s="63">
        <f t="shared" si="14"/>
        <v>117756</v>
      </c>
      <c r="F77" s="63">
        <f t="shared" si="14"/>
        <v>391353</v>
      </c>
      <c r="G77" s="63">
        <f t="shared" si="14"/>
        <v>201815</v>
      </c>
      <c r="H77" s="63">
        <v>174737</v>
      </c>
    </row>
    <row r="78" spans="1:8">
      <c r="A78" s="21"/>
      <c r="B78" s="71"/>
      <c r="C78" s="55"/>
      <c r="D78" s="18"/>
      <c r="E78" s="18"/>
      <c r="F78" s="18"/>
      <c r="G78" s="18"/>
      <c r="H78" s="18"/>
    </row>
    <row r="79" spans="1:8" ht="14.45" customHeight="1">
      <c r="A79" s="21"/>
      <c r="B79" s="71">
        <v>47</v>
      </c>
      <c r="C79" s="55" t="s">
        <v>17</v>
      </c>
      <c r="D79" s="19"/>
      <c r="E79" s="19"/>
      <c r="F79" s="19"/>
      <c r="G79" s="19"/>
      <c r="H79" s="19"/>
    </row>
    <row r="80" spans="1:8" ht="14.45" customHeight="1">
      <c r="A80" s="21"/>
      <c r="B80" s="56" t="s">
        <v>76</v>
      </c>
      <c r="C80" s="55" t="s">
        <v>95</v>
      </c>
      <c r="D80" s="66">
        <v>33562</v>
      </c>
      <c r="E80" s="66">
        <v>69784</v>
      </c>
      <c r="F80" s="66">
        <v>114073</v>
      </c>
      <c r="G80" s="66">
        <v>74073</v>
      </c>
      <c r="H80" s="66">
        <v>67137</v>
      </c>
    </row>
    <row r="81" spans="1:8" ht="14.45" customHeight="1">
      <c r="A81" s="21" t="s">
        <v>5</v>
      </c>
      <c r="B81" s="71">
        <v>47</v>
      </c>
      <c r="C81" s="55" t="s">
        <v>17</v>
      </c>
      <c r="D81" s="66">
        <f t="shared" ref="D81:G81" si="15">SUM(D80:D80)</f>
        <v>33562</v>
      </c>
      <c r="E81" s="66">
        <f t="shared" si="15"/>
        <v>69784</v>
      </c>
      <c r="F81" s="66">
        <f t="shared" si="15"/>
        <v>114073</v>
      </c>
      <c r="G81" s="66">
        <f t="shared" si="15"/>
        <v>74073</v>
      </c>
      <c r="H81" s="66">
        <v>67137</v>
      </c>
    </row>
    <row r="82" spans="1:8">
      <c r="A82" s="21"/>
      <c r="B82" s="71"/>
      <c r="C82" s="55"/>
      <c r="D82" s="18"/>
      <c r="E82" s="18"/>
      <c r="F82" s="18"/>
      <c r="G82" s="18"/>
      <c r="H82" s="18"/>
    </row>
    <row r="83" spans="1:8" ht="14.45" customHeight="1">
      <c r="A83" s="21"/>
      <c r="B83" s="71">
        <v>48</v>
      </c>
      <c r="C83" s="55" t="s">
        <v>18</v>
      </c>
      <c r="D83" s="73"/>
      <c r="E83" s="73"/>
      <c r="F83" s="73"/>
      <c r="G83" s="73"/>
      <c r="H83" s="73"/>
    </row>
    <row r="84" spans="1:8" ht="14.45" customHeight="1">
      <c r="A84" s="21"/>
      <c r="B84" s="56" t="s">
        <v>77</v>
      </c>
      <c r="C84" s="55" t="s">
        <v>95</v>
      </c>
      <c r="D84" s="58">
        <v>52840</v>
      </c>
      <c r="E84" s="58">
        <v>275685</v>
      </c>
      <c r="F84" s="58">
        <v>425595</v>
      </c>
      <c r="G84" s="58">
        <v>425595</v>
      </c>
      <c r="H84" s="58">
        <v>325175</v>
      </c>
    </row>
    <row r="85" spans="1:8" ht="14.45" customHeight="1">
      <c r="A85" s="21" t="s">
        <v>5</v>
      </c>
      <c r="B85" s="71">
        <v>48</v>
      </c>
      <c r="C85" s="55" t="s">
        <v>18</v>
      </c>
      <c r="D85" s="63">
        <f t="shared" ref="D85:G85" si="16">SUM(D84:D84)</f>
        <v>52840</v>
      </c>
      <c r="E85" s="63">
        <f t="shared" si="16"/>
        <v>275685</v>
      </c>
      <c r="F85" s="63">
        <f t="shared" si="16"/>
        <v>425595</v>
      </c>
      <c r="G85" s="63">
        <f t="shared" si="16"/>
        <v>425595</v>
      </c>
      <c r="H85" s="63">
        <v>325175</v>
      </c>
    </row>
    <row r="86" spans="1:8" ht="14.45" customHeight="1">
      <c r="A86" s="21" t="s">
        <v>5</v>
      </c>
      <c r="B86" s="71">
        <v>63</v>
      </c>
      <c r="C86" s="55" t="s">
        <v>20</v>
      </c>
      <c r="D86" s="66">
        <f t="shared" ref="D86:G86" si="17">D85+D81+D77+D73</f>
        <v>306276</v>
      </c>
      <c r="E86" s="66">
        <f t="shared" si="17"/>
        <v>926183</v>
      </c>
      <c r="F86" s="66">
        <f t="shared" si="17"/>
        <v>1606859</v>
      </c>
      <c r="G86" s="66">
        <f t="shared" si="17"/>
        <v>1347321</v>
      </c>
      <c r="H86" s="66">
        <v>1178570</v>
      </c>
    </row>
    <row r="87" spans="1:8" ht="14.45" customHeight="1">
      <c r="A87" s="21" t="s">
        <v>5</v>
      </c>
      <c r="B87" s="68">
        <v>1.198</v>
      </c>
      <c r="C87" s="51" t="s">
        <v>8</v>
      </c>
      <c r="D87" s="63">
        <f>D68+D86</f>
        <v>570085</v>
      </c>
      <c r="E87" s="63">
        <f t="shared" ref="E87:G87" si="18">E68+E86</f>
        <v>1810911</v>
      </c>
      <c r="F87" s="63">
        <f t="shared" si="18"/>
        <v>3235836</v>
      </c>
      <c r="G87" s="63">
        <f t="shared" si="18"/>
        <v>2642062</v>
      </c>
      <c r="H87" s="63">
        <v>2575530</v>
      </c>
    </row>
    <row r="88" spans="1:8" ht="14.45" customHeight="1">
      <c r="A88" s="21" t="s">
        <v>5</v>
      </c>
      <c r="B88" s="50">
        <v>2202</v>
      </c>
      <c r="C88" s="51" t="s">
        <v>14</v>
      </c>
      <c r="D88" s="78">
        <f t="shared" ref="D88" si="19">D87</f>
        <v>570085</v>
      </c>
      <c r="E88" s="78">
        <f t="shared" ref="E88:G88" si="20">E87</f>
        <v>1810911</v>
      </c>
      <c r="F88" s="78">
        <f t="shared" si="20"/>
        <v>3235836</v>
      </c>
      <c r="G88" s="78">
        <f t="shared" si="20"/>
        <v>2642062</v>
      </c>
      <c r="H88" s="78">
        <v>2575530</v>
      </c>
    </row>
    <row r="89" spans="1:8">
      <c r="A89" s="46"/>
      <c r="B89" s="47"/>
      <c r="C89" s="48"/>
      <c r="D89" s="18"/>
      <c r="E89" s="18"/>
      <c r="F89" s="18"/>
      <c r="G89" s="18"/>
      <c r="H89" s="18"/>
    </row>
    <row r="90" spans="1:8" ht="14.45" customHeight="1">
      <c r="A90" s="49" t="s">
        <v>7</v>
      </c>
      <c r="B90" s="50">
        <v>2515</v>
      </c>
      <c r="C90" s="51" t="s">
        <v>0</v>
      </c>
      <c r="D90" s="73"/>
      <c r="E90" s="73"/>
      <c r="F90" s="73"/>
      <c r="G90" s="73"/>
      <c r="H90" s="73"/>
    </row>
    <row r="91" spans="1:8" ht="14.45" customHeight="1">
      <c r="A91" s="49"/>
      <c r="B91" s="52">
        <v>0.10100000000000001</v>
      </c>
      <c r="C91" s="51" t="s">
        <v>40</v>
      </c>
      <c r="D91" s="73"/>
      <c r="E91" s="73"/>
      <c r="F91" s="73"/>
      <c r="G91" s="73"/>
      <c r="H91" s="73"/>
    </row>
    <row r="92" spans="1:8" ht="14.45" customHeight="1">
      <c r="A92" s="49"/>
      <c r="B92" s="81">
        <v>0.44</v>
      </c>
      <c r="C92" s="55" t="s">
        <v>39</v>
      </c>
      <c r="D92" s="73"/>
      <c r="E92" s="73"/>
      <c r="F92" s="73"/>
      <c r="G92" s="73"/>
      <c r="H92" s="73"/>
    </row>
    <row r="93" spans="1:8" ht="14.45" customHeight="1">
      <c r="A93" s="49"/>
      <c r="B93" s="56" t="s">
        <v>41</v>
      </c>
      <c r="C93" s="55" t="s">
        <v>25</v>
      </c>
      <c r="D93" s="82">
        <v>7465</v>
      </c>
      <c r="E93" s="58">
        <v>24341</v>
      </c>
      <c r="F93" s="82">
        <v>33303</v>
      </c>
      <c r="G93" s="82">
        <v>33303</v>
      </c>
      <c r="H93" s="18">
        <v>36297</v>
      </c>
    </row>
    <row r="94" spans="1:8" ht="14.45" customHeight="1">
      <c r="A94" s="49"/>
      <c r="B94" s="83" t="s">
        <v>42</v>
      </c>
      <c r="C94" s="55" t="s">
        <v>27</v>
      </c>
      <c r="D94" s="84">
        <v>159</v>
      </c>
      <c r="E94" s="59">
        <v>0</v>
      </c>
      <c r="F94" s="84">
        <v>400</v>
      </c>
      <c r="G94" s="84">
        <v>400</v>
      </c>
      <c r="H94" s="61">
        <v>400</v>
      </c>
    </row>
    <row r="95" spans="1:8" ht="14.45" customHeight="1">
      <c r="A95" s="49"/>
      <c r="B95" s="83" t="s">
        <v>43</v>
      </c>
      <c r="C95" s="55" t="s">
        <v>29</v>
      </c>
      <c r="D95" s="84">
        <v>1950</v>
      </c>
      <c r="E95" s="60">
        <v>2088</v>
      </c>
      <c r="F95" s="84">
        <v>4200</v>
      </c>
      <c r="G95" s="84">
        <v>4200</v>
      </c>
      <c r="H95" s="61">
        <v>4200</v>
      </c>
    </row>
    <row r="96" spans="1:8" ht="14.45" customHeight="1">
      <c r="A96" s="49"/>
      <c r="B96" s="83" t="s">
        <v>122</v>
      </c>
      <c r="C96" s="20" t="s">
        <v>123</v>
      </c>
      <c r="D96" s="85">
        <v>0</v>
      </c>
      <c r="E96" s="59">
        <v>0</v>
      </c>
      <c r="F96" s="85">
        <v>0</v>
      </c>
      <c r="G96" s="85">
        <v>0</v>
      </c>
      <c r="H96" s="61">
        <v>424819</v>
      </c>
    </row>
    <row r="97" spans="1:8" ht="14.45" customHeight="1">
      <c r="A97" s="49"/>
      <c r="B97" s="83" t="s">
        <v>44</v>
      </c>
      <c r="C97" s="55" t="s">
        <v>21</v>
      </c>
      <c r="D97" s="82">
        <v>3000</v>
      </c>
      <c r="E97" s="57">
        <v>0</v>
      </c>
      <c r="F97" s="82">
        <v>3000</v>
      </c>
      <c r="G97" s="82">
        <v>3000</v>
      </c>
      <c r="H97" s="58">
        <v>3000</v>
      </c>
    </row>
    <row r="98" spans="1:8" ht="14.45" customHeight="1">
      <c r="A98" s="49"/>
      <c r="B98" s="83" t="s">
        <v>64</v>
      </c>
      <c r="C98" s="55" t="s">
        <v>68</v>
      </c>
      <c r="D98" s="82">
        <v>101723</v>
      </c>
      <c r="E98" s="59">
        <v>0</v>
      </c>
      <c r="F98" s="85">
        <v>0</v>
      </c>
      <c r="G98" s="85">
        <v>0</v>
      </c>
      <c r="H98" s="59">
        <v>0</v>
      </c>
    </row>
    <row r="99" spans="1:8" ht="15" customHeight="1">
      <c r="A99" s="49" t="s">
        <v>5</v>
      </c>
      <c r="B99" s="81">
        <v>0.44</v>
      </c>
      <c r="C99" s="55" t="s">
        <v>39</v>
      </c>
      <c r="D99" s="78">
        <f t="shared" ref="D99:G99" si="21">SUM(D93:D98)</f>
        <v>114297</v>
      </c>
      <c r="E99" s="78">
        <f t="shared" si="21"/>
        <v>26429</v>
      </c>
      <c r="F99" s="78">
        <f t="shared" si="21"/>
        <v>40903</v>
      </c>
      <c r="G99" s="78">
        <f t="shared" si="21"/>
        <v>40903</v>
      </c>
      <c r="H99" s="78">
        <v>468716</v>
      </c>
    </row>
    <row r="100" spans="1:8">
      <c r="A100" s="49"/>
      <c r="B100" s="81"/>
      <c r="C100" s="55"/>
      <c r="D100" s="19"/>
      <c r="E100" s="19"/>
      <c r="F100" s="19"/>
      <c r="G100" s="19"/>
      <c r="H100" s="19"/>
    </row>
    <row r="101" spans="1:8" ht="13.35" customHeight="1">
      <c r="A101" s="49"/>
      <c r="B101" s="81">
        <v>0.45</v>
      </c>
      <c r="C101" s="55" t="s">
        <v>15</v>
      </c>
      <c r="D101" s="19"/>
      <c r="E101" s="18"/>
      <c r="F101" s="19"/>
      <c r="G101" s="19"/>
      <c r="H101" s="18"/>
    </row>
    <row r="102" spans="1:8" ht="13.35" customHeight="1">
      <c r="A102" s="49"/>
      <c r="B102" s="56" t="s">
        <v>45</v>
      </c>
      <c r="C102" s="55" t="s">
        <v>25</v>
      </c>
      <c r="D102" s="57">
        <v>0</v>
      </c>
      <c r="E102" s="58">
        <v>951</v>
      </c>
      <c r="F102" s="82">
        <v>2302</v>
      </c>
      <c r="G102" s="82">
        <v>2302</v>
      </c>
      <c r="H102" s="58">
        <v>2184</v>
      </c>
    </row>
    <row r="103" spans="1:8" ht="13.35" customHeight="1">
      <c r="A103" s="49" t="s">
        <v>5</v>
      </c>
      <c r="B103" s="81">
        <v>0.45</v>
      </c>
      <c r="C103" s="55" t="s">
        <v>15</v>
      </c>
      <c r="D103" s="79">
        <f t="shared" ref="D103:G103" si="22">SUM(D102:D102)</f>
        <v>0</v>
      </c>
      <c r="E103" s="78">
        <f t="shared" si="22"/>
        <v>951</v>
      </c>
      <c r="F103" s="78">
        <f t="shared" si="22"/>
        <v>2302</v>
      </c>
      <c r="G103" s="78">
        <f t="shared" si="22"/>
        <v>2302</v>
      </c>
      <c r="H103" s="78">
        <v>2184</v>
      </c>
    </row>
    <row r="104" spans="1:8">
      <c r="A104" s="49"/>
      <c r="B104" s="81"/>
      <c r="C104" s="55"/>
      <c r="D104" s="19"/>
      <c r="E104" s="19"/>
      <c r="F104" s="19"/>
      <c r="G104" s="19"/>
      <c r="H104" s="19"/>
    </row>
    <row r="105" spans="1:8" ht="14.45" customHeight="1">
      <c r="A105" s="49"/>
      <c r="B105" s="81">
        <v>0.46</v>
      </c>
      <c r="C105" s="55" t="s">
        <v>16</v>
      </c>
      <c r="D105" s="73"/>
      <c r="E105" s="61"/>
      <c r="F105" s="73"/>
      <c r="G105" s="73"/>
      <c r="H105" s="61"/>
    </row>
    <row r="106" spans="1:8" ht="14.45" customHeight="1">
      <c r="A106" s="49"/>
      <c r="B106" s="56" t="s">
        <v>46</v>
      </c>
      <c r="C106" s="55" t="s">
        <v>25</v>
      </c>
      <c r="D106" s="57">
        <v>0</v>
      </c>
      <c r="E106" s="58">
        <v>4525</v>
      </c>
      <c r="F106" s="82">
        <v>6153</v>
      </c>
      <c r="G106" s="82">
        <v>6153</v>
      </c>
      <c r="H106" s="18">
        <v>2664</v>
      </c>
    </row>
    <row r="107" spans="1:8" ht="14.45" customHeight="1">
      <c r="A107" s="49"/>
      <c r="B107" s="83" t="s">
        <v>47</v>
      </c>
      <c r="C107" s="55" t="s">
        <v>27</v>
      </c>
      <c r="D107" s="57">
        <v>0</v>
      </c>
      <c r="E107" s="58">
        <v>40</v>
      </c>
      <c r="F107" s="82">
        <v>40</v>
      </c>
      <c r="G107" s="82">
        <v>40</v>
      </c>
      <c r="H107" s="18">
        <v>40</v>
      </c>
    </row>
    <row r="108" spans="1:8" ht="14.45" customHeight="1">
      <c r="A108" s="49"/>
      <c r="B108" s="83" t="s">
        <v>48</v>
      </c>
      <c r="C108" s="55" t="s">
        <v>29</v>
      </c>
      <c r="D108" s="57">
        <v>0</v>
      </c>
      <c r="E108" s="58">
        <v>55</v>
      </c>
      <c r="F108" s="82">
        <v>55</v>
      </c>
      <c r="G108" s="82">
        <v>55</v>
      </c>
      <c r="H108" s="18">
        <v>55</v>
      </c>
    </row>
    <row r="109" spans="1:8" ht="14.45" customHeight="1">
      <c r="A109" s="87" t="s">
        <v>5</v>
      </c>
      <c r="B109" s="124">
        <v>0.46</v>
      </c>
      <c r="C109" s="77" t="s">
        <v>16</v>
      </c>
      <c r="D109" s="79">
        <f t="shared" ref="D109:G109" si="23">SUM(D106:D108)</f>
        <v>0</v>
      </c>
      <c r="E109" s="78">
        <f t="shared" si="23"/>
        <v>4620</v>
      </c>
      <c r="F109" s="78">
        <f t="shared" si="23"/>
        <v>6248</v>
      </c>
      <c r="G109" s="78">
        <f t="shared" si="23"/>
        <v>6248</v>
      </c>
      <c r="H109" s="88">
        <v>2759</v>
      </c>
    </row>
    <row r="110" spans="1:8" hidden="1">
      <c r="A110" s="49"/>
      <c r="B110" s="81"/>
      <c r="C110" s="55"/>
      <c r="D110" s="19"/>
      <c r="E110" s="19"/>
      <c r="F110" s="19"/>
      <c r="G110" s="19"/>
      <c r="H110" s="19"/>
    </row>
    <row r="111" spans="1:8" ht="14.45" customHeight="1">
      <c r="A111" s="49"/>
      <c r="B111" s="81">
        <v>0.47</v>
      </c>
      <c r="C111" s="55" t="s">
        <v>17</v>
      </c>
      <c r="D111" s="19"/>
      <c r="E111" s="18"/>
      <c r="F111" s="19"/>
      <c r="G111" s="19"/>
      <c r="H111" s="18"/>
    </row>
    <row r="112" spans="1:8" ht="14.45" customHeight="1">
      <c r="A112" s="49"/>
      <c r="B112" s="56" t="s">
        <v>49</v>
      </c>
      <c r="C112" s="55" t="s">
        <v>25</v>
      </c>
      <c r="D112" s="57">
        <v>0</v>
      </c>
      <c r="E112" s="58">
        <v>1345</v>
      </c>
      <c r="F112" s="82">
        <v>1404</v>
      </c>
      <c r="G112" s="82">
        <v>1404</v>
      </c>
      <c r="H112" s="18">
        <v>1528</v>
      </c>
    </row>
    <row r="113" spans="1:8" ht="14.45" customHeight="1">
      <c r="A113" s="49"/>
      <c r="B113" s="83" t="s">
        <v>50</v>
      </c>
      <c r="C113" s="55" t="s">
        <v>27</v>
      </c>
      <c r="D113" s="59">
        <v>0</v>
      </c>
      <c r="E113" s="60">
        <v>40</v>
      </c>
      <c r="F113" s="84">
        <v>40</v>
      </c>
      <c r="G113" s="84">
        <v>40</v>
      </c>
      <c r="H113" s="61">
        <v>40</v>
      </c>
    </row>
    <row r="114" spans="1:8" ht="14.45" customHeight="1">
      <c r="A114" s="49"/>
      <c r="B114" s="83" t="s">
        <v>51</v>
      </c>
      <c r="C114" s="55" t="s">
        <v>29</v>
      </c>
      <c r="D114" s="59">
        <v>0</v>
      </c>
      <c r="E114" s="60">
        <v>55</v>
      </c>
      <c r="F114" s="84">
        <v>55</v>
      </c>
      <c r="G114" s="84">
        <v>55</v>
      </c>
      <c r="H114" s="61">
        <v>55</v>
      </c>
    </row>
    <row r="115" spans="1:8" ht="14.45" customHeight="1">
      <c r="A115" s="49" t="s">
        <v>5</v>
      </c>
      <c r="B115" s="81">
        <v>0.47</v>
      </c>
      <c r="C115" s="55" t="s">
        <v>17</v>
      </c>
      <c r="D115" s="79">
        <f t="shared" ref="D115:G115" si="24">SUM(D112:D114)</f>
        <v>0</v>
      </c>
      <c r="E115" s="78">
        <f t="shared" si="24"/>
        <v>1440</v>
      </c>
      <c r="F115" s="78">
        <f t="shared" si="24"/>
        <v>1499</v>
      </c>
      <c r="G115" s="78">
        <f t="shared" si="24"/>
        <v>1499</v>
      </c>
      <c r="H115" s="88">
        <v>1623</v>
      </c>
    </row>
    <row r="116" spans="1:8" ht="10.15" customHeight="1">
      <c r="A116" s="49"/>
      <c r="B116" s="81"/>
      <c r="C116" s="55"/>
      <c r="D116" s="19"/>
      <c r="E116" s="19"/>
      <c r="F116" s="19"/>
      <c r="G116" s="19"/>
      <c r="H116" s="19"/>
    </row>
    <row r="117" spans="1:8" ht="14.45" customHeight="1">
      <c r="A117" s="49"/>
      <c r="B117" s="81">
        <v>0.48</v>
      </c>
      <c r="C117" s="55" t="s">
        <v>18</v>
      </c>
      <c r="D117" s="19"/>
      <c r="E117" s="18"/>
      <c r="F117" s="19"/>
      <c r="G117" s="19"/>
      <c r="H117" s="18"/>
    </row>
    <row r="118" spans="1:8" ht="14.45" customHeight="1">
      <c r="A118" s="49"/>
      <c r="B118" s="56" t="s">
        <v>52</v>
      </c>
      <c r="C118" s="55" t="s">
        <v>25</v>
      </c>
      <c r="D118" s="58">
        <v>2830</v>
      </c>
      <c r="E118" s="58">
        <v>5135</v>
      </c>
      <c r="F118" s="82">
        <v>11821</v>
      </c>
      <c r="G118" s="82">
        <v>11821</v>
      </c>
      <c r="H118" s="18">
        <v>12583</v>
      </c>
    </row>
    <row r="119" spans="1:8" ht="14.45" customHeight="1">
      <c r="A119" s="49"/>
      <c r="B119" s="83" t="s">
        <v>53</v>
      </c>
      <c r="C119" s="55" t="s">
        <v>27</v>
      </c>
      <c r="D119" s="57">
        <v>0</v>
      </c>
      <c r="E119" s="58">
        <v>40</v>
      </c>
      <c r="F119" s="82">
        <v>40</v>
      </c>
      <c r="G119" s="82">
        <v>40</v>
      </c>
      <c r="H119" s="18">
        <v>40</v>
      </c>
    </row>
    <row r="120" spans="1:8" ht="14.45" customHeight="1">
      <c r="A120" s="49"/>
      <c r="B120" s="83" t="s">
        <v>54</v>
      </c>
      <c r="C120" s="55" t="s">
        <v>29</v>
      </c>
      <c r="D120" s="65">
        <v>0</v>
      </c>
      <c r="E120" s="66">
        <v>81</v>
      </c>
      <c r="F120" s="89">
        <v>81</v>
      </c>
      <c r="G120" s="89">
        <v>81</v>
      </c>
      <c r="H120" s="67">
        <v>81</v>
      </c>
    </row>
    <row r="121" spans="1:8" ht="14.45" customHeight="1">
      <c r="A121" s="49" t="s">
        <v>5</v>
      </c>
      <c r="B121" s="81">
        <v>0.48</v>
      </c>
      <c r="C121" s="55" t="s">
        <v>18</v>
      </c>
      <c r="D121" s="89">
        <f t="shared" ref="D121:G121" si="25">SUM(D118:D120)</f>
        <v>2830</v>
      </c>
      <c r="E121" s="89">
        <f t="shared" si="25"/>
        <v>5256</v>
      </c>
      <c r="F121" s="89">
        <f t="shared" si="25"/>
        <v>11942</v>
      </c>
      <c r="G121" s="89">
        <f t="shared" si="25"/>
        <v>11942</v>
      </c>
      <c r="H121" s="91">
        <v>12704</v>
      </c>
    </row>
    <row r="122" spans="1:8" ht="10.15" customHeight="1">
      <c r="A122" s="49"/>
      <c r="B122" s="81"/>
      <c r="C122" s="55"/>
      <c r="D122" s="82"/>
      <c r="E122" s="82"/>
      <c r="F122" s="82"/>
      <c r="G122" s="82"/>
      <c r="H122" s="19"/>
    </row>
    <row r="123" spans="1:8" ht="14.45" customHeight="1">
      <c r="A123" s="49"/>
      <c r="B123" s="81">
        <v>0.69</v>
      </c>
      <c r="C123" s="55" t="s">
        <v>93</v>
      </c>
      <c r="D123" s="82"/>
      <c r="E123" s="82"/>
      <c r="F123" s="82"/>
      <c r="G123" s="82"/>
      <c r="H123" s="19"/>
    </row>
    <row r="124" spans="1:8" ht="14.45" customHeight="1">
      <c r="A124" s="49"/>
      <c r="B124" s="56" t="s">
        <v>79</v>
      </c>
      <c r="C124" s="55" t="s">
        <v>25</v>
      </c>
      <c r="D124" s="82">
        <v>4168</v>
      </c>
      <c r="E124" s="86">
        <v>0</v>
      </c>
      <c r="F124" s="82">
        <v>4224</v>
      </c>
      <c r="G124" s="82">
        <v>4224</v>
      </c>
      <c r="H124" s="19">
        <v>7433</v>
      </c>
    </row>
    <row r="125" spans="1:8" ht="14.45" customHeight="1">
      <c r="A125" s="49"/>
      <c r="B125" s="83" t="s">
        <v>80</v>
      </c>
      <c r="C125" s="55" t="s">
        <v>27</v>
      </c>
      <c r="D125" s="82">
        <v>50</v>
      </c>
      <c r="E125" s="86">
        <v>0</v>
      </c>
      <c r="F125" s="82">
        <v>50</v>
      </c>
      <c r="G125" s="82">
        <v>50</v>
      </c>
      <c r="H125" s="82">
        <v>50</v>
      </c>
    </row>
    <row r="126" spans="1:8" ht="14.45" customHeight="1">
      <c r="A126" s="49"/>
      <c r="B126" s="83" t="s">
        <v>81</v>
      </c>
      <c r="C126" s="55" t="s">
        <v>29</v>
      </c>
      <c r="D126" s="82">
        <v>650</v>
      </c>
      <c r="E126" s="86">
        <v>0</v>
      </c>
      <c r="F126" s="82">
        <v>650</v>
      </c>
      <c r="G126" s="82">
        <v>650</v>
      </c>
      <c r="H126" s="82">
        <v>451</v>
      </c>
    </row>
    <row r="127" spans="1:8" ht="14.45" customHeight="1">
      <c r="A127" s="49" t="s">
        <v>5</v>
      </c>
      <c r="B127" s="81">
        <v>0.69</v>
      </c>
      <c r="C127" s="55" t="s">
        <v>93</v>
      </c>
      <c r="D127" s="78">
        <f t="shared" ref="D127:G127" si="26">SUM(D124:D126)</f>
        <v>4868</v>
      </c>
      <c r="E127" s="79">
        <f t="shared" si="26"/>
        <v>0</v>
      </c>
      <c r="F127" s="78">
        <f t="shared" si="26"/>
        <v>4924</v>
      </c>
      <c r="G127" s="78">
        <f t="shared" si="26"/>
        <v>4924</v>
      </c>
      <c r="H127" s="78">
        <v>7934</v>
      </c>
    </row>
    <row r="128" spans="1:8" ht="10.15" customHeight="1">
      <c r="A128" s="49"/>
      <c r="B128" s="81"/>
      <c r="C128" s="55"/>
      <c r="D128" s="82"/>
      <c r="E128" s="82"/>
      <c r="F128" s="82"/>
      <c r="G128" s="82"/>
      <c r="H128" s="19"/>
    </row>
    <row r="129" spans="1:8" ht="14.45" customHeight="1">
      <c r="A129" s="49"/>
      <c r="B129" s="81">
        <v>0.7</v>
      </c>
      <c r="C129" s="55" t="s">
        <v>92</v>
      </c>
      <c r="D129" s="82"/>
      <c r="E129" s="82"/>
      <c r="F129" s="82"/>
      <c r="G129" s="82"/>
      <c r="H129" s="19"/>
    </row>
    <row r="130" spans="1:8" ht="14.45" customHeight="1">
      <c r="A130" s="49"/>
      <c r="B130" s="56" t="s">
        <v>82</v>
      </c>
      <c r="C130" s="55" t="s">
        <v>25</v>
      </c>
      <c r="D130" s="82">
        <v>4104</v>
      </c>
      <c r="E130" s="86">
        <v>0</v>
      </c>
      <c r="F130" s="82">
        <v>4424</v>
      </c>
      <c r="G130" s="82">
        <v>4424</v>
      </c>
      <c r="H130" s="19">
        <v>6163</v>
      </c>
    </row>
    <row r="131" spans="1:8" ht="14.45" customHeight="1">
      <c r="A131" s="49"/>
      <c r="B131" s="83" t="s">
        <v>83</v>
      </c>
      <c r="C131" s="55" t="s">
        <v>27</v>
      </c>
      <c r="D131" s="82">
        <v>50</v>
      </c>
      <c r="E131" s="86">
        <v>0</v>
      </c>
      <c r="F131" s="82">
        <v>50</v>
      </c>
      <c r="G131" s="82">
        <v>50</v>
      </c>
      <c r="H131" s="82">
        <v>50</v>
      </c>
    </row>
    <row r="132" spans="1:8" ht="14.45" customHeight="1">
      <c r="A132" s="49"/>
      <c r="B132" s="83" t="s">
        <v>84</v>
      </c>
      <c r="C132" s="55" t="s">
        <v>29</v>
      </c>
      <c r="D132" s="82">
        <v>740</v>
      </c>
      <c r="E132" s="86">
        <v>0</v>
      </c>
      <c r="F132" s="82">
        <v>740</v>
      </c>
      <c r="G132" s="82">
        <v>740</v>
      </c>
      <c r="H132" s="82">
        <v>740</v>
      </c>
    </row>
    <row r="133" spans="1:8" ht="14.45" customHeight="1">
      <c r="A133" s="49" t="s">
        <v>5</v>
      </c>
      <c r="B133" s="81">
        <v>0.7</v>
      </c>
      <c r="C133" s="55" t="s">
        <v>92</v>
      </c>
      <c r="D133" s="78">
        <f t="shared" ref="D133:G133" si="27">SUM(D130:D132)</f>
        <v>4894</v>
      </c>
      <c r="E133" s="79">
        <f t="shared" si="27"/>
        <v>0</v>
      </c>
      <c r="F133" s="78">
        <f t="shared" si="27"/>
        <v>5214</v>
      </c>
      <c r="G133" s="78">
        <f t="shared" si="27"/>
        <v>5214</v>
      </c>
      <c r="H133" s="78">
        <v>6953</v>
      </c>
    </row>
    <row r="134" spans="1:8" ht="10.15" customHeight="1">
      <c r="A134" s="49"/>
      <c r="B134" s="81"/>
      <c r="C134" s="55"/>
      <c r="D134" s="82"/>
      <c r="E134" s="82"/>
      <c r="F134" s="82"/>
      <c r="G134" s="82"/>
      <c r="H134" s="19"/>
    </row>
    <row r="135" spans="1:8" ht="14.45" customHeight="1">
      <c r="A135" s="49"/>
      <c r="B135" s="81">
        <v>0.71</v>
      </c>
      <c r="C135" s="55" t="s">
        <v>91</v>
      </c>
      <c r="D135" s="82"/>
      <c r="E135" s="82"/>
      <c r="F135" s="82"/>
      <c r="G135" s="82"/>
      <c r="H135" s="19"/>
    </row>
    <row r="136" spans="1:8" ht="14.45" customHeight="1">
      <c r="A136" s="49"/>
      <c r="B136" s="56" t="s">
        <v>85</v>
      </c>
      <c r="C136" s="55" t="s">
        <v>25</v>
      </c>
      <c r="D136" s="82">
        <v>4649</v>
      </c>
      <c r="E136" s="86">
        <v>0</v>
      </c>
      <c r="F136" s="82">
        <v>5456</v>
      </c>
      <c r="G136" s="82">
        <v>5456</v>
      </c>
      <c r="H136" s="19">
        <v>6120</v>
      </c>
    </row>
    <row r="137" spans="1:8" ht="14.45" customHeight="1">
      <c r="A137" s="49"/>
      <c r="B137" s="83" t="s">
        <v>86</v>
      </c>
      <c r="C137" s="55" t="s">
        <v>27</v>
      </c>
      <c r="D137" s="82">
        <v>50</v>
      </c>
      <c r="E137" s="86">
        <v>0</v>
      </c>
      <c r="F137" s="82">
        <v>50</v>
      </c>
      <c r="G137" s="82">
        <v>50</v>
      </c>
      <c r="H137" s="82">
        <v>50</v>
      </c>
    </row>
    <row r="138" spans="1:8" ht="14.45" customHeight="1">
      <c r="A138" s="49"/>
      <c r="B138" s="83" t="s">
        <v>87</v>
      </c>
      <c r="C138" s="55" t="s">
        <v>29</v>
      </c>
      <c r="D138" s="82">
        <v>750</v>
      </c>
      <c r="E138" s="86">
        <v>0</v>
      </c>
      <c r="F138" s="82">
        <v>600</v>
      </c>
      <c r="G138" s="82">
        <v>600</v>
      </c>
      <c r="H138" s="82">
        <v>451</v>
      </c>
    </row>
    <row r="139" spans="1:8" ht="14.45" customHeight="1">
      <c r="A139" s="49" t="s">
        <v>5</v>
      </c>
      <c r="B139" s="81">
        <v>0.71</v>
      </c>
      <c r="C139" s="55" t="s">
        <v>91</v>
      </c>
      <c r="D139" s="78">
        <f t="shared" ref="D139:G139" si="28">SUM(D136:D138)</f>
        <v>5449</v>
      </c>
      <c r="E139" s="79">
        <f t="shared" si="28"/>
        <v>0</v>
      </c>
      <c r="F139" s="78">
        <f t="shared" si="28"/>
        <v>6106</v>
      </c>
      <c r="G139" s="78">
        <f t="shared" si="28"/>
        <v>6106</v>
      </c>
      <c r="H139" s="78">
        <v>6621</v>
      </c>
    </row>
    <row r="140" spans="1:8" ht="10.15" customHeight="1">
      <c r="A140" s="49"/>
      <c r="B140" s="81"/>
      <c r="C140" s="55"/>
      <c r="D140" s="82"/>
      <c r="E140" s="82"/>
      <c r="F140" s="82"/>
      <c r="G140" s="82"/>
      <c r="H140" s="19"/>
    </row>
    <row r="141" spans="1:8" ht="14.45" customHeight="1">
      <c r="A141" s="49"/>
      <c r="B141" s="81">
        <v>0.72</v>
      </c>
      <c r="C141" s="55" t="s">
        <v>94</v>
      </c>
      <c r="D141" s="82"/>
      <c r="E141" s="82"/>
      <c r="F141" s="82"/>
      <c r="G141" s="82"/>
      <c r="H141" s="19"/>
    </row>
    <row r="142" spans="1:8" ht="14.45" customHeight="1">
      <c r="A142" s="49"/>
      <c r="B142" s="56" t="s">
        <v>88</v>
      </c>
      <c r="C142" s="55" t="s">
        <v>25</v>
      </c>
      <c r="D142" s="82">
        <v>2097</v>
      </c>
      <c r="E142" s="86">
        <v>0</v>
      </c>
      <c r="F142" s="82">
        <v>2335</v>
      </c>
      <c r="G142" s="82">
        <v>2335</v>
      </c>
      <c r="H142" s="19">
        <v>3327</v>
      </c>
    </row>
    <row r="143" spans="1:8" ht="14.45" customHeight="1">
      <c r="A143" s="49"/>
      <c r="B143" s="83" t="s">
        <v>89</v>
      </c>
      <c r="C143" s="55" t="s">
        <v>27</v>
      </c>
      <c r="D143" s="82">
        <v>50</v>
      </c>
      <c r="E143" s="86">
        <v>0</v>
      </c>
      <c r="F143" s="82">
        <v>50</v>
      </c>
      <c r="G143" s="82">
        <v>50</v>
      </c>
      <c r="H143" s="82">
        <v>50</v>
      </c>
    </row>
    <row r="144" spans="1:8" ht="13.9" customHeight="1">
      <c r="A144" s="49"/>
      <c r="B144" s="83" t="s">
        <v>90</v>
      </c>
      <c r="C144" s="55" t="s">
        <v>29</v>
      </c>
      <c r="D144" s="82">
        <v>496</v>
      </c>
      <c r="E144" s="86">
        <v>0</v>
      </c>
      <c r="F144" s="82">
        <v>500</v>
      </c>
      <c r="G144" s="82">
        <v>500</v>
      </c>
      <c r="H144" s="82">
        <v>451</v>
      </c>
    </row>
    <row r="145" spans="1:8" ht="13.9" customHeight="1">
      <c r="A145" s="49" t="s">
        <v>5</v>
      </c>
      <c r="B145" s="81">
        <v>0.72</v>
      </c>
      <c r="C145" s="55" t="s">
        <v>94</v>
      </c>
      <c r="D145" s="78">
        <f t="shared" ref="D145:G145" si="29">SUM(D142:D144)</f>
        <v>2643</v>
      </c>
      <c r="E145" s="79">
        <f t="shared" si="29"/>
        <v>0</v>
      </c>
      <c r="F145" s="78">
        <f t="shared" si="29"/>
        <v>2885</v>
      </c>
      <c r="G145" s="78">
        <f t="shared" si="29"/>
        <v>2885</v>
      </c>
      <c r="H145" s="78">
        <v>3828</v>
      </c>
    </row>
    <row r="146" spans="1:8" ht="13.9" customHeight="1">
      <c r="A146" s="87" t="s">
        <v>5</v>
      </c>
      <c r="B146" s="125">
        <v>0.10100000000000001</v>
      </c>
      <c r="C146" s="126" t="s">
        <v>40</v>
      </c>
      <c r="D146" s="63">
        <f t="shared" ref="D146:G146" si="30">D121+D115+D109+D103+D99+D145+D139+D127+D133</f>
        <v>134981</v>
      </c>
      <c r="E146" s="63">
        <f t="shared" si="30"/>
        <v>38696</v>
      </c>
      <c r="F146" s="63">
        <f t="shared" si="30"/>
        <v>82023</v>
      </c>
      <c r="G146" s="63">
        <f t="shared" si="30"/>
        <v>82023</v>
      </c>
      <c r="H146" s="63">
        <v>513322</v>
      </c>
    </row>
    <row r="147" spans="1:8" hidden="1">
      <c r="A147" s="49"/>
      <c r="B147" s="50"/>
      <c r="C147" s="51"/>
      <c r="D147" s="18"/>
      <c r="E147" s="18"/>
      <c r="F147" s="18"/>
      <c r="G147" s="18"/>
      <c r="H147" s="18"/>
    </row>
    <row r="148" spans="1:8" ht="15" customHeight="1">
      <c r="A148" s="49"/>
      <c r="B148" s="68">
        <v>0.19600000000000001</v>
      </c>
      <c r="C148" s="51" t="s">
        <v>117</v>
      </c>
      <c r="D148" s="18"/>
      <c r="E148" s="18"/>
      <c r="F148" s="18"/>
      <c r="G148" s="18"/>
      <c r="H148" s="61"/>
    </row>
    <row r="149" spans="1:8" ht="15" customHeight="1">
      <c r="A149" s="49"/>
      <c r="B149" s="71">
        <v>61</v>
      </c>
      <c r="C149" s="55" t="s">
        <v>55</v>
      </c>
      <c r="D149" s="18"/>
      <c r="E149" s="18"/>
      <c r="F149" s="18"/>
      <c r="G149" s="18"/>
      <c r="H149" s="18"/>
    </row>
    <row r="150" spans="1:8" ht="15" customHeight="1">
      <c r="A150" s="49"/>
      <c r="B150" s="56" t="s">
        <v>108</v>
      </c>
      <c r="C150" s="55" t="s">
        <v>95</v>
      </c>
      <c r="D150" s="58">
        <v>63340</v>
      </c>
      <c r="E150" s="57">
        <v>0</v>
      </c>
      <c r="F150" s="58">
        <v>64164</v>
      </c>
      <c r="G150" s="58">
        <v>64266</v>
      </c>
      <c r="H150" s="58">
        <v>73291</v>
      </c>
    </row>
    <row r="151" spans="1:8" ht="28.15" customHeight="1">
      <c r="A151" s="49"/>
      <c r="B151" s="71" t="s">
        <v>110</v>
      </c>
      <c r="C151" s="55" t="s">
        <v>111</v>
      </c>
      <c r="D151" s="58">
        <v>1200</v>
      </c>
      <c r="E151" s="57">
        <v>0</v>
      </c>
      <c r="F151" s="58">
        <v>1200</v>
      </c>
      <c r="G151" s="58">
        <v>1200</v>
      </c>
      <c r="H151" s="58">
        <v>1200</v>
      </c>
    </row>
    <row r="152" spans="1:8" ht="15" customHeight="1">
      <c r="A152" s="49"/>
      <c r="B152" s="71" t="s">
        <v>66</v>
      </c>
      <c r="C152" s="55" t="s">
        <v>67</v>
      </c>
      <c r="D152" s="66">
        <v>1460</v>
      </c>
      <c r="E152" s="65">
        <v>0</v>
      </c>
      <c r="F152" s="66">
        <v>1460</v>
      </c>
      <c r="G152" s="66">
        <v>1460</v>
      </c>
      <c r="H152" s="66">
        <v>1540</v>
      </c>
    </row>
    <row r="153" spans="1:8" ht="15" customHeight="1">
      <c r="A153" s="49" t="s">
        <v>5</v>
      </c>
      <c r="B153" s="71">
        <v>61</v>
      </c>
      <c r="C153" s="55" t="s">
        <v>55</v>
      </c>
      <c r="D153" s="66">
        <f>D152+D150+D151</f>
        <v>66000</v>
      </c>
      <c r="E153" s="65">
        <f t="shared" ref="E153:G153" si="31">E152+E150+E151</f>
        <v>0</v>
      </c>
      <c r="F153" s="66">
        <f t="shared" si="31"/>
        <v>66824</v>
      </c>
      <c r="G153" s="66">
        <f t="shared" si="31"/>
        <v>66926</v>
      </c>
      <c r="H153" s="66">
        <v>76031</v>
      </c>
    </row>
    <row r="154" spans="1:8" ht="15" customHeight="1">
      <c r="A154" s="49" t="s">
        <v>5</v>
      </c>
      <c r="B154" s="68">
        <v>0.19600000000000001</v>
      </c>
      <c r="C154" s="51" t="s">
        <v>117</v>
      </c>
      <c r="D154" s="66">
        <f t="shared" ref="D154:G154" si="32">D153</f>
        <v>66000</v>
      </c>
      <c r="E154" s="65">
        <f t="shared" si="32"/>
        <v>0</v>
      </c>
      <c r="F154" s="66">
        <f t="shared" si="32"/>
        <v>66824</v>
      </c>
      <c r="G154" s="66">
        <f t="shared" si="32"/>
        <v>66926</v>
      </c>
      <c r="H154" s="66">
        <v>76031</v>
      </c>
    </row>
    <row r="155" spans="1:8">
      <c r="A155" s="49"/>
      <c r="B155" s="68"/>
      <c r="C155" s="51"/>
      <c r="D155" s="18"/>
      <c r="E155" s="18"/>
      <c r="F155" s="18"/>
      <c r="G155" s="18"/>
      <c r="H155" s="18"/>
    </row>
    <row r="156" spans="1:8" ht="15" customHeight="1">
      <c r="A156" s="49"/>
      <c r="B156" s="68">
        <v>0.19800000000000001</v>
      </c>
      <c r="C156" s="51" t="s">
        <v>8</v>
      </c>
      <c r="D156" s="18"/>
      <c r="E156" s="18"/>
      <c r="F156" s="18"/>
      <c r="G156" s="18"/>
      <c r="H156" s="61"/>
    </row>
    <row r="157" spans="1:8" ht="15" customHeight="1">
      <c r="A157" s="49"/>
      <c r="B157" s="71">
        <v>61</v>
      </c>
      <c r="C157" s="55" t="s">
        <v>56</v>
      </c>
      <c r="D157" s="18"/>
      <c r="E157" s="18"/>
      <c r="F157" s="18"/>
      <c r="G157" s="18"/>
      <c r="H157" s="61"/>
    </row>
    <row r="158" spans="1:8" ht="15" customHeight="1">
      <c r="A158" s="49"/>
      <c r="B158" s="56" t="s">
        <v>108</v>
      </c>
      <c r="C158" s="55" t="s">
        <v>95</v>
      </c>
      <c r="D158" s="58">
        <v>124723</v>
      </c>
      <c r="E158" s="57">
        <v>0</v>
      </c>
      <c r="F158" s="58">
        <v>132577</v>
      </c>
      <c r="G158" s="58">
        <v>139029</v>
      </c>
      <c r="H158" s="58">
        <v>160062</v>
      </c>
    </row>
    <row r="159" spans="1:8" ht="15" customHeight="1">
      <c r="A159" s="49"/>
      <c r="B159" s="71" t="s">
        <v>66</v>
      </c>
      <c r="C159" s="55" t="s">
        <v>124</v>
      </c>
      <c r="D159" s="66">
        <v>6332</v>
      </c>
      <c r="E159" s="65">
        <v>0</v>
      </c>
      <c r="F159" s="66">
        <v>6332</v>
      </c>
      <c r="G159" s="66">
        <v>6332</v>
      </c>
      <c r="H159" s="66">
        <v>6491</v>
      </c>
    </row>
    <row r="160" spans="1:8" ht="15" customHeight="1">
      <c r="A160" s="49" t="s">
        <v>5</v>
      </c>
      <c r="B160" s="71">
        <v>61</v>
      </c>
      <c r="C160" s="55" t="s">
        <v>57</v>
      </c>
      <c r="D160" s="66">
        <f>D159+D158</f>
        <v>131055</v>
      </c>
      <c r="E160" s="65">
        <f t="shared" ref="E160:G160" si="33">E159+E158</f>
        <v>0</v>
      </c>
      <c r="F160" s="66">
        <f t="shared" si="33"/>
        <v>138909</v>
      </c>
      <c r="G160" s="66">
        <f t="shared" si="33"/>
        <v>145361</v>
      </c>
      <c r="H160" s="66">
        <v>166553</v>
      </c>
    </row>
    <row r="161" spans="1:8" ht="15" customHeight="1">
      <c r="A161" s="49" t="s">
        <v>5</v>
      </c>
      <c r="B161" s="68">
        <v>0.19800000000000001</v>
      </c>
      <c r="C161" s="51" t="s">
        <v>8</v>
      </c>
      <c r="D161" s="58">
        <f t="shared" ref="D161:G161" si="34">D160</f>
        <v>131055</v>
      </c>
      <c r="E161" s="57">
        <f t="shared" si="34"/>
        <v>0</v>
      </c>
      <c r="F161" s="58">
        <f t="shared" si="34"/>
        <v>138909</v>
      </c>
      <c r="G161" s="58">
        <f t="shared" si="34"/>
        <v>145361</v>
      </c>
      <c r="H161" s="58">
        <v>166553</v>
      </c>
    </row>
    <row r="162" spans="1:8" ht="15" customHeight="1">
      <c r="A162" s="49" t="s">
        <v>5</v>
      </c>
      <c r="B162" s="50">
        <v>2515</v>
      </c>
      <c r="C162" s="51" t="s">
        <v>0</v>
      </c>
      <c r="D162" s="63">
        <f t="shared" ref="D162:G162" si="35">D146+D161+D154</f>
        <v>332036</v>
      </c>
      <c r="E162" s="63">
        <f t="shared" si="35"/>
        <v>38696</v>
      </c>
      <c r="F162" s="63">
        <f t="shared" si="35"/>
        <v>287756</v>
      </c>
      <c r="G162" s="63">
        <f t="shared" si="35"/>
        <v>294310</v>
      </c>
      <c r="H162" s="63">
        <v>755906</v>
      </c>
    </row>
    <row r="163" spans="1:8" ht="15" customHeight="1">
      <c r="A163" s="49"/>
      <c r="B163" s="71"/>
      <c r="C163" s="51"/>
      <c r="D163" s="18"/>
      <c r="E163" s="18"/>
      <c r="F163" s="18"/>
      <c r="G163" s="18"/>
      <c r="H163" s="18"/>
    </row>
    <row r="164" spans="1:8" ht="28.5" customHeight="1">
      <c r="A164" s="21" t="s">
        <v>7</v>
      </c>
      <c r="B164" s="92">
        <v>3604</v>
      </c>
      <c r="C164" s="93" t="s">
        <v>59</v>
      </c>
      <c r="D164" s="53"/>
      <c r="E164" s="53"/>
      <c r="F164" s="53"/>
      <c r="G164" s="53"/>
      <c r="H164" s="53"/>
    </row>
    <row r="165" spans="1:8" ht="15" customHeight="1">
      <c r="A165" s="21"/>
      <c r="B165" s="94">
        <v>0.2</v>
      </c>
      <c r="C165" s="93" t="s">
        <v>62</v>
      </c>
      <c r="G165" s="32"/>
    </row>
    <row r="166" spans="1:8" ht="25.5">
      <c r="A166" s="21"/>
      <c r="B166" s="38">
        <v>95</v>
      </c>
      <c r="C166" s="1" t="s">
        <v>96</v>
      </c>
      <c r="D166" s="86"/>
      <c r="E166" s="82"/>
      <c r="F166" s="86"/>
      <c r="G166" s="86"/>
      <c r="H166" s="53"/>
    </row>
    <row r="167" spans="1:8" ht="15" customHeight="1">
      <c r="A167" s="21"/>
      <c r="B167" s="95">
        <v>4</v>
      </c>
      <c r="C167" s="1" t="s">
        <v>99</v>
      </c>
      <c r="D167" s="86"/>
      <c r="E167" s="82"/>
      <c r="F167" s="86"/>
      <c r="G167" s="86"/>
      <c r="H167" s="53"/>
    </row>
    <row r="168" spans="1:8" ht="15" customHeight="1">
      <c r="A168" s="21"/>
      <c r="B168" s="95" t="s">
        <v>97</v>
      </c>
      <c r="C168" s="1" t="s">
        <v>60</v>
      </c>
      <c r="D168" s="86">
        <v>0</v>
      </c>
      <c r="E168" s="82">
        <v>30464</v>
      </c>
      <c r="F168" s="82">
        <v>35254</v>
      </c>
      <c r="G168" s="82">
        <v>35254</v>
      </c>
      <c r="H168" s="53">
        <v>36754</v>
      </c>
    </row>
    <row r="169" spans="1:8" ht="15" customHeight="1">
      <c r="A169" s="21"/>
      <c r="B169" s="95" t="s">
        <v>98</v>
      </c>
      <c r="C169" s="1" t="s">
        <v>61</v>
      </c>
      <c r="D169" s="86">
        <v>0</v>
      </c>
      <c r="E169" s="82">
        <v>71082</v>
      </c>
      <c r="F169" s="82">
        <v>82260</v>
      </c>
      <c r="G169" s="82">
        <v>82260</v>
      </c>
      <c r="H169" s="53">
        <v>85759</v>
      </c>
    </row>
    <row r="170" spans="1:8" ht="15" customHeight="1">
      <c r="A170" s="21" t="s">
        <v>5</v>
      </c>
      <c r="B170" s="95">
        <v>4</v>
      </c>
      <c r="C170" s="3" t="s">
        <v>99</v>
      </c>
      <c r="D170" s="79">
        <f t="shared" ref="D170:G170" si="36">SUM(D168:D169)</f>
        <v>0</v>
      </c>
      <c r="E170" s="78">
        <f t="shared" si="36"/>
        <v>101546</v>
      </c>
      <c r="F170" s="78">
        <f t="shared" si="36"/>
        <v>117514</v>
      </c>
      <c r="G170" s="78">
        <f t="shared" si="36"/>
        <v>117514</v>
      </c>
      <c r="H170" s="80">
        <v>122513</v>
      </c>
    </row>
    <row r="171" spans="1:8" ht="25.5">
      <c r="A171" s="21" t="s">
        <v>5</v>
      </c>
      <c r="B171" s="22">
        <v>95</v>
      </c>
      <c r="C171" s="3" t="s">
        <v>96</v>
      </c>
      <c r="D171" s="79">
        <f t="shared" ref="D171:G171" si="37">D170</f>
        <v>0</v>
      </c>
      <c r="E171" s="78">
        <f t="shared" si="37"/>
        <v>101546</v>
      </c>
      <c r="F171" s="78">
        <f t="shared" si="37"/>
        <v>117514</v>
      </c>
      <c r="G171" s="78">
        <f t="shared" si="37"/>
        <v>117514</v>
      </c>
      <c r="H171" s="80">
        <v>122513</v>
      </c>
    </row>
    <row r="172" spans="1:8">
      <c r="A172" s="21"/>
      <c r="B172" s="22"/>
      <c r="C172" s="3"/>
      <c r="D172" s="82"/>
      <c r="E172" s="82"/>
      <c r="F172" s="86"/>
      <c r="G172" s="86"/>
      <c r="H172" s="53"/>
    </row>
    <row r="173" spans="1:8" ht="13.9" customHeight="1">
      <c r="A173" s="21"/>
      <c r="B173" s="22">
        <v>96</v>
      </c>
      <c r="C173" s="3" t="s">
        <v>100</v>
      </c>
      <c r="D173" s="82"/>
      <c r="E173" s="82"/>
      <c r="F173" s="86"/>
      <c r="G173" s="86"/>
      <c r="H173" s="53"/>
    </row>
    <row r="174" spans="1:8" ht="13.9" customHeight="1">
      <c r="A174" s="21"/>
      <c r="B174" s="95">
        <v>6</v>
      </c>
      <c r="C174" s="3" t="s">
        <v>101</v>
      </c>
      <c r="D174" s="82"/>
      <c r="E174" s="82"/>
      <c r="F174" s="86"/>
      <c r="G174" s="86"/>
      <c r="H174" s="53"/>
    </row>
    <row r="175" spans="1:8" ht="15" customHeight="1">
      <c r="A175" s="21"/>
      <c r="B175" s="95" t="s">
        <v>102</v>
      </c>
      <c r="C175" s="3" t="s">
        <v>61</v>
      </c>
      <c r="D175" s="90">
        <v>0</v>
      </c>
      <c r="E175" s="89">
        <v>222000</v>
      </c>
      <c r="F175" s="89">
        <v>256500</v>
      </c>
      <c r="G175" s="89">
        <v>256500</v>
      </c>
      <c r="H175" s="123">
        <v>296700</v>
      </c>
    </row>
    <row r="176" spans="1:8" ht="15" customHeight="1">
      <c r="A176" s="21" t="s">
        <v>5</v>
      </c>
      <c r="B176" s="95">
        <v>6</v>
      </c>
      <c r="C176" s="3" t="s">
        <v>101</v>
      </c>
      <c r="D176" s="90">
        <f t="shared" ref="D176:G176" si="38">D175</f>
        <v>0</v>
      </c>
      <c r="E176" s="89">
        <f t="shared" si="38"/>
        <v>222000</v>
      </c>
      <c r="F176" s="89">
        <f t="shared" si="38"/>
        <v>256500</v>
      </c>
      <c r="G176" s="89">
        <f t="shared" si="38"/>
        <v>256500</v>
      </c>
      <c r="H176" s="123">
        <v>296700</v>
      </c>
    </row>
    <row r="177" spans="1:8" ht="15" customHeight="1">
      <c r="A177" s="75" t="s">
        <v>5</v>
      </c>
      <c r="B177" s="127">
        <v>96</v>
      </c>
      <c r="C177" s="115" t="s">
        <v>100</v>
      </c>
      <c r="D177" s="79">
        <f t="shared" ref="D177:G177" si="39">D176</f>
        <v>0</v>
      </c>
      <c r="E177" s="78">
        <f t="shared" si="39"/>
        <v>222000</v>
      </c>
      <c r="F177" s="78">
        <f t="shared" si="39"/>
        <v>256500</v>
      </c>
      <c r="G177" s="78">
        <f t="shared" si="39"/>
        <v>256500</v>
      </c>
      <c r="H177" s="78">
        <v>296700</v>
      </c>
    </row>
    <row r="178" spans="1:8" hidden="1">
      <c r="A178" s="21"/>
      <c r="B178" s="22"/>
      <c r="C178" s="3"/>
      <c r="D178" s="96"/>
      <c r="E178" s="96"/>
      <c r="F178" s="96"/>
      <c r="G178" s="97"/>
      <c r="H178" s="96"/>
    </row>
    <row r="179" spans="1:8" ht="25.5">
      <c r="A179" s="21"/>
      <c r="B179" s="22">
        <v>97</v>
      </c>
      <c r="C179" s="3" t="s">
        <v>105</v>
      </c>
      <c r="D179" s="82"/>
      <c r="E179" s="82"/>
      <c r="F179" s="82"/>
      <c r="G179" s="86"/>
      <c r="H179" s="53"/>
    </row>
    <row r="180" spans="1:8">
      <c r="A180" s="21"/>
      <c r="B180" s="95">
        <v>7</v>
      </c>
      <c r="C180" s="3" t="s">
        <v>103</v>
      </c>
      <c r="D180" s="86"/>
      <c r="E180" s="82"/>
      <c r="F180" s="82"/>
      <c r="G180" s="86"/>
      <c r="H180" s="53"/>
    </row>
    <row r="181" spans="1:8">
      <c r="A181" s="21"/>
      <c r="B181" s="95" t="s">
        <v>104</v>
      </c>
      <c r="C181" s="1" t="s">
        <v>61</v>
      </c>
      <c r="D181" s="86">
        <v>0</v>
      </c>
      <c r="E181" s="82">
        <v>29100</v>
      </c>
      <c r="F181" s="82">
        <v>33000</v>
      </c>
      <c r="G181" s="82">
        <v>33000</v>
      </c>
      <c r="H181" s="53">
        <v>37400</v>
      </c>
    </row>
    <row r="182" spans="1:8">
      <c r="A182" s="21" t="s">
        <v>5</v>
      </c>
      <c r="B182" s="95">
        <v>7</v>
      </c>
      <c r="C182" s="3" t="s">
        <v>103</v>
      </c>
      <c r="D182" s="79">
        <f t="shared" ref="D182:G182" si="40">D181</f>
        <v>0</v>
      </c>
      <c r="E182" s="78">
        <f t="shared" si="40"/>
        <v>29100</v>
      </c>
      <c r="F182" s="78">
        <f t="shared" si="40"/>
        <v>33000</v>
      </c>
      <c r="G182" s="78">
        <f t="shared" si="40"/>
        <v>33000</v>
      </c>
      <c r="H182" s="80">
        <v>37400</v>
      </c>
    </row>
    <row r="183" spans="1:8" ht="25.5">
      <c r="A183" s="21" t="s">
        <v>5</v>
      </c>
      <c r="B183" s="22">
        <v>97</v>
      </c>
      <c r="C183" s="3" t="s">
        <v>105</v>
      </c>
      <c r="D183" s="79">
        <f t="shared" ref="D183:G183" si="41">D182</f>
        <v>0</v>
      </c>
      <c r="E183" s="78">
        <f t="shared" si="41"/>
        <v>29100</v>
      </c>
      <c r="F183" s="78">
        <f t="shared" si="41"/>
        <v>33000</v>
      </c>
      <c r="G183" s="78">
        <f t="shared" si="41"/>
        <v>33000</v>
      </c>
      <c r="H183" s="78">
        <v>37400</v>
      </c>
    </row>
    <row r="184" spans="1:8">
      <c r="A184" s="21"/>
      <c r="B184" s="22"/>
      <c r="C184" s="3"/>
      <c r="D184" s="97"/>
      <c r="E184" s="97"/>
      <c r="F184" s="96"/>
      <c r="G184" s="97"/>
      <c r="H184" s="96"/>
    </row>
    <row r="185" spans="1:8" ht="25.5">
      <c r="A185" s="21"/>
      <c r="B185" s="22">
        <v>98</v>
      </c>
      <c r="C185" s="3" t="s">
        <v>109</v>
      </c>
      <c r="D185" s="86"/>
      <c r="E185" s="82"/>
      <c r="F185" s="82"/>
      <c r="G185" s="86"/>
      <c r="H185" s="53"/>
    </row>
    <row r="186" spans="1:8">
      <c r="A186" s="21"/>
      <c r="B186" s="95">
        <v>4</v>
      </c>
      <c r="C186" s="3" t="s">
        <v>106</v>
      </c>
      <c r="D186" s="86"/>
      <c r="E186" s="82"/>
      <c r="F186" s="82"/>
      <c r="G186" s="86"/>
      <c r="H186" s="53"/>
    </row>
    <row r="187" spans="1:8">
      <c r="A187" s="21"/>
      <c r="B187" s="95" t="s">
        <v>112</v>
      </c>
      <c r="C187" s="1" t="s">
        <v>60</v>
      </c>
      <c r="D187" s="86">
        <v>0</v>
      </c>
      <c r="E187" s="82">
        <v>22961</v>
      </c>
      <c r="F187" s="82">
        <v>23633</v>
      </c>
      <c r="G187" s="82">
        <v>23633</v>
      </c>
      <c r="H187" s="53">
        <v>24192</v>
      </c>
    </row>
    <row r="188" spans="1:8">
      <c r="A188" s="21"/>
      <c r="B188" s="95" t="s">
        <v>113</v>
      </c>
      <c r="C188" s="1" t="s">
        <v>61</v>
      </c>
      <c r="D188" s="86">
        <v>0</v>
      </c>
      <c r="E188" s="82">
        <v>49094</v>
      </c>
      <c r="F188" s="82">
        <v>50303</v>
      </c>
      <c r="G188" s="82">
        <v>50303</v>
      </c>
      <c r="H188" s="53">
        <v>51218</v>
      </c>
    </row>
    <row r="189" spans="1:8">
      <c r="A189" s="21" t="s">
        <v>5</v>
      </c>
      <c r="B189" s="95">
        <v>4</v>
      </c>
      <c r="C189" s="3" t="s">
        <v>106</v>
      </c>
      <c r="D189" s="79">
        <f t="shared" ref="D189:G189" si="42">SUM(D187:D188)</f>
        <v>0</v>
      </c>
      <c r="E189" s="78">
        <f t="shared" si="42"/>
        <v>72055</v>
      </c>
      <c r="F189" s="78">
        <f t="shared" si="42"/>
        <v>73936</v>
      </c>
      <c r="G189" s="78">
        <f t="shared" si="42"/>
        <v>73936</v>
      </c>
      <c r="H189" s="80">
        <v>75410</v>
      </c>
    </row>
    <row r="190" spans="1:8">
      <c r="A190" s="21"/>
      <c r="B190" s="95"/>
      <c r="C190" s="3"/>
      <c r="D190" s="53"/>
      <c r="E190" s="53"/>
      <c r="F190" s="53"/>
      <c r="G190" s="53"/>
      <c r="H190" s="53"/>
    </row>
    <row r="191" spans="1:8">
      <c r="A191" s="21"/>
      <c r="B191" s="95">
        <v>7</v>
      </c>
      <c r="C191" s="3" t="s">
        <v>107</v>
      </c>
      <c r="D191" s="86"/>
      <c r="E191" s="82"/>
      <c r="F191" s="82"/>
      <c r="G191" s="86"/>
      <c r="H191" s="53"/>
    </row>
    <row r="192" spans="1:8">
      <c r="A192" s="21"/>
      <c r="B192" s="95" t="s">
        <v>114</v>
      </c>
      <c r="C192" s="1" t="s">
        <v>60</v>
      </c>
      <c r="D192" s="86">
        <v>0</v>
      </c>
      <c r="E192" s="82">
        <v>9841</v>
      </c>
      <c r="F192" s="82">
        <v>10129</v>
      </c>
      <c r="G192" s="82">
        <v>10129</v>
      </c>
      <c r="H192" s="53">
        <v>10368</v>
      </c>
    </row>
    <row r="193" spans="1:8">
      <c r="A193" s="21"/>
      <c r="B193" s="95" t="s">
        <v>115</v>
      </c>
      <c r="C193" s="1" t="s">
        <v>61</v>
      </c>
      <c r="D193" s="86">
        <v>0</v>
      </c>
      <c r="E193" s="82">
        <v>966</v>
      </c>
      <c r="F193" s="82">
        <v>21558</v>
      </c>
      <c r="G193" s="82">
        <v>21558</v>
      </c>
      <c r="H193" s="53">
        <v>21951</v>
      </c>
    </row>
    <row r="194" spans="1:8">
      <c r="A194" s="21" t="s">
        <v>5</v>
      </c>
      <c r="B194" s="95">
        <v>7</v>
      </c>
      <c r="C194" s="3" t="s">
        <v>107</v>
      </c>
      <c r="D194" s="79">
        <f t="shared" ref="D194:G194" si="43">SUM(D192:D193)</f>
        <v>0</v>
      </c>
      <c r="E194" s="78">
        <f t="shared" si="43"/>
        <v>10807</v>
      </c>
      <c r="F194" s="78">
        <f t="shared" si="43"/>
        <v>31687</v>
      </c>
      <c r="G194" s="78">
        <f t="shared" si="43"/>
        <v>31687</v>
      </c>
      <c r="H194" s="80">
        <v>32319</v>
      </c>
    </row>
    <row r="195" spans="1:8" ht="25.5">
      <c r="A195" s="21" t="s">
        <v>5</v>
      </c>
      <c r="B195" s="22">
        <v>98</v>
      </c>
      <c r="C195" s="3" t="s">
        <v>109</v>
      </c>
      <c r="D195" s="79">
        <f t="shared" ref="D195:G195" si="44">D194+D189</f>
        <v>0</v>
      </c>
      <c r="E195" s="78">
        <f t="shared" si="44"/>
        <v>82862</v>
      </c>
      <c r="F195" s="78">
        <f t="shared" si="44"/>
        <v>105623</v>
      </c>
      <c r="G195" s="78">
        <f t="shared" si="44"/>
        <v>105623</v>
      </c>
      <c r="H195" s="78">
        <v>107729</v>
      </c>
    </row>
    <row r="196" spans="1:8" ht="14.45" customHeight="1">
      <c r="A196" s="21" t="s">
        <v>5</v>
      </c>
      <c r="B196" s="94">
        <v>0.2</v>
      </c>
      <c r="C196" s="93" t="s">
        <v>62</v>
      </c>
      <c r="D196" s="79">
        <f>D171+D177+D183+D195</f>
        <v>0</v>
      </c>
      <c r="E196" s="78">
        <f t="shared" ref="E196:G196" si="45">E171+E177+E183+E195</f>
        <v>435508</v>
      </c>
      <c r="F196" s="78">
        <f t="shared" si="45"/>
        <v>512637</v>
      </c>
      <c r="G196" s="78">
        <f t="shared" si="45"/>
        <v>512637</v>
      </c>
      <c r="H196" s="78">
        <v>564342</v>
      </c>
    </row>
    <row r="197" spans="1:8" ht="26.45" customHeight="1">
      <c r="A197" s="21" t="s">
        <v>5</v>
      </c>
      <c r="B197" s="92">
        <v>3604</v>
      </c>
      <c r="C197" s="93" t="s">
        <v>59</v>
      </c>
      <c r="D197" s="97">
        <f t="shared" ref="D197:G197" si="46">+D196</f>
        <v>0</v>
      </c>
      <c r="E197" s="96">
        <f t="shared" si="46"/>
        <v>435508</v>
      </c>
      <c r="F197" s="96">
        <f t="shared" si="46"/>
        <v>512637</v>
      </c>
      <c r="G197" s="96">
        <f t="shared" si="46"/>
        <v>512637</v>
      </c>
      <c r="H197" s="96">
        <v>564342</v>
      </c>
    </row>
    <row r="198" spans="1:8" s="17" customFormat="1" ht="13.35" customHeight="1">
      <c r="A198" s="98" t="s">
        <v>5</v>
      </c>
      <c r="B198" s="99"/>
      <c r="C198" s="100" t="s">
        <v>6</v>
      </c>
      <c r="D198" s="78">
        <f t="shared" ref="D198:G198" si="47">D162+D48+D88+D197</f>
        <v>902121</v>
      </c>
      <c r="E198" s="78">
        <f t="shared" si="47"/>
        <v>2300724</v>
      </c>
      <c r="F198" s="78">
        <f t="shared" si="47"/>
        <v>4098332</v>
      </c>
      <c r="G198" s="78">
        <f t="shared" si="47"/>
        <v>3513412</v>
      </c>
      <c r="H198" s="78">
        <v>3917034</v>
      </c>
    </row>
    <row r="199" spans="1:8">
      <c r="A199" s="101" t="s">
        <v>5</v>
      </c>
      <c r="B199" s="102"/>
      <c r="C199" s="103" t="s">
        <v>1</v>
      </c>
      <c r="D199" s="63">
        <f t="shared" ref="D199:G199" si="48">D198</f>
        <v>902121</v>
      </c>
      <c r="E199" s="104">
        <f t="shared" si="48"/>
        <v>2300724</v>
      </c>
      <c r="F199" s="63">
        <f t="shared" si="48"/>
        <v>4098332</v>
      </c>
      <c r="G199" s="63">
        <f t="shared" si="48"/>
        <v>3513412</v>
      </c>
      <c r="H199" s="104">
        <v>3917034</v>
      </c>
    </row>
    <row r="200" spans="1:8">
      <c r="A200" s="105"/>
      <c r="B200" s="106"/>
      <c r="C200" s="107"/>
      <c r="D200" s="58"/>
      <c r="E200" s="108"/>
      <c r="F200" s="58"/>
      <c r="G200" s="58"/>
      <c r="H200" s="108"/>
    </row>
    <row r="201" spans="1:8">
      <c r="A201" s="105"/>
      <c r="B201" s="106"/>
      <c r="C201" s="107"/>
      <c r="D201" s="58"/>
      <c r="E201" s="58"/>
      <c r="F201" s="58"/>
      <c r="G201" s="58"/>
      <c r="H201" s="58"/>
    </row>
    <row r="202" spans="1:8">
      <c r="E202" s="110"/>
      <c r="F202" s="110"/>
      <c r="G202" s="111"/>
    </row>
    <row r="204" spans="1:8">
      <c r="C204" s="47"/>
    </row>
    <row r="205" spans="1:8">
      <c r="C205" s="47"/>
    </row>
    <row r="206" spans="1:8">
      <c r="C206" s="47"/>
    </row>
    <row r="207" spans="1:8">
      <c r="C207" s="47"/>
    </row>
    <row r="208" spans="1:8">
      <c r="C208" s="47"/>
    </row>
    <row r="209" spans="3:8">
      <c r="C209" s="47"/>
    </row>
    <row r="210" spans="3:8">
      <c r="C210" s="47"/>
    </row>
    <row r="211" spans="3:8">
      <c r="C211" s="47"/>
    </row>
    <row r="212" spans="3:8">
      <c r="C212" s="47"/>
    </row>
    <row r="213" spans="3:8">
      <c r="C213" s="47"/>
    </row>
    <row r="214" spans="3:8">
      <c r="C214" s="47"/>
      <c r="G214" s="32"/>
    </row>
    <row r="217" spans="3:8">
      <c r="D217" s="113"/>
      <c r="E217" s="113"/>
      <c r="F217" s="113"/>
      <c r="G217" s="113"/>
      <c r="H217" s="113"/>
    </row>
    <row r="218" spans="3:8">
      <c r="D218" s="82"/>
      <c r="E218" s="82"/>
      <c r="F218" s="82"/>
      <c r="G218" s="82"/>
      <c r="H218" s="82"/>
    </row>
    <row r="219" spans="3:8">
      <c r="D219" s="53"/>
      <c r="E219" s="53"/>
      <c r="F219" s="53"/>
      <c r="G219" s="53"/>
      <c r="H219" s="53"/>
    </row>
  </sheetData>
  <mergeCells count="6">
    <mergeCell ref="D16:E16"/>
    <mergeCell ref="A1:H1"/>
    <mergeCell ref="A2:H2"/>
    <mergeCell ref="D15:E15"/>
    <mergeCell ref="A4:D4"/>
    <mergeCell ref="F7:H7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92" firstPageNumber="309" fitToHeight="14" orientation="landscape" blackAndWhite="1" useFirstPageNumber="1" r:id="rId1"/>
  <headerFooter alignWithMargins="0">
    <oddHeader xml:space="preserve">&amp;C   </oddHeader>
    <oddFooter>&amp;C&amp;"Times New Roman,Bold" &amp;P</oddFooter>
  </headerFooter>
  <rowBreaks count="3" manualBreakCount="3">
    <brk id="39" max="11" man="1"/>
    <brk id="74" max="11" man="1"/>
    <brk id="109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dem43</vt:lpstr>
      <vt:lpstr>'dem43'!compen</vt:lpstr>
      <vt:lpstr>'dem43'!edu</vt:lpstr>
      <vt:lpstr>'dem43'!election</vt:lpstr>
      <vt:lpstr>'dem43'!ordp</vt:lpstr>
      <vt:lpstr>'dem43'!Print_Area</vt:lpstr>
      <vt:lpstr>'dem43'!Print_Titles</vt:lpstr>
      <vt:lpstr>'dem43'!revise</vt:lpstr>
      <vt:lpstr>'dem43'!summary</vt:lpstr>
      <vt:lpstr>'dem43'!Voted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2018-02-27T08:40:41Z</cp:lastPrinted>
  <dcterms:created xsi:type="dcterms:W3CDTF">2004-06-02T16:25:44Z</dcterms:created>
  <dcterms:modified xsi:type="dcterms:W3CDTF">2018-04-06T09:31:25Z</dcterms:modified>
</cp:coreProperties>
</file>