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15600" windowHeight="11016"/>
  </bookViews>
  <sheets>
    <sheet name="dem11" sheetId="4" r:id="rId1"/>
  </sheets>
  <definedNames>
    <definedName name="__123Graph_D" hidden="1">#REF!</definedName>
    <definedName name="_xlnm._FilterDatabase" localSheetId="0" hidden="1">'dem11'!$A$23:$J$236</definedName>
    <definedName name="_Regression_Int" localSheetId="0" hidden="1">1</definedName>
    <definedName name="cs" localSheetId="0">'dem11'!$D$155:$J$155</definedName>
    <definedName name="foodrevenue">'dem11'!$E$17:$G$17</definedName>
    <definedName name="fsw" localSheetId="0">'dem11'!$D$113:$J$113</definedName>
    <definedName name="fswcap" localSheetId="0">'dem11'!$D$214:$J$214</definedName>
    <definedName name="ges" localSheetId="0">'dem11'!$D$232:$J$232</definedName>
    <definedName name="nc">#REF!</definedName>
    <definedName name="ncfund">#REF!</definedName>
    <definedName name="ncrec">#REF!</definedName>
    <definedName name="ncrec1">#REF!</definedName>
    <definedName name="np" localSheetId="0">'dem11'!#REF!</definedName>
    <definedName name="oges" localSheetId="0">'dem11'!$D$187:$J$187</definedName>
    <definedName name="_xlnm.Print_Area" localSheetId="0">'dem11'!$A$1:$J$237</definedName>
    <definedName name="_xlnm.Print_Titles" localSheetId="0">'dem11'!$20:$23</definedName>
    <definedName name="revise" localSheetId="0">'dem11'!$D$252:$I$252</definedName>
    <definedName name="scst" localSheetId="0">'dem11'!$D$35:$J$35</definedName>
    <definedName name="sss">#REF!</definedName>
    <definedName name="summary" localSheetId="0">'dem11'!$D$245:$I$245</definedName>
    <definedName name="voted" localSheetId="0">'dem11'!$E$17:$G$17</definedName>
    <definedName name="wareCaprec" localSheetId="0">'dem11'!#REF!</definedName>
    <definedName name="warerec" localSheetId="0">'dem11'!#REF!</definedName>
    <definedName name="Z_239EE218_578E_4317_BEED_14D5D7089E27_.wvu.Cols" localSheetId="0" hidden="1">'dem11'!#REF!</definedName>
    <definedName name="Z_239EE218_578E_4317_BEED_14D5D7089E27_.wvu.FilterData" localSheetId="0" hidden="1">'dem11'!$B$1:$J$234</definedName>
    <definedName name="Z_239EE218_578E_4317_BEED_14D5D7089E27_.wvu.PrintArea" localSheetId="0" hidden="1">'dem11'!$A$1:$J$234</definedName>
    <definedName name="Z_239EE218_578E_4317_BEED_14D5D7089E27_.wvu.PrintTitles" localSheetId="0" hidden="1">'dem11'!$20:$23</definedName>
    <definedName name="Z_302A3EA3_AE96_11D5_A646_0050BA3D7AFD_.wvu.Cols" localSheetId="0" hidden="1">'dem11'!#REF!</definedName>
    <definedName name="Z_302A3EA3_AE96_11D5_A646_0050BA3D7AFD_.wvu.FilterData" localSheetId="0" hidden="1">'dem11'!$B$1:$J$234</definedName>
    <definedName name="Z_302A3EA3_AE96_11D5_A646_0050BA3D7AFD_.wvu.PrintArea" localSheetId="0" hidden="1">'dem11'!$A$1:$J$234</definedName>
    <definedName name="Z_302A3EA3_AE96_11D5_A646_0050BA3D7AFD_.wvu.PrintTitles" localSheetId="0" hidden="1">'dem11'!$20:$23</definedName>
    <definedName name="Z_36DBA021_0ECB_11D4_8064_004005726899_.wvu.Cols" localSheetId="0" hidden="1">'dem11'!#REF!</definedName>
    <definedName name="Z_36DBA021_0ECB_11D4_8064_004005726899_.wvu.FilterData" localSheetId="0" hidden="1">'dem11'!$C$24:$C$234</definedName>
    <definedName name="Z_36DBA021_0ECB_11D4_8064_004005726899_.wvu.PrintArea" localSheetId="0" hidden="1">'dem11'!$A$1:$J$234</definedName>
    <definedName name="Z_36DBA021_0ECB_11D4_8064_004005726899_.wvu.PrintTitles" localSheetId="0" hidden="1">'dem11'!$20:$23</definedName>
    <definedName name="Z_93EBE921_AE91_11D5_8685_004005726899_.wvu.Cols" localSheetId="0" hidden="1">'dem11'!#REF!</definedName>
    <definedName name="Z_93EBE921_AE91_11D5_8685_004005726899_.wvu.FilterData" localSheetId="0" hidden="1">'dem11'!$C$24:$C$234</definedName>
    <definedName name="Z_93EBE921_AE91_11D5_8685_004005726899_.wvu.PrintArea" localSheetId="0" hidden="1">'dem11'!$A$1:$J$234</definedName>
    <definedName name="Z_93EBE921_AE91_11D5_8685_004005726899_.wvu.PrintTitles" localSheetId="0" hidden="1">'dem11'!$20:$23</definedName>
    <definedName name="Z_94DA79C1_0FDE_11D5_9579_000021DAEEA2_.wvu.Cols" localSheetId="0" hidden="1">'dem11'!#REF!</definedName>
    <definedName name="Z_94DA79C1_0FDE_11D5_9579_000021DAEEA2_.wvu.FilterData" localSheetId="0" hidden="1">'dem11'!$C$24:$C$234</definedName>
    <definedName name="Z_94DA79C1_0FDE_11D5_9579_000021DAEEA2_.wvu.PrintArea" localSheetId="0" hidden="1">'dem11'!$A$1:$J$234</definedName>
    <definedName name="Z_94DA79C1_0FDE_11D5_9579_000021DAEEA2_.wvu.PrintTitles" localSheetId="0" hidden="1">'dem11'!$20:$23</definedName>
    <definedName name="Z_B4CB0999_161F_11D5_8064_004005726899_.wvu.FilterData" localSheetId="0" hidden="1">'dem11'!$C$24:$C$234</definedName>
    <definedName name="Z_C868F8C3_16D7_11D5_A68D_81D6213F5331_.wvu.Cols" localSheetId="0" hidden="1">'dem11'!#REF!</definedName>
    <definedName name="Z_C868F8C3_16D7_11D5_A68D_81D6213F5331_.wvu.FilterData" localSheetId="0" hidden="1">'dem11'!$C$24:$C$234</definedName>
    <definedName name="Z_C868F8C3_16D7_11D5_A68D_81D6213F5331_.wvu.PrintArea" localSheetId="0" hidden="1">'dem11'!$A$1:$J$234</definedName>
    <definedName name="Z_C868F8C3_16D7_11D5_A68D_81D6213F5331_.wvu.PrintTitles" localSheetId="0" hidden="1">'dem11'!$20:$23</definedName>
    <definedName name="Z_E5DF37BD_125C_11D5_8DC4_D0F5D88B3549_.wvu.Cols" localSheetId="0" hidden="1">'dem11'!#REF!</definedName>
    <definedName name="Z_E5DF37BD_125C_11D5_8DC4_D0F5D88B3549_.wvu.FilterData" localSheetId="0" hidden="1">'dem11'!$C$24:$C$234</definedName>
    <definedName name="Z_E5DF37BD_125C_11D5_8DC4_D0F5D88B3549_.wvu.PrintArea" localSheetId="0" hidden="1">'dem11'!$A$1:$J$234</definedName>
    <definedName name="Z_E5DF37BD_125C_11D5_8DC4_D0F5D88B3549_.wvu.PrintTitles" localSheetId="0" hidden="1">'dem11'!$20:$23</definedName>
    <definedName name="Z_F8ADACC1_164E_11D6_B603_000021DAEEA2_.wvu.Cols" localSheetId="0" hidden="1">'dem11'!#REF!</definedName>
    <definedName name="Z_F8ADACC1_164E_11D6_B603_000021DAEEA2_.wvu.FilterData" localSheetId="0" hidden="1">'dem11'!$C$24:$C$234</definedName>
    <definedName name="Z_F8ADACC1_164E_11D6_B603_000021DAEEA2_.wvu.PrintArea" localSheetId="0" hidden="1">'dem11'!$A$1:$J$234</definedName>
    <definedName name="Z_F8ADACC1_164E_11D6_B603_000021DAEEA2_.wvu.PrintTitles" localSheetId="0" hidden="1">'dem11'!$20:$23</definedName>
  </definedNames>
  <calcPr calcId="125725"/>
</workbook>
</file>

<file path=xl/calcChain.xml><?xml version="1.0" encoding="utf-8"?>
<calcChain xmlns="http://schemas.openxmlformats.org/spreadsheetml/2006/main">
  <c r="H163" i="4"/>
  <c r="H164" s="1"/>
  <c r="F163"/>
  <c r="F164" s="1"/>
  <c r="D163"/>
  <c r="D164" s="1"/>
  <c r="H53" l="1"/>
  <c r="F53"/>
  <c r="D53"/>
  <c r="H229"/>
  <c r="H230" s="1"/>
  <c r="H231" s="1"/>
  <c r="H232" s="1"/>
  <c r="F229"/>
  <c r="F230" s="1"/>
  <c r="F231" s="1"/>
  <c r="F232" s="1"/>
  <c r="D229"/>
  <c r="D230" s="1"/>
  <c r="D231" s="1"/>
  <c r="D232" s="1"/>
  <c r="H225"/>
  <c r="F225"/>
  <c r="D225"/>
  <c r="H221"/>
  <c r="F221"/>
  <c r="D221"/>
  <c r="H211"/>
  <c r="H212" s="1"/>
  <c r="H213" s="1"/>
  <c r="F211"/>
  <c r="F212" s="1"/>
  <c r="F213" s="1"/>
  <c r="D211"/>
  <c r="D212" s="1"/>
  <c r="D213" s="1"/>
  <c r="H201"/>
  <c r="H202" s="1"/>
  <c r="H203" s="1"/>
  <c r="H204" s="1"/>
  <c r="F201"/>
  <c r="F202" s="1"/>
  <c r="F203" s="1"/>
  <c r="F204" s="1"/>
  <c r="D201"/>
  <c r="D202" s="1"/>
  <c r="D203" s="1"/>
  <c r="D204" s="1"/>
  <c r="H197"/>
  <c r="F197"/>
  <c r="D197"/>
  <c r="H185"/>
  <c r="F185"/>
  <c r="D185"/>
  <c r="H177"/>
  <c r="F177"/>
  <c r="D177"/>
  <c r="H169"/>
  <c r="F169"/>
  <c r="D169"/>
  <c r="H153"/>
  <c r="F153"/>
  <c r="D153"/>
  <c r="H146"/>
  <c r="F146"/>
  <c r="D146"/>
  <c r="H140"/>
  <c r="F140"/>
  <c r="D140"/>
  <c r="H134"/>
  <c r="F134"/>
  <c r="D134"/>
  <c r="H128"/>
  <c r="F128"/>
  <c r="D128"/>
  <c r="H122"/>
  <c r="F122"/>
  <c r="D122"/>
  <c r="H110"/>
  <c r="H111" s="1"/>
  <c r="F110"/>
  <c r="F111" s="1"/>
  <c r="D110"/>
  <c r="D111" s="1"/>
  <c r="H104"/>
  <c r="F104"/>
  <c r="D104"/>
  <c r="H100"/>
  <c r="F100"/>
  <c r="D100"/>
  <c r="H91"/>
  <c r="F91"/>
  <c r="D91"/>
  <c r="H85"/>
  <c r="F85"/>
  <c r="D85"/>
  <c r="H77"/>
  <c r="F77"/>
  <c r="D77"/>
  <c r="H69"/>
  <c r="F69"/>
  <c r="D69"/>
  <c r="H61"/>
  <c r="F61"/>
  <c r="D61"/>
  <c r="H34"/>
  <c r="F34"/>
  <c r="D34"/>
  <c r="H29"/>
  <c r="F29"/>
  <c r="D29"/>
  <c r="D105" l="1"/>
  <c r="H105"/>
  <c r="F105"/>
  <c r="D186"/>
  <c r="D187" s="1"/>
  <c r="F214"/>
  <c r="F233" s="1"/>
  <c r="H186"/>
  <c r="H187" s="1"/>
  <c r="D35"/>
  <c r="H35"/>
  <c r="D214"/>
  <c r="D233" s="1"/>
  <c r="H214"/>
  <c r="H233" s="1"/>
  <c r="F35"/>
  <c r="F147"/>
  <c r="F154" s="1"/>
  <c r="F155" s="1"/>
  <c r="D147"/>
  <c r="D154" s="1"/>
  <c r="D155" s="1"/>
  <c r="H147"/>
  <c r="H154" s="1"/>
  <c r="H155" s="1"/>
  <c r="F92"/>
  <c r="D92"/>
  <c r="H92"/>
  <c r="F186"/>
  <c r="F187" s="1"/>
  <c r="F112" l="1"/>
  <c r="F113" s="1"/>
  <c r="F188" s="1"/>
  <c r="F234" s="1"/>
  <c r="D112"/>
  <c r="D113" s="1"/>
  <c r="D188" s="1"/>
  <c r="D234" s="1"/>
  <c r="H112"/>
  <c r="H113" s="1"/>
  <c r="H188" s="1"/>
  <c r="H234" s="1"/>
  <c r="F17" l="1"/>
  <c r="E17" l="1"/>
  <c r="G17" s="1"/>
</calcChain>
</file>

<file path=xl/sharedStrings.xml><?xml version="1.0" encoding="utf-8"?>
<sst xmlns="http://schemas.openxmlformats.org/spreadsheetml/2006/main" count="364" uniqueCount="173">
  <si>
    <t>Civil Supplies</t>
  </si>
  <si>
    <t>Other General Economic Services</t>
  </si>
  <si>
    <t>(a) Capital Account of Agriculture and Allied Activities</t>
  </si>
  <si>
    <t>Voted</t>
  </si>
  <si>
    <t>Major /Sub-Major/Minor/Sub/Detailed Heads</t>
  </si>
  <si>
    <t>Total</t>
  </si>
  <si>
    <t>REVENUE SECTION</t>
  </si>
  <si>
    <t>M.H.</t>
  </si>
  <si>
    <t>Direction and Administration</t>
  </si>
  <si>
    <t>Head Office Establishment</t>
  </si>
  <si>
    <t>00.44.01</t>
  </si>
  <si>
    <t>Salaries</t>
  </si>
  <si>
    <t>00.44.11</t>
  </si>
  <si>
    <t>Travel Expenses</t>
  </si>
  <si>
    <t>00.44.13</t>
  </si>
  <si>
    <t>Office Expenses</t>
  </si>
  <si>
    <t>00.44.14</t>
  </si>
  <si>
    <t>Rent, Rates &amp; Taxes</t>
  </si>
  <si>
    <t>West District</t>
  </si>
  <si>
    <t>00.46.01</t>
  </si>
  <si>
    <t>00.46.11</t>
  </si>
  <si>
    <t>00.46.13</t>
  </si>
  <si>
    <t>00.46.14</t>
  </si>
  <si>
    <t>South District</t>
  </si>
  <si>
    <t>00.48.01</t>
  </si>
  <si>
    <t>00.48.11</t>
  </si>
  <si>
    <t>00.48.13</t>
  </si>
  <si>
    <t>00.48.14</t>
  </si>
  <si>
    <t>Consumers Affairs</t>
  </si>
  <si>
    <t>00.60.01</t>
  </si>
  <si>
    <t>00.60.11</t>
  </si>
  <si>
    <t>00.60.13</t>
  </si>
  <si>
    <t>00.00.72</t>
  </si>
  <si>
    <t>Establishment of Food Grain Godowns</t>
  </si>
  <si>
    <t>60.00.01</t>
  </si>
  <si>
    <t>60.00.11</t>
  </si>
  <si>
    <t>60.00.13</t>
  </si>
  <si>
    <t>60.00.51</t>
  </si>
  <si>
    <t>Motor Vehicles</t>
  </si>
  <si>
    <t>Procurement &amp; Supply</t>
  </si>
  <si>
    <t>Food Subsidies</t>
  </si>
  <si>
    <t>Subsidies on Sale of Rice</t>
  </si>
  <si>
    <t>62.00.33</t>
  </si>
  <si>
    <t>Subsidies</t>
  </si>
  <si>
    <t>Regulation of Weight &amp; Measures</t>
  </si>
  <si>
    <t>Establishment</t>
  </si>
  <si>
    <t>CAPITAL SECTION</t>
  </si>
  <si>
    <t>Food</t>
  </si>
  <si>
    <t>Buildings</t>
  </si>
  <si>
    <t>East District</t>
  </si>
  <si>
    <t>00.45.01</t>
  </si>
  <si>
    <t>00.45.11</t>
  </si>
  <si>
    <t>00.45.13</t>
  </si>
  <si>
    <t>00.45.14</t>
  </si>
  <si>
    <t>00.47.01</t>
  </si>
  <si>
    <t>00.47.11</t>
  </si>
  <si>
    <t>00.47.13</t>
  </si>
  <si>
    <t>00.47.14</t>
  </si>
  <si>
    <t>North District</t>
  </si>
  <si>
    <t>60.44.01</t>
  </si>
  <si>
    <t>60.44.11</t>
  </si>
  <si>
    <t>60.44.13</t>
  </si>
  <si>
    <t>60.45.01</t>
  </si>
  <si>
    <t>60.45.11</t>
  </si>
  <si>
    <t>60.45.13</t>
  </si>
  <si>
    <t>60.46.01</t>
  </si>
  <si>
    <t>60.46.11</t>
  </si>
  <si>
    <t>60.46.13</t>
  </si>
  <si>
    <t>60.47.01</t>
  </si>
  <si>
    <t>60.47.11</t>
  </si>
  <si>
    <t>60.47.13</t>
  </si>
  <si>
    <t>60.48.01</t>
  </si>
  <si>
    <t>60.48.11</t>
  </si>
  <si>
    <t>60.48.13</t>
  </si>
  <si>
    <t>Welfare of Scheduled Caste</t>
  </si>
  <si>
    <t>Welfare of Scheduled Tribes</t>
  </si>
  <si>
    <t>01</t>
  </si>
  <si>
    <t>01.102</t>
  </si>
  <si>
    <t>02</t>
  </si>
  <si>
    <t>02.102</t>
  </si>
  <si>
    <t>Rural Godown Programmes</t>
  </si>
  <si>
    <t>II. Details of the estimates and the heads under which this grant will be accounted for:</t>
  </si>
  <si>
    <t>Capital</t>
  </si>
  <si>
    <t>Revenue</t>
  </si>
  <si>
    <t>Capital Outlay on Food, Storage &amp; Warehousing</t>
  </si>
  <si>
    <t>Food, Storage and Warehousing</t>
  </si>
  <si>
    <t>B - Social Services (e) Welfare of Scheduled Castes</t>
  </si>
  <si>
    <t>C - Economic Services (a) Agriculture and Allied Activities</t>
  </si>
  <si>
    <t>C - Capital Accounts of Economic Services</t>
  </si>
  <si>
    <t>Food Storage and Warehousing</t>
  </si>
  <si>
    <t>Tribes &amp; Other Backward Classes</t>
  </si>
  <si>
    <t>North-East Circle</t>
  </si>
  <si>
    <t>South-West Circle</t>
  </si>
  <si>
    <t>62.00.01</t>
  </si>
  <si>
    <t>62.00.11</t>
  </si>
  <si>
    <t>62.00.13</t>
  </si>
  <si>
    <t>62.00.52</t>
  </si>
  <si>
    <t>63.00.01</t>
  </si>
  <si>
    <t>63.00.11</t>
  </si>
  <si>
    <t>63.00.13</t>
  </si>
  <si>
    <t>63.00.52</t>
  </si>
  <si>
    <t>Scheduled Tribes and Other Backward Classes</t>
  </si>
  <si>
    <t>Welfare of Scheduled Caste, Scheduled</t>
  </si>
  <si>
    <t>(j ) General Economic Services</t>
  </si>
  <si>
    <t>(j) General Economic Services</t>
  </si>
  <si>
    <t>Economic Development</t>
  </si>
  <si>
    <t>Capital Outlay on Food, Storage and Warehousing</t>
  </si>
  <si>
    <t>63.00.14</t>
  </si>
  <si>
    <t>Rent, Rates and Taxes</t>
  </si>
  <si>
    <t>Major Works</t>
  </si>
  <si>
    <t>Storage and Warehousing</t>
  </si>
  <si>
    <t>Capital Outlay on other General Economic Services</t>
  </si>
  <si>
    <t>(j) Capital Outlay on General Economic Services</t>
  </si>
  <si>
    <t>Capital Outlay on Other General Economic Services</t>
  </si>
  <si>
    <t>(In Thousands of Rupees)</t>
  </si>
  <si>
    <t>Machinery &amp; Equipment</t>
  </si>
  <si>
    <t>Computerization of Food and Civil Supplies and Consumers Affairs Department (NEC)</t>
  </si>
  <si>
    <t>00.44.81</t>
  </si>
  <si>
    <t>Rec</t>
  </si>
  <si>
    <t>National Food Security Mission</t>
  </si>
  <si>
    <t>01.62.81</t>
  </si>
  <si>
    <t>01.71.53</t>
  </si>
  <si>
    <t>01.72.53</t>
  </si>
  <si>
    <t>00.44.27</t>
  </si>
  <si>
    <t>Minor Works</t>
  </si>
  <si>
    <t>Food Storage and Warehousing, 00.911-Deduct Recoveries of Overpayments</t>
  </si>
  <si>
    <t>00.44.82</t>
  </si>
  <si>
    <t>Strengthening of Weights &amp; Measures Infrastructure (Central Share)</t>
  </si>
  <si>
    <t>Construction of Working Standard Laboratory (Central Share)</t>
  </si>
  <si>
    <t>00.44.83</t>
  </si>
  <si>
    <t>Land Compensation</t>
  </si>
  <si>
    <t>60.71.52</t>
  </si>
  <si>
    <t>Welfare of Scheduled Caste, Scheduled Tribes &amp; Other Backward Classes</t>
  </si>
  <si>
    <t>Setting up of State Project Management Unit for end to end computerization of TPDS Operations (Central Share)</t>
  </si>
  <si>
    <t>Budget Estimate</t>
  </si>
  <si>
    <t>Construction of Working Standard Laboratory (State Share)</t>
  </si>
  <si>
    <t>01.73.53</t>
  </si>
  <si>
    <t>Food Security Allowance</t>
  </si>
  <si>
    <t>63.00.72</t>
  </si>
  <si>
    <t>State Food Commission</t>
  </si>
  <si>
    <t>61.00.01</t>
  </si>
  <si>
    <t>61.00.13</t>
  </si>
  <si>
    <t>61.00.11</t>
  </si>
  <si>
    <t>00.44.42</t>
  </si>
  <si>
    <t>00.44.84</t>
  </si>
  <si>
    <t>Corpus Fund</t>
  </si>
  <si>
    <t xml:space="preserve">Lump sum provision for revision of Pay &amp; Allowances </t>
  </si>
  <si>
    <t>Sikkim State Consumer Disputes Redressal Commission</t>
  </si>
  <si>
    <t xml:space="preserve">                                                           FOOD, CIVIL SUPPLIES &amp; CONSUMER AFFAIRS</t>
  </si>
  <si>
    <t>I. Estimate of the amount required in the year ending 31st March, 2020 to defray the charges in respect of Food, Civil Supplies &amp; Consumer Affairs</t>
  </si>
  <si>
    <t>2019-20</t>
  </si>
  <si>
    <t>00.44.85</t>
  </si>
  <si>
    <t>00.44.02</t>
  </si>
  <si>
    <t>Wages</t>
  </si>
  <si>
    <t>00.45.02</t>
  </si>
  <si>
    <t>00.46.02</t>
  </si>
  <si>
    <t>00.47.02</t>
  </si>
  <si>
    <t>00.48.02</t>
  </si>
  <si>
    <t>62.00.02</t>
  </si>
  <si>
    <t>01.62.82</t>
  </si>
  <si>
    <t xml:space="preserve">              Actuals</t>
  </si>
  <si>
    <t xml:space="preserve">    Budget Estimate</t>
  </si>
  <si>
    <t xml:space="preserve">  Revised Estimate</t>
  </si>
  <si>
    <t xml:space="preserve">             2017-18</t>
  </si>
  <si>
    <t xml:space="preserve">         2018-19</t>
  </si>
  <si>
    <t xml:space="preserve">        2018-19</t>
  </si>
  <si>
    <t xml:space="preserve"> DEMAND NO. 11</t>
  </si>
  <si>
    <t>Construction of Storage Godown at Gyalshing (Central Share)</t>
  </si>
  <si>
    <t>Strengthening the infrastructure of Consumer Fora (Central Share)</t>
  </si>
  <si>
    <t>National Food Security Mission (State Share)</t>
  </si>
  <si>
    <t>Construction of Intermediate Food Storage 
Godowns</t>
  </si>
  <si>
    <t>Intergrated management of Public Distribution System IM-PDS (Central Share)</t>
  </si>
  <si>
    <t>Setting up of State Project Management Unit for end to end computerization of TPDS Operations (State Share)</t>
  </si>
</sst>
</file>

<file path=xl/styles.xml><?xml version="1.0" encoding="utf-8"?>
<styleSheet xmlns="http://schemas.openxmlformats.org/spreadsheetml/2006/main">
  <numFmts count="10">
    <numFmt numFmtId="164" formatCode="_ * #,##0.00_ ;_ * \-#,##0.00_ ;_ * &quot;-&quot;??_ ;_ @_ "/>
    <numFmt numFmtId="165" formatCode="0_)"/>
    <numFmt numFmtId="166" formatCode="00#"/>
    <numFmt numFmtId="167" formatCode="0#"/>
    <numFmt numFmtId="168" formatCode="00000#"/>
    <numFmt numFmtId="169" formatCode="00.00#"/>
    <numFmt numFmtId="170" formatCode="0#.###"/>
    <numFmt numFmtId="171" formatCode="00.#0"/>
    <numFmt numFmtId="172" formatCode="00.000"/>
    <numFmt numFmtId="173" formatCode="#0"/>
  </numFmts>
  <fonts count="7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Alignment="0"/>
    <xf numFmtId="165" fontId="2" fillId="0" borderId="0"/>
  </cellStyleXfs>
  <cellXfs count="191">
    <xf numFmtId="0" fontId="0" fillId="0" borderId="0" xfId="0"/>
    <xf numFmtId="0" fontId="3" fillId="2" borderId="0" xfId="2" applyFont="1" applyFill="1" applyAlignment="1">
      <alignment horizontal="right"/>
    </xf>
    <xf numFmtId="0" fontId="3" fillId="2" borderId="0" xfId="2" applyFont="1" applyFill="1"/>
    <xf numFmtId="0" fontId="4" fillId="2" borderId="0" xfId="2" applyFont="1" applyFill="1" applyAlignment="1" applyProtection="1">
      <alignment horizontal="left" vertical="top"/>
    </xf>
    <xf numFmtId="0" fontId="4" fillId="2" borderId="0" xfId="2" applyFont="1" applyFill="1" applyAlignment="1" applyProtection="1">
      <alignment horizontal="right" vertical="top"/>
    </xf>
    <xf numFmtId="0" fontId="4" fillId="2" borderId="0" xfId="2" applyNumberFormat="1" applyFont="1" applyFill="1" applyAlignment="1" applyProtection="1">
      <alignment horizontal="center"/>
    </xf>
    <xf numFmtId="0" fontId="3" fillId="2" borderId="0" xfId="2" applyFont="1" applyFill="1" applyAlignment="1">
      <alignment horizontal="left" vertical="top" wrapText="1"/>
    </xf>
    <xf numFmtId="0" fontId="3" fillId="2" borderId="0" xfId="2" applyFont="1" applyFill="1" applyAlignment="1">
      <alignment horizontal="right" vertical="top" wrapText="1"/>
    </xf>
    <xf numFmtId="0" fontId="3" fillId="2" borderId="0" xfId="4" applyNumberFormat="1" applyFont="1" applyFill="1" applyAlignment="1" applyProtection="1">
      <alignment horizontal="right"/>
    </xf>
    <xf numFmtId="0" fontId="3" fillId="2" borderId="0" xfId="4" applyNumberFormat="1" applyFont="1" applyFill="1" applyAlignment="1" applyProtection="1">
      <alignment horizontal="left"/>
    </xf>
    <xf numFmtId="0" fontId="3" fillId="2" borderId="0" xfId="4" applyFont="1" applyFill="1" applyAlignment="1" applyProtection="1">
      <alignment horizontal="left"/>
    </xf>
    <xf numFmtId="0" fontId="4" fillId="2" borderId="0" xfId="4" applyNumberFormat="1" applyFont="1" applyFill="1" applyAlignment="1">
      <alignment horizontal="center"/>
    </xf>
    <xf numFmtId="0" fontId="3" fillId="2" borderId="0" xfId="4" applyNumberFormat="1" applyFont="1" applyFill="1" applyAlignment="1">
      <alignment horizontal="center"/>
    </xf>
    <xf numFmtId="0" fontId="3" fillId="2" borderId="0" xfId="2" applyNumberFormat="1" applyFont="1" applyFill="1" applyAlignment="1" applyProtection="1">
      <alignment horizontal="right"/>
    </xf>
    <xf numFmtId="0" fontId="4" fillId="2" borderId="0" xfId="2" applyNumberFormat="1" applyFont="1" applyFill="1" applyAlignment="1">
      <alignment horizontal="center"/>
    </xf>
    <xf numFmtId="0" fontId="3" fillId="2" borderId="0" xfId="2" applyFont="1" applyFill="1" applyAlignment="1" applyProtection="1">
      <alignment horizontal="left"/>
    </xf>
    <xf numFmtId="0" fontId="3" fillId="2" borderId="0" xfId="2" applyFont="1" applyFill="1" applyAlignment="1" applyProtection="1">
      <alignment horizontal="center"/>
    </xf>
    <xf numFmtId="0" fontId="3" fillId="2" borderId="0" xfId="2" applyNumberFormat="1" applyFont="1" applyFill="1" applyAlignment="1" applyProtection="1">
      <alignment horizontal="center"/>
    </xf>
    <xf numFmtId="0" fontId="3" fillId="2" borderId="0" xfId="2" applyNumberFormat="1" applyFont="1" applyFill="1" applyAlignment="1" applyProtection="1"/>
    <xf numFmtId="0" fontId="4" fillId="2" borderId="0" xfId="2" applyNumberFormat="1" applyFont="1" applyFill="1"/>
    <xf numFmtId="0" fontId="3" fillId="2" borderId="0" xfId="9" applyNumberFormat="1" applyFont="1" applyFill="1" applyAlignment="1" applyProtection="1">
      <alignment horizontal="right"/>
    </xf>
    <xf numFmtId="0" fontId="4" fillId="2" borderId="0" xfId="9" applyNumberFormat="1" applyFont="1" applyFill="1" applyAlignment="1">
      <alignment horizontal="center"/>
    </xf>
    <xf numFmtId="0" fontId="3" fillId="2" borderId="0" xfId="9" applyNumberFormat="1" applyFont="1" applyFill="1" applyAlignment="1" applyProtection="1">
      <alignment horizontal="left"/>
    </xf>
    <xf numFmtId="0" fontId="4" fillId="2" borderId="0" xfId="8" applyNumberFormat="1" applyFont="1" applyFill="1" applyAlignment="1">
      <alignment horizontal="center"/>
    </xf>
    <xf numFmtId="0" fontId="3" fillId="2" borderId="0" xfId="8" applyNumberFormat="1" applyFont="1" applyFill="1" applyAlignment="1" applyProtection="1">
      <alignment horizontal="left"/>
    </xf>
    <xf numFmtId="0" fontId="3" fillId="2" borderId="0" xfId="8" applyNumberFormat="1" applyFont="1" applyFill="1"/>
    <xf numFmtId="0" fontId="3" fillId="2" borderId="0" xfId="8" applyFont="1" applyFill="1" applyAlignment="1">
      <alignment horizontal="left" vertical="top"/>
    </xf>
    <xf numFmtId="0" fontId="3" fillId="2" borderId="0" xfId="2" applyNumberFormat="1" applyFont="1" applyFill="1"/>
    <xf numFmtId="0" fontId="4" fillId="2" borderId="0" xfId="2" applyNumberFormat="1" applyFont="1" applyFill="1" applyBorder="1"/>
    <xf numFmtId="0" fontId="4" fillId="2" borderId="0" xfId="2" applyNumberFormat="1" applyFont="1" applyFill="1" applyBorder="1" applyAlignment="1" applyProtection="1">
      <alignment horizontal="center"/>
    </xf>
    <xf numFmtId="164" fontId="3" fillId="2" borderId="0" xfId="1" applyFont="1" applyFill="1" applyAlignment="1">
      <alignment horizontal="right"/>
    </xf>
    <xf numFmtId="0" fontId="3" fillId="2" borderId="0" xfId="2" applyFont="1" applyFill="1" applyAlignment="1" applyProtection="1">
      <alignment horizontal="left" vertical="top"/>
    </xf>
    <xf numFmtId="0" fontId="3" fillId="2" borderId="0" xfId="6" applyFont="1" applyFill="1" applyBorder="1" applyAlignment="1" applyProtection="1">
      <alignment horizontal="left" vertical="top" wrapText="1"/>
    </xf>
    <xf numFmtId="0" fontId="3" fillId="2" borderId="0" xfId="6" applyFont="1" applyFill="1" applyBorder="1" applyAlignment="1" applyProtection="1">
      <alignment horizontal="right" vertical="top" wrapText="1"/>
    </xf>
    <xf numFmtId="0" fontId="3" fillId="2" borderId="2" xfId="5" applyFont="1" applyFill="1" applyBorder="1" applyAlignment="1" applyProtection="1">
      <alignment horizontal="left"/>
    </xf>
    <xf numFmtId="0" fontId="3" fillId="2" borderId="2" xfId="5" applyNumberFormat="1" applyFont="1" applyFill="1" applyBorder="1" applyProtection="1"/>
    <xf numFmtId="0" fontId="3" fillId="2" borderId="2" xfId="5" applyNumberFormat="1" applyFont="1" applyFill="1" applyBorder="1" applyAlignment="1" applyProtection="1">
      <alignment horizontal="left"/>
    </xf>
    <xf numFmtId="0" fontId="6" fillId="2" borderId="2" xfId="5" applyNumberFormat="1" applyFont="1" applyFill="1" applyBorder="1" applyAlignment="1" applyProtection="1">
      <alignment horizontal="right"/>
    </xf>
    <xf numFmtId="0" fontId="3" fillId="2" borderId="0" xfId="6" applyFont="1" applyFill="1" applyProtection="1"/>
    <xf numFmtId="0" fontId="3" fillId="2" borderId="3" xfId="6" applyFont="1" applyFill="1" applyBorder="1" applyAlignment="1" applyProtection="1">
      <alignment horizontal="left" vertical="top" wrapText="1"/>
    </xf>
    <xf numFmtId="0" fontId="3" fillId="2" borderId="3" xfId="6" applyFont="1" applyFill="1" applyBorder="1" applyAlignment="1" applyProtection="1">
      <alignment horizontal="right" vertical="top" wrapText="1"/>
    </xf>
    <xf numFmtId="0" fontId="3" fillId="2" borderId="0" xfId="5" applyFont="1" applyFill="1" applyBorder="1" applyAlignment="1" applyProtection="1">
      <alignment horizontal="left" vertical="top"/>
    </xf>
    <xf numFmtId="0" fontId="3" fillId="2" borderId="0" xfId="5" applyFont="1" applyFill="1" applyBorder="1" applyAlignment="1" applyProtection="1">
      <alignment horizontal="left"/>
    </xf>
    <xf numFmtId="0" fontId="3" fillId="2" borderId="2" xfId="6" applyFont="1" applyFill="1" applyBorder="1" applyAlignment="1" applyProtection="1">
      <alignment horizontal="left" vertical="top" wrapText="1"/>
    </xf>
    <xf numFmtId="0" fontId="3" fillId="2" borderId="2" xfId="6" applyFont="1" applyFill="1" applyBorder="1" applyAlignment="1" applyProtection="1">
      <alignment horizontal="right" vertical="top" wrapText="1"/>
    </xf>
    <xf numFmtId="0" fontId="3" fillId="2" borderId="2" xfId="5" applyNumberFormat="1" applyFont="1" applyFill="1" applyBorder="1" applyAlignment="1" applyProtection="1">
      <alignment horizontal="right"/>
    </xf>
    <xf numFmtId="0" fontId="3" fillId="2" borderId="2" xfId="5" applyNumberFormat="1" applyFont="1" applyFill="1" applyBorder="1" applyAlignment="1" applyProtection="1">
      <alignment vertical="center" wrapText="1"/>
    </xf>
    <xf numFmtId="0" fontId="4" fillId="2" borderId="0" xfId="2" applyFont="1" applyFill="1" applyAlignment="1" applyProtection="1">
      <alignment horizontal="left"/>
    </xf>
    <xf numFmtId="0" fontId="3" fillId="2" borderId="0" xfId="2" applyNumberFormat="1" applyFont="1" applyFill="1" applyBorder="1" applyAlignment="1" applyProtection="1">
      <alignment horizontal="right"/>
    </xf>
    <xf numFmtId="0" fontId="4" fillId="2" borderId="0" xfId="2" applyNumberFormat="1" applyFont="1" applyFill="1" applyAlignment="1">
      <alignment horizontal="left" vertical="top" wrapText="1"/>
    </xf>
    <xf numFmtId="0" fontId="4" fillId="2" borderId="0" xfId="2" applyNumberFormat="1" applyFont="1" applyFill="1" applyAlignment="1">
      <alignment horizontal="right" vertical="top" wrapText="1"/>
    </xf>
    <xf numFmtId="0" fontId="4" fillId="2" borderId="0" xfId="2" applyNumberFormat="1" applyFont="1" applyFill="1" applyBorder="1" applyAlignment="1" applyProtection="1">
      <alignment horizontal="left" vertical="top" wrapText="1"/>
    </xf>
    <xf numFmtId="49" fontId="3" fillId="2" borderId="0" xfId="2" applyNumberFormat="1" applyFont="1" applyFill="1" applyAlignment="1">
      <alignment horizontal="right" vertical="top" wrapText="1"/>
    </xf>
    <xf numFmtId="49" fontId="4" fillId="2" borderId="0" xfId="2" applyNumberFormat="1" applyFont="1" applyFill="1" applyAlignment="1">
      <alignment horizontal="right" vertical="top" wrapText="1"/>
    </xf>
    <xf numFmtId="164" fontId="3" fillId="2" borderId="0" xfId="1" applyFont="1" applyFill="1" applyBorder="1" applyAlignment="1" applyProtection="1">
      <alignment horizontal="right" wrapText="1"/>
    </xf>
    <xf numFmtId="0" fontId="4" fillId="2" borderId="0" xfId="2" applyFont="1" applyFill="1" applyAlignment="1">
      <alignment horizontal="left" vertical="top" wrapText="1"/>
    </xf>
    <xf numFmtId="164" fontId="3" fillId="2" borderId="1" xfId="1" applyFont="1" applyFill="1" applyBorder="1" applyAlignment="1" applyProtection="1">
      <alignment horizontal="right" wrapText="1"/>
    </xf>
    <xf numFmtId="0" fontId="4" fillId="2" borderId="2" xfId="2" applyFont="1" applyFill="1" applyBorder="1" applyAlignment="1">
      <alignment horizontal="left" vertical="top" wrapText="1"/>
    </xf>
    <xf numFmtId="0" fontId="4" fillId="2" borderId="2" xfId="2" applyNumberFormat="1" applyFont="1" applyFill="1" applyBorder="1" applyAlignment="1">
      <alignment horizontal="right" vertical="top" wrapText="1"/>
    </xf>
    <xf numFmtId="0" fontId="4" fillId="2" borderId="2" xfId="2" applyNumberFormat="1" applyFont="1" applyFill="1" applyBorder="1" applyAlignment="1" applyProtection="1">
      <alignment horizontal="left" vertical="top" wrapText="1"/>
    </xf>
    <xf numFmtId="0" fontId="3" fillId="2" borderId="0" xfId="2" applyFont="1" applyFill="1" applyBorder="1" applyAlignment="1">
      <alignment horizontal="left" vertical="top" wrapText="1"/>
    </xf>
    <xf numFmtId="0" fontId="3" fillId="2" borderId="0" xfId="2" applyFont="1" applyFill="1" applyBorder="1" applyAlignment="1">
      <alignment horizontal="right" vertical="top" wrapText="1"/>
    </xf>
    <xf numFmtId="0" fontId="4" fillId="2" borderId="0" xfId="2" applyFont="1" applyFill="1" applyBorder="1" applyAlignment="1" applyProtection="1">
      <alignment horizontal="left"/>
    </xf>
    <xf numFmtId="0" fontId="4" fillId="2" borderId="0" xfId="2" applyFont="1" applyFill="1" applyBorder="1" applyAlignment="1">
      <alignment horizontal="right" vertical="top" wrapText="1"/>
    </xf>
    <xf numFmtId="0" fontId="4" fillId="2" borderId="0" xfId="2" applyFont="1" applyFill="1" applyBorder="1" applyAlignment="1" applyProtection="1">
      <alignment horizontal="left" vertical="top" wrapText="1"/>
    </xf>
    <xf numFmtId="0" fontId="3" fillId="2" borderId="0" xfId="2" applyNumberFormat="1" applyFont="1" applyFill="1" applyBorder="1"/>
    <xf numFmtId="164" fontId="3" fillId="2" borderId="0" xfId="1" applyFont="1" applyFill="1" applyBorder="1" applyAlignment="1">
      <alignment horizontal="right"/>
    </xf>
    <xf numFmtId="167" fontId="3" fillId="2" borderId="0" xfId="2" applyNumberFormat="1" applyFont="1" applyFill="1" applyAlignment="1">
      <alignment horizontal="right" vertical="top" wrapText="1"/>
    </xf>
    <xf numFmtId="0" fontId="3" fillId="2" borderId="0" xfId="2" applyFont="1" applyFill="1" applyAlignment="1" applyProtection="1">
      <alignment horizontal="left" vertical="top" wrapText="1"/>
    </xf>
    <xf numFmtId="169" fontId="4" fillId="2" borderId="0" xfId="2" applyNumberFormat="1" applyFont="1" applyFill="1" applyAlignment="1">
      <alignment horizontal="right" vertical="top" wrapText="1"/>
    </xf>
    <xf numFmtId="0" fontId="4" fillId="2" borderId="0" xfId="2" applyFont="1" applyFill="1" applyAlignment="1" applyProtection="1">
      <alignment horizontal="left" vertical="top" wrapText="1"/>
    </xf>
    <xf numFmtId="171" fontId="3" fillId="2" borderId="0" xfId="2" applyNumberFormat="1" applyFont="1" applyFill="1" applyBorder="1" applyAlignment="1">
      <alignment horizontal="right" vertical="top" wrapText="1"/>
    </xf>
    <xf numFmtId="0" fontId="3" fillId="2" borderId="0" xfId="2" applyFont="1" applyFill="1" applyBorder="1" applyAlignment="1" applyProtection="1">
      <alignment horizontal="left" vertical="top" wrapText="1"/>
    </xf>
    <xf numFmtId="0" fontId="3" fillId="2" borderId="0" xfId="2" applyNumberFormat="1" applyFont="1" applyFill="1" applyBorder="1" applyAlignment="1">
      <alignment horizontal="right"/>
    </xf>
    <xf numFmtId="168" fontId="3" fillId="2" borderId="0" xfId="2" applyNumberFormat="1" applyFont="1" applyFill="1" applyBorder="1" applyAlignment="1">
      <alignment horizontal="right" vertical="top" wrapText="1"/>
    </xf>
    <xf numFmtId="0" fontId="3" fillId="2" borderId="0" xfId="1" applyNumberFormat="1" applyFont="1" applyFill="1" applyBorder="1" applyAlignment="1" applyProtection="1">
      <alignment horizontal="right" wrapText="1"/>
    </xf>
    <xf numFmtId="164" fontId="3" fillId="2" borderId="0" xfId="1" applyFont="1" applyFill="1" applyBorder="1" applyAlignment="1">
      <alignment horizontal="right" wrapText="1"/>
    </xf>
    <xf numFmtId="168" fontId="3" fillId="2" borderId="0" xfId="2" applyNumberFormat="1" applyFont="1" applyFill="1" applyAlignment="1">
      <alignment horizontal="right" vertical="top" wrapText="1"/>
    </xf>
    <xf numFmtId="164" fontId="3" fillId="2" borderId="0" xfId="1" applyFont="1" applyFill="1" applyAlignment="1" applyProtection="1">
      <alignment horizontal="right" wrapText="1"/>
    </xf>
    <xf numFmtId="0" fontId="3" fillId="2" borderId="0" xfId="1" applyNumberFormat="1" applyFont="1" applyFill="1" applyAlignment="1" applyProtection="1">
      <alignment horizontal="right" wrapText="1"/>
    </xf>
    <xf numFmtId="164" fontId="3" fillId="2" borderId="0" xfId="1" applyFont="1" applyFill="1" applyAlignment="1">
      <alignment horizontal="right" wrapText="1"/>
    </xf>
    <xf numFmtId="0" fontId="3" fillId="2" borderId="0" xfId="3" applyFont="1" applyFill="1" applyAlignment="1">
      <alignment horizontal="right" vertical="top" wrapText="1"/>
    </xf>
    <xf numFmtId="0" fontId="3" fillId="2" borderId="0" xfId="7" applyFont="1" applyFill="1" applyBorder="1" applyAlignment="1" applyProtection="1">
      <alignment horizontal="left" vertical="top" wrapText="1"/>
    </xf>
    <xf numFmtId="0" fontId="3" fillId="2" borderId="0" xfId="8" applyFont="1" applyFill="1"/>
    <xf numFmtId="171" fontId="3" fillId="2" borderId="0" xfId="2" applyNumberFormat="1" applyFont="1" applyFill="1" applyAlignment="1">
      <alignment horizontal="right" vertical="top" wrapText="1"/>
    </xf>
    <xf numFmtId="0" fontId="3" fillId="2" borderId="1" xfId="1" applyNumberFormat="1" applyFont="1" applyFill="1" applyBorder="1" applyAlignment="1" applyProtection="1">
      <alignment horizontal="right" wrapText="1"/>
    </xf>
    <xf numFmtId="0" fontId="3" fillId="2" borderId="2" xfId="2" applyFont="1" applyFill="1" applyBorder="1" applyAlignment="1">
      <alignment horizontal="left" vertical="top" wrapText="1"/>
    </xf>
    <xf numFmtId="171" fontId="3" fillId="2" borderId="2" xfId="2" applyNumberFormat="1" applyFont="1" applyFill="1" applyBorder="1" applyAlignment="1">
      <alignment horizontal="right" vertical="top" wrapText="1"/>
    </xf>
    <xf numFmtId="0" fontId="3" fillId="2" borderId="2" xfId="2" applyFont="1" applyFill="1" applyBorder="1" applyAlignment="1" applyProtection="1">
      <alignment horizontal="left" vertical="top" wrapText="1"/>
    </xf>
    <xf numFmtId="0" fontId="3" fillId="2" borderId="0" xfId="2" applyNumberFormat="1" applyFont="1" applyFill="1" applyAlignment="1">
      <alignment horizontal="right"/>
    </xf>
    <xf numFmtId="0" fontId="3" fillId="2" borderId="0" xfId="2" applyNumberFormat="1" applyFont="1" applyFill="1" applyBorder="1" applyAlignment="1" applyProtection="1">
      <alignment horizontal="left" vertical="top" wrapText="1"/>
    </xf>
    <xf numFmtId="164" fontId="3" fillId="2" borderId="3" xfId="1" applyFont="1" applyFill="1" applyBorder="1" applyAlignment="1" applyProtection="1">
      <alignment horizontal="right" wrapText="1"/>
    </xf>
    <xf numFmtId="0" fontId="3" fillId="2" borderId="3" xfId="1" applyNumberFormat="1" applyFont="1" applyFill="1" applyBorder="1" applyAlignment="1" applyProtection="1">
      <alignment horizontal="right" wrapText="1"/>
    </xf>
    <xf numFmtId="169" fontId="4" fillId="2" borderId="2" xfId="2" applyNumberFormat="1" applyFont="1" applyFill="1" applyBorder="1" applyAlignment="1">
      <alignment horizontal="right" vertical="top" wrapText="1"/>
    </xf>
    <xf numFmtId="0" fontId="4" fillId="2" borderId="2" xfId="2" applyFont="1" applyFill="1" applyBorder="1" applyAlignment="1" applyProtection="1">
      <alignment horizontal="left" vertical="top" wrapText="1"/>
    </xf>
    <xf numFmtId="166" fontId="4" fillId="2" borderId="0" xfId="2" applyNumberFormat="1" applyFont="1" applyFill="1" applyAlignment="1">
      <alignment horizontal="right" vertical="top" wrapText="1"/>
    </xf>
    <xf numFmtId="164" fontId="3" fillId="2" borderId="2" xfId="1" applyFont="1" applyFill="1" applyBorder="1" applyAlignment="1" applyProtection="1">
      <alignment horizontal="right" wrapText="1"/>
    </xf>
    <xf numFmtId="0" fontId="3" fillId="2" borderId="2" xfId="1" applyNumberFormat="1" applyFont="1" applyFill="1" applyBorder="1" applyAlignment="1" applyProtection="1">
      <alignment horizontal="right" wrapText="1"/>
    </xf>
    <xf numFmtId="169" fontId="4" fillId="2" borderId="0" xfId="2" applyNumberFormat="1" applyFont="1" applyFill="1" applyBorder="1" applyAlignment="1">
      <alignment horizontal="right" vertical="top" wrapText="1"/>
    </xf>
    <xf numFmtId="0" fontId="3" fillId="2" borderId="0" xfId="2" applyFont="1" applyFill="1" applyAlignment="1" applyProtection="1">
      <alignment vertical="top" wrapText="1"/>
    </xf>
    <xf numFmtId="169" fontId="3" fillId="2" borderId="0" xfId="2" applyNumberFormat="1" applyFont="1" applyFill="1" applyAlignment="1">
      <alignment horizontal="right" vertical="top" wrapText="1"/>
    </xf>
    <xf numFmtId="167" fontId="3" fillId="2" borderId="0" xfId="2" applyNumberFormat="1" applyFont="1" applyFill="1" applyBorder="1" applyAlignment="1">
      <alignment horizontal="right" vertical="top" wrapText="1"/>
    </xf>
    <xf numFmtId="0" fontId="4" fillId="2" borderId="0" xfId="2" applyFont="1" applyFill="1" applyAlignment="1">
      <alignment horizontal="right" vertical="top" wrapText="1"/>
    </xf>
    <xf numFmtId="0" fontId="4" fillId="2" borderId="0" xfId="2" applyFont="1" applyFill="1" applyAlignment="1" applyProtection="1">
      <alignment vertical="top" wrapText="1"/>
    </xf>
    <xf numFmtId="172" fontId="4" fillId="2" borderId="0" xfId="2" applyNumberFormat="1" applyFont="1" applyFill="1" applyAlignment="1">
      <alignment horizontal="right" vertical="top" wrapText="1"/>
    </xf>
    <xf numFmtId="0" fontId="3" fillId="2" borderId="0" xfId="2" applyFont="1" applyFill="1" applyBorder="1" applyAlignment="1" applyProtection="1">
      <alignment vertical="top" wrapText="1"/>
    </xf>
    <xf numFmtId="0" fontId="3" fillId="2" borderId="0" xfId="1" applyNumberFormat="1" applyFont="1" applyFill="1" applyBorder="1" applyAlignment="1">
      <alignment horizontal="right" wrapText="1"/>
    </xf>
    <xf numFmtId="0" fontId="3" fillId="2" borderId="0" xfId="1" applyNumberFormat="1" applyFont="1" applyFill="1" applyAlignment="1">
      <alignment horizontal="right" wrapText="1"/>
    </xf>
    <xf numFmtId="0" fontId="3" fillId="2" borderId="2" xfId="2" applyFont="1" applyFill="1" applyBorder="1" applyAlignment="1">
      <alignment horizontal="right" vertical="top" wrapText="1"/>
    </xf>
    <xf numFmtId="0" fontId="3" fillId="2" borderId="2" xfId="2" applyFont="1" applyFill="1" applyBorder="1" applyAlignment="1" applyProtection="1">
      <alignment vertical="top" wrapText="1"/>
    </xf>
    <xf numFmtId="164" fontId="3" fillId="2" borderId="1" xfId="1" applyFont="1" applyFill="1" applyBorder="1" applyAlignment="1">
      <alignment horizontal="right" wrapText="1"/>
    </xf>
    <xf numFmtId="0" fontId="3" fillId="2" borderId="1" xfId="1" applyNumberFormat="1" applyFont="1" applyFill="1" applyBorder="1" applyAlignment="1">
      <alignment horizontal="right" wrapText="1"/>
    </xf>
    <xf numFmtId="164" fontId="3" fillId="2" borderId="2" xfId="1" applyFont="1" applyFill="1" applyBorder="1" applyAlignment="1">
      <alignment horizontal="right" wrapText="1"/>
    </xf>
    <xf numFmtId="0" fontId="3" fillId="2" borderId="2" xfId="1" applyNumberFormat="1" applyFont="1" applyFill="1" applyBorder="1" applyAlignment="1">
      <alignment horizontal="right" wrapText="1"/>
    </xf>
    <xf numFmtId="164" fontId="3" fillId="2" borderId="3" xfId="1" applyFont="1" applyFill="1" applyBorder="1" applyAlignment="1">
      <alignment horizontal="right" wrapText="1"/>
    </xf>
    <xf numFmtId="0" fontId="3" fillId="2" borderId="3" xfId="1" applyNumberFormat="1" applyFont="1" applyFill="1" applyBorder="1" applyAlignment="1">
      <alignment horizontal="right" wrapText="1"/>
    </xf>
    <xf numFmtId="0" fontId="4" fillId="2" borderId="0" xfId="2" applyFont="1" applyFill="1" applyBorder="1" applyAlignment="1" applyProtection="1">
      <alignment vertical="top" wrapText="1"/>
    </xf>
    <xf numFmtId="0" fontId="3" fillId="2" borderId="0" xfId="1" applyNumberFormat="1" applyFont="1" applyFill="1" applyBorder="1" applyAlignment="1" applyProtection="1">
      <alignment horizontal="right"/>
    </xf>
    <xf numFmtId="165" fontId="4" fillId="2" borderId="0" xfId="9" applyFont="1" applyFill="1" applyAlignment="1">
      <alignment horizontal="right" vertical="top" wrapText="1"/>
    </xf>
    <xf numFmtId="165" fontId="4" fillId="2" borderId="0" xfId="9" applyNumberFormat="1" applyFont="1" applyFill="1" applyAlignment="1" applyProtection="1">
      <alignment horizontal="left" vertical="top" wrapText="1"/>
    </xf>
    <xf numFmtId="0" fontId="3" fillId="2" borderId="0" xfId="9" applyNumberFormat="1" applyFont="1" applyFill="1" applyAlignment="1">
      <alignment horizontal="right"/>
    </xf>
    <xf numFmtId="172" fontId="4" fillId="2" borderId="0" xfId="2" applyNumberFormat="1" applyFont="1" applyFill="1" applyBorder="1" applyAlignment="1">
      <alignment horizontal="right" vertical="top" wrapText="1"/>
    </xf>
    <xf numFmtId="165" fontId="4" fillId="2" borderId="0" xfId="9" applyNumberFormat="1" applyFont="1" applyFill="1" applyBorder="1" applyAlignment="1" applyProtection="1">
      <alignment horizontal="left" vertical="top" wrapText="1"/>
    </xf>
    <xf numFmtId="0" fontId="3" fillId="2" borderId="0" xfId="9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173" fontId="3" fillId="2" borderId="0" xfId="2" applyNumberFormat="1" applyFont="1" applyFill="1" applyBorder="1" applyAlignment="1">
      <alignment horizontal="right" vertical="top" wrapText="1"/>
    </xf>
    <xf numFmtId="165" fontId="3" fillId="2" borderId="0" xfId="9" applyNumberFormat="1" applyFont="1" applyFill="1" applyBorder="1" applyAlignment="1" applyProtection="1">
      <alignment horizontal="left" vertical="top" wrapText="1"/>
    </xf>
    <xf numFmtId="168" fontId="3" fillId="2" borderId="0" xfId="9" applyNumberFormat="1" applyFont="1" applyFill="1" applyBorder="1" applyAlignment="1">
      <alignment horizontal="right" vertical="top" wrapText="1"/>
    </xf>
    <xf numFmtId="0" fontId="3" fillId="2" borderId="0" xfId="0" applyFont="1" applyFill="1" applyAlignment="1">
      <alignment wrapText="1"/>
    </xf>
    <xf numFmtId="0" fontId="3" fillId="2" borderId="0" xfId="2" applyFont="1" applyFill="1" applyBorder="1"/>
    <xf numFmtId="0" fontId="3" fillId="2" borderId="3" xfId="9" applyNumberFormat="1" applyFont="1" applyFill="1" applyBorder="1" applyAlignment="1" applyProtection="1">
      <alignment horizontal="right"/>
    </xf>
    <xf numFmtId="168" fontId="3" fillId="2" borderId="2" xfId="9" applyNumberFormat="1" applyFont="1" applyFill="1" applyBorder="1" applyAlignment="1">
      <alignment horizontal="right" vertical="top" wrapText="1"/>
    </xf>
    <xf numFmtId="165" fontId="3" fillId="2" borderId="2" xfId="9" applyNumberFormat="1" applyFont="1" applyFill="1" applyBorder="1" applyAlignment="1" applyProtection="1">
      <alignment horizontal="left" vertical="top" wrapText="1"/>
    </xf>
    <xf numFmtId="173" fontId="3" fillId="2" borderId="0" xfId="2" applyNumberFormat="1" applyFont="1" applyFill="1" applyAlignment="1">
      <alignment horizontal="right" vertical="top" wrapText="1"/>
    </xf>
    <xf numFmtId="0" fontId="3" fillId="2" borderId="1" xfId="2" applyFont="1" applyFill="1" applyBorder="1" applyAlignment="1">
      <alignment horizontal="left" vertical="center" wrapText="1"/>
    </xf>
    <xf numFmtId="0" fontId="3" fillId="2" borderId="1" xfId="2" applyFont="1" applyFill="1" applyBorder="1" applyAlignment="1">
      <alignment horizontal="right" vertical="center" wrapText="1"/>
    </xf>
    <xf numFmtId="0" fontId="4" fillId="2" borderId="1" xfId="2" applyFont="1" applyFill="1" applyBorder="1" applyAlignment="1" applyProtection="1">
      <alignment horizontal="left" vertical="center" wrapText="1"/>
    </xf>
    <xf numFmtId="0" fontId="3" fillId="2" borderId="1" xfId="1" applyNumberFormat="1" applyFont="1" applyFill="1" applyBorder="1" applyAlignment="1" applyProtection="1">
      <alignment horizontal="right" vertical="center" wrapText="1"/>
    </xf>
    <xf numFmtId="0" fontId="3" fillId="2" borderId="0" xfId="2" applyFont="1" applyFill="1" applyAlignment="1">
      <alignment vertical="center"/>
    </xf>
    <xf numFmtId="165" fontId="4" fillId="2" borderId="0" xfId="2" applyNumberFormat="1" applyFont="1" applyFill="1" applyBorder="1" applyAlignment="1" applyProtection="1">
      <alignment horizontal="left" vertical="top" wrapText="1"/>
    </xf>
    <xf numFmtId="0" fontId="3" fillId="2" borderId="0" xfId="8" applyNumberFormat="1" applyFont="1" applyFill="1" applyAlignment="1">
      <alignment horizontal="right"/>
    </xf>
    <xf numFmtId="0" fontId="4" fillId="2" borderId="0" xfId="8" applyFont="1" applyFill="1" applyAlignment="1">
      <alignment horizontal="right" vertical="top" wrapText="1"/>
    </xf>
    <xf numFmtId="0" fontId="4" fillId="2" borderId="0" xfId="8" applyFont="1" applyFill="1" applyAlignment="1" applyProtection="1">
      <alignment horizontal="left" vertical="top" wrapText="1"/>
    </xf>
    <xf numFmtId="0" fontId="3" fillId="2" borderId="0" xfId="8" applyFont="1" applyFill="1" applyBorder="1" applyAlignment="1">
      <alignment horizontal="left" vertical="top" wrapText="1"/>
    </xf>
    <xf numFmtId="167" fontId="3" fillId="2" borderId="0" xfId="8" applyNumberFormat="1" applyFont="1" applyFill="1" applyBorder="1" applyAlignment="1">
      <alignment horizontal="right" vertical="top" wrapText="1"/>
    </xf>
    <xf numFmtId="0" fontId="3" fillId="2" borderId="0" xfId="8" applyFont="1" applyFill="1" applyBorder="1" applyAlignment="1" applyProtection="1">
      <alignment horizontal="left" vertical="top" wrapText="1"/>
    </xf>
    <xf numFmtId="0" fontId="3" fillId="2" borderId="0" xfId="8" applyNumberFormat="1" applyFont="1" applyFill="1" applyBorder="1" applyAlignment="1">
      <alignment horizontal="right"/>
    </xf>
    <xf numFmtId="170" fontId="4" fillId="2" borderId="0" xfId="8" applyNumberFormat="1" applyFont="1" applyFill="1" applyBorder="1" applyAlignment="1">
      <alignment horizontal="right" vertical="top" wrapText="1"/>
    </xf>
    <xf numFmtId="0" fontId="3" fillId="2" borderId="0" xfId="8" applyNumberFormat="1" applyFont="1" applyFill="1" applyBorder="1"/>
    <xf numFmtId="0" fontId="3" fillId="2" borderId="0" xfId="8" applyFont="1" applyFill="1" applyAlignment="1">
      <alignment horizontal="left" vertical="top" wrapText="1"/>
    </xf>
    <xf numFmtId="0" fontId="3" fillId="2" borderId="0" xfId="8" applyFont="1" applyFill="1" applyBorder="1" applyAlignment="1">
      <alignment horizontal="right" vertical="top" wrapText="1"/>
    </xf>
    <xf numFmtId="168" fontId="3" fillId="2" borderId="0" xfId="8" applyNumberFormat="1" applyFont="1" applyFill="1" applyBorder="1" applyAlignment="1">
      <alignment horizontal="right" vertical="top" wrapText="1"/>
    </xf>
    <xf numFmtId="0" fontId="4" fillId="2" borderId="0" xfId="8" applyFont="1" applyFill="1" applyBorder="1" applyAlignment="1" applyProtection="1">
      <alignment horizontal="left" vertical="top" wrapText="1"/>
    </xf>
    <xf numFmtId="0" fontId="3" fillId="2" borderId="2" xfId="8" applyFont="1" applyFill="1" applyBorder="1" applyAlignment="1">
      <alignment horizontal="left" vertical="top" wrapText="1"/>
    </xf>
    <xf numFmtId="170" fontId="4" fillId="2" borderId="2" xfId="8" applyNumberFormat="1" applyFont="1" applyFill="1" applyBorder="1" applyAlignment="1">
      <alignment horizontal="right" vertical="top" wrapText="1"/>
    </xf>
    <xf numFmtId="0" fontId="4" fillId="2" borderId="2" xfId="8" applyFont="1" applyFill="1" applyBorder="1" applyAlignment="1" applyProtection="1">
      <alignment horizontal="left" vertical="top" wrapText="1"/>
    </xf>
    <xf numFmtId="0" fontId="4" fillId="2" borderId="0" xfId="8" applyFont="1" applyFill="1" applyBorder="1" applyAlignment="1">
      <alignment horizontal="right" vertical="top" wrapText="1"/>
    </xf>
    <xf numFmtId="169" fontId="4" fillId="2" borderId="0" xfId="8" applyNumberFormat="1" applyFont="1" applyFill="1" applyAlignment="1">
      <alignment horizontal="right" vertical="top" wrapText="1"/>
    </xf>
    <xf numFmtId="0" fontId="3" fillId="2" borderId="0" xfId="8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0" xfId="1" applyNumberFormat="1" applyFont="1" applyFill="1" applyBorder="1" applyAlignment="1" applyProtection="1">
      <alignment horizontal="right" vertical="center" wrapText="1"/>
    </xf>
    <xf numFmtId="164" fontId="3" fillId="2" borderId="0" xfId="1" applyFont="1" applyFill="1" applyBorder="1" applyAlignment="1" applyProtection="1">
      <alignment horizontal="right" vertical="center" wrapText="1"/>
    </xf>
    <xf numFmtId="0" fontId="3" fillId="2" borderId="0" xfId="8" applyFont="1" applyFill="1" applyAlignment="1">
      <alignment vertical="center"/>
    </xf>
    <xf numFmtId="0" fontId="3" fillId="2" borderId="0" xfId="8" applyFont="1" applyFill="1" applyAlignment="1">
      <alignment horizontal="left" vertical="center" wrapText="1"/>
    </xf>
    <xf numFmtId="0" fontId="3" fillId="2" borderId="0" xfId="8" applyFont="1" applyFill="1" applyAlignment="1">
      <alignment horizontal="right" vertical="top" wrapText="1"/>
    </xf>
    <xf numFmtId="0" fontId="3" fillId="2" borderId="0" xfId="8" applyFont="1" applyFill="1" applyBorder="1" applyAlignment="1" applyProtection="1">
      <alignment horizontal="left" vertical="center" wrapText="1"/>
    </xf>
    <xf numFmtId="0" fontId="3" fillId="2" borderId="2" xfId="1" applyNumberFormat="1" applyFont="1" applyFill="1" applyBorder="1" applyAlignment="1" applyProtection="1">
      <alignment horizontal="right" vertical="center" wrapText="1"/>
    </xf>
    <xf numFmtId="164" fontId="3" fillId="2" borderId="3" xfId="1" applyNumberFormat="1" applyFont="1" applyFill="1" applyBorder="1" applyAlignment="1" applyProtection="1">
      <alignment horizontal="right" wrapText="1"/>
    </xf>
    <xf numFmtId="164" fontId="3" fillId="2" borderId="0" xfId="1" applyNumberFormat="1" applyFont="1" applyFill="1" applyBorder="1" applyAlignment="1" applyProtection="1">
      <alignment horizontal="right" wrapText="1"/>
    </xf>
    <xf numFmtId="169" fontId="4" fillId="2" borderId="0" xfId="8" applyNumberFormat="1" applyFont="1" applyFill="1" applyBorder="1" applyAlignment="1">
      <alignment horizontal="right" vertical="top" wrapText="1"/>
    </xf>
    <xf numFmtId="0" fontId="3" fillId="2" borderId="1" xfId="2" applyFont="1" applyFill="1" applyBorder="1" applyAlignment="1">
      <alignment horizontal="left" vertical="top" wrapText="1"/>
    </xf>
    <xf numFmtId="0" fontId="3" fillId="2" borderId="1" xfId="2" applyFont="1" applyFill="1" applyBorder="1" applyAlignment="1">
      <alignment horizontal="right" vertical="top" wrapText="1"/>
    </xf>
    <xf numFmtId="0" fontId="4" fillId="2" borderId="1" xfId="2" applyFont="1" applyFill="1" applyBorder="1" applyAlignment="1" applyProtection="1">
      <alignment horizontal="left" vertical="top" wrapText="1"/>
    </xf>
    <xf numFmtId="0" fontId="3" fillId="2" borderId="1" xfId="2" applyNumberFormat="1" applyFont="1" applyFill="1" applyBorder="1" applyAlignment="1" applyProtection="1">
      <alignment horizontal="right"/>
    </xf>
    <xf numFmtId="0" fontId="3" fillId="2" borderId="0" xfId="4" applyFont="1" applyFill="1" applyBorder="1" applyAlignment="1">
      <alignment vertical="top"/>
    </xf>
    <xf numFmtId="0" fontId="3" fillId="2" borderId="0" xfId="2" applyFont="1" applyFill="1" applyBorder="1" applyAlignment="1">
      <alignment vertical="top" wrapText="1"/>
    </xf>
    <xf numFmtId="0" fontId="3" fillId="2" borderId="0" xfId="2" applyFont="1" applyFill="1" applyBorder="1" applyAlignment="1" applyProtection="1">
      <alignment horizontal="justify"/>
    </xf>
    <xf numFmtId="164" fontId="3" fillId="2" borderId="0" xfId="2" applyNumberFormat="1" applyFont="1" applyFill="1" applyBorder="1" applyAlignment="1" applyProtection="1">
      <alignment horizontal="right"/>
    </xf>
    <xf numFmtId="0" fontId="4" fillId="2" borderId="0" xfId="0" applyNumberFormat="1" applyFont="1" applyFill="1" applyBorder="1" applyAlignment="1" applyProtection="1">
      <alignment horizontal="center"/>
    </xf>
    <xf numFmtId="0" fontId="5" fillId="2" borderId="0" xfId="0" applyNumberFormat="1" applyFont="1" applyFill="1" applyBorder="1" applyAlignment="1" applyProtection="1">
      <alignment horizontal="center"/>
    </xf>
    <xf numFmtId="0" fontId="3" fillId="2" borderId="0" xfId="6" applyNumberFormat="1" applyFont="1" applyFill="1" applyProtection="1"/>
    <xf numFmtId="0" fontId="3" fillId="2" borderId="0" xfId="6" applyNumberFormat="1" applyFont="1" applyFill="1" applyAlignment="1" applyProtection="1">
      <alignment horizontal="right"/>
    </xf>
    <xf numFmtId="164" fontId="3" fillId="2" borderId="2" xfId="1" applyNumberFormat="1" applyFont="1" applyFill="1" applyBorder="1" applyAlignment="1" applyProtection="1">
      <alignment horizontal="right" wrapText="1"/>
    </xf>
    <xf numFmtId="0" fontId="4" fillId="2" borderId="0" xfId="2" applyFont="1" applyFill="1" applyAlignment="1" applyProtection="1">
      <alignment horizontal="center"/>
    </xf>
    <xf numFmtId="0" fontId="3" fillId="2" borderId="3" xfId="5" applyNumberFormat="1" applyFont="1" applyFill="1" applyBorder="1" applyAlignment="1" applyProtection="1">
      <alignment vertical="top"/>
    </xf>
    <xf numFmtId="0" fontId="3" fillId="2" borderId="0" xfId="5" applyNumberFormat="1" applyFont="1" applyFill="1" applyBorder="1" applyAlignment="1" applyProtection="1">
      <alignment horizontal="left"/>
    </xf>
    <xf numFmtId="0" fontId="3" fillId="2" borderId="3" xfId="5" applyNumberFormat="1" applyFont="1" applyFill="1" applyBorder="1" applyAlignment="1" applyProtection="1">
      <alignment horizontal="right" vertical="top" wrapText="1"/>
    </xf>
    <xf numFmtId="0" fontId="3" fillId="2" borderId="0" xfId="6" applyFont="1" applyFill="1" applyAlignment="1" applyProtection="1">
      <alignment horizontal="right" vertical="top"/>
    </xf>
    <xf numFmtId="0" fontId="3" fillId="2" borderId="0" xfId="5" applyNumberFormat="1" applyFont="1" applyFill="1" applyBorder="1" applyAlignment="1" applyProtection="1">
      <alignment horizontal="left" vertical="top"/>
    </xf>
    <xf numFmtId="0" fontId="4" fillId="2" borderId="0" xfId="2" applyFont="1" applyFill="1" applyBorder="1" applyAlignment="1" applyProtection="1">
      <alignment horizontal="center" vertical="center"/>
    </xf>
    <xf numFmtId="0" fontId="4" fillId="2" borderId="0" xfId="2" applyFont="1" applyFill="1" applyAlignment="1" applyProtection="1">
      <alignment horizontal="center" vertical="center"/>
    </xf>
  </cellXfs>
  <cellStyles count="10">
    <cellStyle name="Comma" xfId="1" builtinId="3"/>
    <cellStyle name="Normal" xfId="0" builtinId="0"/>
    <cellStyle name="Normal_budget 2004-05_2.6.04" xfId="2"/>
    <cellStyle name="Normal_budget 2004-05_2.6.04_Dem11" xfId="3"/>
    <cellStyle name="Normal_budget for 03-04" xfId="4"/>
    <cellStyle name="Normal_BUDGET-2000" xfId="5"/>
    <cellStyle name="Normal_budgetDocNIC02-03" xfId="6"/>
    <cellStyle name="Normal_budgetDocNIC02-03_Dem11" xfId="7"/>
    <cellStyle name="Normal_DEMAND17" xfId="8"/>
    <cellStyle name="Normal_DEMAND51" xfId="9"/>
  </cellStyles>
  <dxfs count="0"/>
  <tableStyles count="0" defaultTableStyle="TableStyleMedium9" defaultPivotStyle="PivotStyleLight16"/>
  <colors>
    <mruColors>
      <color rgb="FFFF33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 codeName="Sheet1"/>
  <dimension ref="A1:J252"/>
  <sheetViews>
    <sheetView tabSelected="1" view="pageBreakPreview" zoomScaleSheetLayoutView="100" workbookViewId="0">
      <selection sqref="A1:J1"/>
    </sheetView>
  </sheetViews>
  <sheetFormatPr defaultColWidth="9.109375" defaultRowHeight="13.2"/>
  <cols>
    <col min="1" max="1" width="6.5546875" style="6" customWidth="1"/>
    <col min="2" max="2" width="8.21875" style="7" customWidth="1"/>
    <col min="3" max="3" width="40.77734375" style="2" customWidth="1"/>
    <col min="4" max="4" width="11.77734375" style="27" customWidth="1"/>
    <col min="5" max="5" width="9.77734375" style="27" customWidth="1"/>
    <col min="6" max="6" width="11.77734375" style="2" customWidth="1"/>
    <col min="7" max="7" width="9.77734375" style="2" customWidth="1"/>
    <col min="8" max="8" width="11.77734375" style="27" customWidth="1"/>
    <col min="9" max="9" width="9.77734375" style="27" customWidth="1"/>
    <col min="10" max="10" width="13.77734375" style="27" customWidth="1"/>
    <col min="11" max="16384" width="9.109375" style="2"/>
  </cols>
  <sheetData>
    <row r="1" spans="1:10">
      <c r="A1" s="189" t="s">
        <v>166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>
      <c r="A2" s="190" t="s">
        <v>148</v>
      </c>
      <c r="B2" s="190"/>
      <c r="C2" s="190"/>
      <c r="D2" s="190"/>
      <c r="E2" s="190"/>
      <c r="F2" s="190"/>
      <c r="G2" s="190"/>
      <c r="H2" s="190"/>
      <c r="I2" s="190"/>
      <c r="J2" s="190"/>
    </row>
    <row r="3" spans="1:10">
      <c r="A3" s="3"/>
      <c r="B3" s="4"/>
      <c r="C3" s="183"/>
      <c r="D3" s="5"/>
      <c r="E3" s="5"/>
      <c r="F3" s="183"/>
      <c r="G3" s="183"/>
      <c r="H3" s="5"/>
      <c r="I3" s="5"/>
      <c r="J3" s="5"/>
    </row>
    <row r="4" spans="1:10">
      <c r="C4" s="183"/>
      <c r="D4" s="8" t="s">
        <v>86</v>
      </c>
      <c r="E4" s="9"/>
      <c r="F4" s="10"/>
      <c r="G4" s="183"/>
      <c r="H4" s="5"/>
      <c r="I4" s="5"/>
      <c r="J4" s="5"/>
    </row>
    <row r="5" spans="1:10">
      <c r="C5" s="183"/>
      <c r="D5" s="8" t="s">
        <v>101</v>
      </c>
      <c r="E5" s="11">
        <v>2225</v>
      </c>
      <c r="F5" s="10" t="s">
        <v>102</v>
      </c>
      <c r="G5" s="183"/>
      <c r="H5" s="5"/>
      <c r="I5" s="5"/>
      <c r="J5" s="5"/>
    </row>
    <row r="6" spans="1:10">
      <c r="C6" s="183"/>
      <c r="D6" s="8"/>
      <c r="E6" s="12"/>
      <c r="F6" s="10" t="s">
        <v>90</v>
      </c>
      <c r="G6" s="183"/>
      <c r="H6" s="5"/>
      <c r="I6" s="5"/>
      <c r="J6" s="5"/>
    </row>
    <row r="7" spans="1:10">
      <c r="D7" s="13" t="s">
        <v>87</v>
      </c>
      <c r="E7" s="14">
        <v>2408</v>
      </c>
      <c r="F7" s="15" t="s">
        <v>89</v>
      </c>
      <c r="G7" s="16"/>
      <c r="H7" s="17"/>
      <c r="I7" s="17"/>
      <c r="J7" s="17"/>
    </row>
    <row r="8" spans="1:10">
      <c r="D8" s="13" t="s">
        <v>103</v>
      </c>
      <c r="E8" s="14">
        <v>3456</v>
      </c>
      <c r="F8" s="18" t="s">
        <v>0</v>
      </c>
      <c r="G8" s="17"/>
      <c r="H8" s="17"/>
      <c r="I8" s="19"/>
      <c r="J8" s="19"/>
    </row>
    <row r="9" spans="1:10">
      <c r="D9" s="20" t="s">
        <v>87</v>
      </c>
      <c r="E9" s="14"/>
      <c r="F9" s="18"/>
      <c r="G9" s="17"/>
      <c r="H9" s="17"/>
      <c r="I9" s="17"/>
      <c r="J9" s="17"/>
    </row>
    <row r="10" spans="1:10">
      <c r="D10" s="20" t="s">
        <v>104</v>
      </c>
      <c r="E10" s="21">
        <v>3475</v>
      </c>
      <c r="F10" s="22" t="s">
        <v>1</v>
      </c>
      <c r="G10" s="17"/>
      <c r="H10" s="17"/>
      <c r="I10" s="17"/>
      <c r="J10" s="17"/>
    </row>
    <row r="11" spans="1:10">
      <c r="D11" s="13" t="s">
        <v>88</v>
      </c>
      <c r="E11" s="23">
        <v>4408</v>
      </c>
      <c r="F11" s="24" t="s">
        <v>106</v>
      </c>
      <c r="G11" s="17"/>
      <c r="H11" s="17"/>
      <c r="I11" s="17"/>
      <c r="J11" s="17"/>
    </row>
    <row r="12" spans="1:10">
      <c r="D12" s="13" t="s">
        <v>2</v>
      </c>
      <c r="E12" s="25"/>
      <c r="F12" s="24"/>
      <c r="G12" s="17"/>
      <c r="H12" s="17"/>
      <c r="I12" s="17"/>
      <c r="J12" s="17"/>
    </row>
    <row r="13" spans="1:10">
      <c r="D13" s="13" t="s">
        <v>112</v>
      </c>
      <c r="E13" s="23">
        <v>5475</v>
      </c>
      <c r="F13" s="24" t="s">
        <v>113</v>
      </c>
      <c r="G13" s="17"/>
      <c r="H13" s="17"/>
      <c r="I13" s="17"/>
      <c r="J13" s="17"/>
    </row>
    <row r="14" spans="1:10" ht="9" customHeight="1">
      <c r="D14" s="13"/>
      <c r="E14" s="23"/>
      <c r="F14" s="24"/>
      <c r="G14" s="17"/>
      <c r="H14" s="17"/>
      <c r="I14" s="17"/>
      <c r="J14" s="17"/>
    </row>
    <row r="15" spans="1:10">
      <c r="A15" s="26" t="s">
        <v>149</v>
      </c>
      <c r="D15" s="13"/>
      <c r="F15" s="24"/>
      <c r="G15" s="17"/>
      <c r="H15" s="17"/>
      <c r="I15" s="17"/>
      <c r="J15" s="17"/>
    </row>
    <row r="16" spans="1:10">
      <c r="D16" s="28"/>
      <c r="E16" s="29" t="s">
        <v>83</v>
      </c>
      <c r="F16" s="29" t="s">
        <v>82</v>
      </c>
      <c r="G16" s="29" t="s">
        <v>5</v>
      </c>
      <c r="H16" s="29"/>
    </row>
    <row r="17" spans="1:10">
      <c r="D17" s="29" t="s">
        <v>3</v>
      </c>
      <c r="E17" s="29">
        <f>J188</f>
        <v>243256</v>
      </c>
      <c r="F17" s="29">
        <f>J233</f>
        <v>141600</v>
      </c>
      <c r="G17" s="29">
        <f>F17+E17</f>
        <v>384856</v>
      </c>
      <c r="H17" s="29"/>
    </row>
    <row r="18" spans="1:10">
      <c r="D18" s="29"/>
      <c r="E18" s="29"/>
      <c r="F18" s="29"/>
      <c r="G18" s="29"/>
      <c r="H18" s="29"/>
    </row>
    <row r="19" spans="1:10">
      <c r="A19" s="31" t="s">
        <v>81</v>
      </c>
      <c r="F19" s="27"/>
      <c r="G19" s="27"/>
    </row>
    <row r="20" spans="1:10" s="38" customFormat="1" ht="13.5" customHeight="1">
      <c r="A20" s="32"/>
      <c r="B20" s="33"/>
      <c r="C20" s="34"/>
      <c r="D20" s="35"/>
      <c r="E20" s="35"/>
      <c r="F20" s="35"/>
      <c r="G20" s="35"/>
      <c r="H20" s="35"/>
      <c r="I20" s="36"/>
      <c r="J20" s="37" t="s">
        <v>114</v>
      </c>
    </row>
    <row r="21" spans="1:10" s="38" customFormat="1" ht="13.2" customHeight="1">
      <c r="A21" s="39"/>
      <c r="B21" s="40"/>
      <c r="C21" s="41"/>
      <c r="D21" s="184" t="s">
        <v>160</v>
      </c>
      <c r="E21" s="184"/>
      <c r="F21" s="188" t="s">
        <v>161</v>
      </c>
      <c r="G21" s="188"/>
      <c r="H21" s="188" t="s">
        <v>162</v>
      </c>
      <c r="I21" s="188"/>
      <c r="J21" s="186" t="s">
        <v>134</v>
      </c>
    </row>
    <row r="22" spans="1:10" s="38" customFormat="1">
      <c r="A22" s="32"/>
      <c r="B22" s="33"/>
      <c r="C22" s="42" t="s">
        <v>4</v>
      </c>
      <c r="D22" s="185" t="s">
        <v>163</v>
      </c>
      <c r="E22" s="185"/>
      <c r="F22" s="185" t="s">
        <v>164</v>
      </c>
      <c r="G22" s="185"/>
      <c r="H22" s="185" t="s">
        <v>165</v>
      </c>
      <c r="I22" s="185"/>
      <c r="J22" s="187" t="s">
        <v>150</v>
      </c>
    </row>
    <row r="23" spans="1:10" s="38" customFormat="1">
      <c r="A23" s="43"/>
      <c r="B23" s="44"/>
      <c r="C23" s="34"/>
      <c r="D23" s="45"/>
      <c r="E23" s="45"/>
      <c r="F23" s="45"/>
      <c r="G23" s="45"/>
      <c r="H23" s="45"/>
      <c r="I23" s="45"/>
      <c r="J23" s="46"/>
    </row>
    <row r="24" spans="1:10" ht="15" customHeight="1">
      <c r="C24" s="47" t="s">
        <v>6</v>
      </c>
      <c r="D24" s="48"/>
      <c r="E24" s="48"/>
      <c r="F24" s="48"/>
      <c r="G24" s="48"/>
      <c r="H24" s="48"/>
      <c r="I24" s="48"/>
      <c r="J24" s="48"/>
    </row>
    <row r="25" spans="1:10" ht="26.4">
      <c r="A25" s="49" t="s">
        <v>7</v>
      </c>
      <c r="B25" s="50">
        <v>2225</v>
      </c>
      <c r="C25" s="51" t="s">
        <v>132</v>
      </c>
      <c r="D25" s="48"/>
      <c r="E25" s="48"/>
      <c r="F25" s="48"/>
      <c r="G25" s="48"/>
      <c r="H25" s="48"/>
      <c r="I25" s="48"/>
      <c r="J25" s="48"/>
    </row>
    <row r="26" spans="1:10" ht="15" customHeight="1">
      <c r="B26" s="52" t="s">
        <v>76</v>
      </c>
      <c r="C26" s="15" t="s">
        <v>74</v>
      </c>
      <c r="D26" s="48"/>
      <c r="E26" s="48"/>
      <c r="F26" s="48"/>
      <c r="G26" s="48"/>
      <c r="H26" s="48"/>
      <c r="I26" s="48"/>
      <c r="J26" s="48"/>
    </row>
    <row r="27" spans="1:10" ht="15" customHeight="1">
      <c r="B27" s="53" t="s">
        <v>77</v>
      </c>
      <c r="C27" s="47" t="s">
        <v>105</v>
      </c>
      <c r="D27" s="48"/>
      <c r="E27" s="48"/>
      <c r="F27" s="48"/>
      <c r="G27" s="48"/>
      <c r="H27" s="48"/>
      <c r="I27" s="48"/>
      <c r="J27" s="48"/>
    </row>
    <row r="28" spans="1:10" ht="15" customHeight="1">
      <c r="B28" s="52" t="s">
        <v>32</v>
      </c>
      <c r="C28" s="15" t="s">
        <v>40</v>
      </c>
      <c r="D28" s="54">
        <v>0</v>
      </c>
      <c r="E28" s="54"/>
      <c r="F28" s="75">
        <v>1</v>
      </c>
      <c r="G28" s="54"/>
      <c r="H28" s="75">
        <v>1</v>
      </c>
      <c r="I28" s="54"/>
      <c r="J28" s="54">
        <v>0</v>
      </c>
    </row>
    <row r="29" spans="1:10" ht="15" customHeight="1">
      <c r="A29" s="55" t="s">
        <v>5</v>
      </c>
      <c r="B29" s="53" t="s">
        <v>77</v>
      </c>
      <c r="C29" s="47" t="s">
        <v>105</v>
      </c>
      <c r="D29" s="56">
        <f t="shared" ref="D29:H29" si="0">D28</f>
        <v>0</v>
      </c>
      <c r="E29" s="56"/>
      <c r="F29" s="85">
        <f t="shared" si="0"/>
        <v>1</v>
      </c>
      <c r="G29" s="56"/>
      <c r="H29" s="85">
        <f t="shared" si="0"/>
        <v>1</v>
      </c>
      <c r="I29" s="56"/>
      <c r="J29" s="56">
        <v>0</v>
      </c>
    </row>
    <row r="30" spans="1:10" ht="15" customHeight="1">
      <c r="B30" s="52"/>
      <c r="C30" s="15"/>
      <c r="F30" s="48"/>
      <c r="G30" s="48"/>
      <c r="H30" s="48"/>
      <c r="I30" s="48"/>
      <c r="J30" s="48"/>
    </row>
    <row r="31" spans="1:10" ht="15" customHeight="1">
      <c r="B31" s="52" t="s">
        <v>78</v>
      </c>
      <c r="C31" s="15" t="s">
        <v>75</v>
      </c>
      <c r="D31" s="48"/>
      <c r="E31" s="48"/>
      <c r="F31" s="48"/>
      <c r="G31" s="48"/>
      <c r="H31" s="48"/>
      <c r="I31" s="48"/>
      <c r="J31" s="48"/>
    </row>
    <row r="32" spans="1:10" ht="15" customHeight="1">
      <c r="B32" s="53" t="s">
        <v>79</v>
      </c>
      <c r="C32" s="47" t="s">
        <v>105</v>
      </c>
      <c r="D32" s="48"/>
      <c r="E32" s="48"/>
      <c r="F32" s="48"/>
      <c r="G32" s="48"/>
      <c r="H32" s="48"/>
      <c r="I32" s="48"/>
      <c r="J32" s="48"/>
    </row>
    <row r="33" spans="1:10" ht="15" customHeight="1">
      <c r="B33" s="52" t="s">
        <v>32</v>
      </c>
      <c r="C33" s="15" t="s">
        <v>40</v>
      </c>
      <c r="D33" s="54">
        <v>0</v>
      </c>
      <c r="E33" s="54"/>
      <c r="F33" s="75">
        <v>1</v>
      </c>
      <c r="G33" s="54"/>
      <c r="H33" s="75">
        <v>1</v>
      </c>
      <c r="I33" s="54"/>
      <c r="J33" s="54">
        <v>0</v>
      </c>
    </row>
    <row r="34" spans="1:10" ht="15" customHeight="1">
      <c r="A34" s="55" t="s">
        <v>5</v>
      </c>
      <c r="B34" s="53" t="s">
        <v>79</v>
      </c>
      <c r="C34" s="47" t="s">
        <v>105</v>
      </c>
      <c r="D34" s="56">
        <f t="shared" ref="D34:H34" si="1">D33</f>
        <v>0</v>
      </c>
      <c r="E34" s="56"/>
      <c r="F34" s="85">
        <f t="shared" si="1"/>
        <v>1</v>
      </c>
      <c r="G34" s="56"/>
      <c r="H34" s="85">
        <f t="shared" si="1"/>
        <v>1</v>
      </c>
      <c r="I34" s="56"/>
      <c r="J34" s="56">
        <v>0</v>
      </c>
    </row>
    <row r="35" spans="1:10" ht="28.2" customHeight="1">
      <c r="A35" s="57" t="s">
        <v>5</v>
      </c>
      <c r="B35" s="58">
        <v>2225</v>
      </c>
      <c r="C35" s="59" t="s">
        <v>132</v>
      </c>
      <c r="D35" s="56">
        <f t="shared" ref="D35:H35" si="2">D34+D29</f>
        <v>0</v>
      </c>
      <c r="E35" s="56"/>
      <c r="F35" s="85">
        <f t="shared" si="2"/>
        <v>2</v>
      </c>
      <c r="G35" s="56"/>
      <c r="H35" s="85">
        <f t="shared" si="2"/>
        <v>2</v>
      </c>
      <c r="I35" s="56"/>
      <c r="J35" s="56">
        <v>0</v>
      </c>
    </row>
    <row r="36" spans="1:10" ht="10.199999999999999" customHeight="1">
      <c r="A36" s="60"/>
      <c r="B36" s="61"/>
      <c r="C36" s="62"/>
      <c r="D36" s="48"/>
      <c r="E36" s="48"/>
      <c r="F36" s="48"/>
      <c r="G36" s="48"/>
      <c r="H36" s="48"/>
      <c r="I36" s="48"/>
      <c r="J36" s="48"/>
    </row>
    <row r="37" spans="1:10" ht="14.4" customHeight="1">
      <c r="A37" s="60" t="s">
        <v>7</v>
      </c>
      <c r="B37" s="63">
        <v>2408</v>
      </c>
      <c r="C37" s="64" t="s">
        <v>85</v>
      </c>
      <c r="D37" s="65"/>
      <c r="E37" s="65"/>
      <c r="F37" s="65"/>
      <c r="G37" s="65"/>
      <c r="H37" s="65"/>
      <c r="I37" s="65"/>
      <c r="J37" s="65"/>
    </row>
    <row r="38" spans="1:10" ht="14.4" customHeight="1">
      <c r="B38" s="67">
        <v>1</v>
      </c>
      <c r="C38" s="68" t="s">
        <v>47</v>
      </c>
      <c r="F38" s="27"/>
      <c r="G38" s="27"/>
    </row>
    <row r="39" spans="1:10" ht="14.4" customHeight="1">
      <c r="B39" s="69">
        <v>1.0009999999999999</v>
      </c>
      <c r="C39" s="70" t="s">
        <v>8</v>
      </c>
      <c r="F39" s="27"/>
      <c r="G39" s="27"/>
    </row>
    <row r="40" spans="1:10" ht="14.4" customHeight="1">
      <c r="A40" s="60"/>
      <c r="B40" s="71">
        <v>0.44</v>
      </c>
      <c r="C40" s="72" t="s">
        <v>9</v>
      </c>
      <c r="D40" s="73"/>
      <c r="E40" s="73"/>
      <c r="F40" s="73"/>
      <c r="G40" s="73"/>
      <c r="H40" s="73"/>
      <c r="I40" s="73"/>
      <c r="J40" s="73"/>
    </row>
    <row r="41" spans="1:10" ht="14.4" customHeight="1">
      <c r="A41" s="60"/>
      <c r="B41" s="74" t="s">
        <v>10</v>
      </c>
      <c r="C41" s="72" t="s">
        <v>11</v>
      </c>
      <c r="D41" s="106">
        <v>36208</v>
      </c>
      <c r="E41" s="54"/>
      <c r="F41" s="106">
        <v>43636</v>
      </c>
      <c r="G41" s="54"/>
      <c r="H41" s="106">
        <v>43636</v>
      </c>
      <c r="I41" s="54"/>
      <c r="J41" s="75">
        <v>62071</v>
      </c>
    </row>
    <row r="42" spans="1:10" ht="14.4" customHeight="1">
      <c r="A42" s="60"/>
      <c r="B42" s="74" t="s">
        <v>152</v>
      </c>
      <c r="C42" s="72" t="s">
        <v>153</v>
      </c>
      <c r="D42" s="76">
        <v>0</v>
      </c>
      <c r="E42" s="54"/>
      <c r="F42" s="76">
        <v>0</v>
      </c>
      <c r="G42" s="54"/>
      <c r="H42" s="76">
        <v>0</v>
      </c>
      <c r="I42" s="54"/>
      <c r="J42" s="75">
        <v>3837</v>
      </c>
    </row>
    <row r="43" spans="1:10" ht="14.4" customHeight="1">
      <c r="B43" s="77" t="s">
        <v>12</v>
      </c>
      <c r="C43" s="68" t="s">
        <v>13</v>
      </c>
      <c r="D43" s="106">
        <v>320</v>
      </c>
      <c r="E43" s="54"/>
      <c r="F43" s="107">
        <v>250</v>
      </c>
      <c r="G43" s="78"/>
      <c r="H43" s="107">
        <v>250</v>
      </c>
      <c r="I43" s="78"/>
      <c r="J43" s="79">
        <v>188</v>
      </c>
    </row>
    <row r="44" spans="1:10" ht="14.4" customHeight="1">
      <c r="B44" s="77" t="s">
        <v>14</v>
      </c>
      <c r="C44" s="72" t="s">
        <v>15</v>
      </c>
      <c r="D44" s="107">
        <v>7083</v>
      </c>
      <c r="E44" s="78"/>
      <c r="F44" s="107">
        <v>7000</v>
      </c>
      <c r="G44" s="78"/>
      <c r="H44" s="107">
        <v>7000</v>
      </c>
      <c r="I44" s="78"/>
      <c r="J44" s="79">
        <v>1548</v>
      </c>
    </row>
    <row r="45" spans="1:10" ht="14.4" customHeight="1">
      <c r="B45" s="7" t="s">
        <v>16</v>
      </c>
      <c r="C45" s="68" t="s">
        <v>17</v>
      </c>
      <c r="D45" s="107">
        <v>390</v>
      </c>
      <c r="E45" s="80"/>
      <c r="F45" s="107">
        <v>390</v>
      </c>
      <c r="G45" s="78"/>
      <c r="H45" s="107">
        <v>390</v>
      </c>
      <c r="I45" s="78"/>
      <c r="J45" s="79">
        <v>293</v>
      </c>
    </row>
    <row r="46" spans="1:10" ht="14.4" customHeight="1">
      <c r="B46" s="7" t="s">
        <v>123</v>
      </c>
      <c r="C46" s="68" t="s">
        <v>124</v>
      </c>
      <c r="D46" s="107">
        <v>6262</v>
      </c>
      <c r="E46" s="80"/>
      <c r="F46" s="107">
        <v>3000</v>
      </c>
      <c r="G46" s="78"/>
      <c r="H46" s="107">
        <v>3000</v>
      </c>
      <c r="I46" s="78"/>
      <c r="J46" s="78">
        <v>0</v>
      </c>
    </row>
    <row r="47" spans="1:10" ht="14.4" customHeight="1">
      <c r="B47" s="7" t="s">
        <v>143</v>
      </c>
      <c r="C47" s="68" t="s">
        <v>146</v>
      </c>
      <c r="D47" s="80">
        <v>0</v>
      </c>
      <c r="E47" s="80"/>
      <c r="F47" s="107">
        <v>18500</v>
      </c>
      <c r="G47" s="78"/>
      <c r="H47" s="107">
        <v>18500</v>
      </c>
      <c r="I47" s="78"/>
      <c r="J47" s="79">
        <v>16384</v>
      </c>
    </row>
    <row r="48" spans="1:10" ht="28.5" customHeight="1">
      <c r="A48" s="7"/>
      <c r="B48" s="81" t="s">
        <v>117</v>
      </c>
      <c r="C48" s="82" t="s">
        <v>116</v>
      </c>
      <c r="D48" s="107">
        <v>15</v>
      </c>
      <c r="E48" s="80"/>
      <c r="F48" s="107">
        <v>14660</v>
      </c>
      <c r="G48" s="78"/>
      <c r="H48" s="107">
        <v>14660</v>
      </c>
      <c r="I48" s="78"/>
      <c r="J48" s="79">
        <v>1277</v>
      </c>
    </row>
    <row r="49" spans="1:10" ht="39.6">
      <c r="A49" s="7"/>
      <c r="B49" s="81" t="s">
        <v>126</v>
      </c>
      <c r="C49" s="82" t="s">
        <v>133</v>
      </c>
      <c r="D49" s="107">
        <v>10751</v>
      </c>
      <c r="E49" s="80"/>
      <c r="F49" s="107">
        <v>9530</v>
      </c>
      <c r="G49" s="78"/>
      <c r="H49" s="107">
        <v>9530</v>
      </c>
      <c r="I49" s="78"/>
      <c r="J49" s="79">
        <v>7692</v>
      </c>
    </row>
    <row r="50" spans="1:10" ht="39.6">
      <c r="A50" s="7"/>
      <c r="B50" s="81" t="s">
        <v>129</v>
      </c>
      <c r="C50" s="82" t="s">
        <v>172</v>
      </c>
      <c r="D50" s="107">
        <v>2137</v>
      </c>
      <c r="E50" s="80"/>
      <c r="F50" s="107">
        <v>6000</v>
      </c>
      <c r="G50" s="78"/>
      <c r="H50" s="107">
        <v>6000</v>
      </c>
      <c r="I50" s="78"/>
      <c r="J50" s="78">
        <v>0</v>
      </c>
    </row>
    <row r="51" spans="1:10">
      <c r="A51" s="7"/>
      <c r="B51" s="81" t="s">
        <v>144</v>
      </c>
      <c r="C51" s="82" t="s">
        <v>145</v>
      </c>
      <c r="D51" s="80">
        <v>0</v>
      </c>
      <c r="E51" s="80"/>
      <c r="F51" s="107">
        <v>5000</v>
      </c>
      <c r="G51" s="80"/>
      <c r="H51" s="107">
        <v>5000</v>
      </c>
      <c r="I51" s="80"/>
      <c r="J51" s="78">
        <v>0</v>
      </c>
    </row>
    <row r="52" spans="1:10" ht="28.2" customHeight="1">
      <c r="A52" s="7"/>
      <c r="B52" s="81" t="s">
        <v>151</v>
      </c>
      <c r="C52" s="82" t="s">
        <v>171</v>
      </c>
      <c r="D52" s="80">
        <v>0</v>
      </c>
      <c r="E52" s="80"/>
      <c r="F52" s="80">
        <v>0</v>
      </c>
      <c r="G52" s="80"/>
      <c r="H52" s="80">
        <v>0</v>
      </c>
      <c r="I52" s="80"/>
      <c r="J52" s="79">
        <v>1560</v>
      </c>
    </row>
    <row r="53" spans="1:10" ht="15" customHeight="1">
      <c r="A53" s="6" t="s">
        <v>5</v>
      </c>
      <c r="B53" s="84">
        <v>0.44</v>
      </c>
      <c r="C53" s="68" t="s">
        <v>9</v>
      </c>
      <c r="D53" s="85">
        <f>SUM(D41:D52)</f>
        <v>63166</v>
      </c>
      <c r="E53" s="56"/>
      <c r="F53" s="85">
        <f t="shared" ref="F53:H53" si="3">SUM(F41:F52)</f>
        <v>107966</v>
      </c>
      <c r="G53" s="56"/>
      <c r="H53" s="85">
        <f t="shared" si="3"/>
        <v>107966</v>
      </c>
      <c r="I53" s="56"/>
      <c r="J53" s="85">
        <v>94850</v>
      </c>
    </row>
    <row r="54" spans="1:10" ht="13.2" customHeight="1">
      <c r="B54" s="84"/>
      <c r="C54" s="68"/>
      <c r="D54" s="48"/>
      <c r="E54" s="48"/>
      <c r="F54" s="48"/>
      <c r="G54" s="48"/>
      <c r="H54" s="48"/>
      <c r="I54" s="48"/>
      <c r="J54" s="48"/>
    </row>
    <row r="55" spans="1:10" ht="13.95" customHeight="1">
      <c r="B55" s="84">
        <v>0.45</v>
      </c>
      <c r="C55" s="68" t="s">
        <v>49</v>
      </c>
      <c r="D55" s="48"/>
      <c r="E55" s="48"/>
      <c r="F55" s="48"/>
      <c r="G55" s="48"/>
      <c r="H55" s="48"/>
      <c r="I55" s="48"/>
      <c r="J55" s="48"/>
    </row>
    <row r="56" spans="1:10" ht="13.95" customHeight="1">
      <c r="B56" s="77" t="s">
        <v>50</v>
      </c>
      <c r="C56" s="72" t="s">
        <v>11</v>
      </c>
      <c r="D56" s="75">
        <v>12488</v>
      </c>
      <c r="E56" s="54"/>
      <c r="F56" s="75">
        <v>12959</v>
      </c>
      <c r="G56" s="54"/>
      <c r="H56" s="75">
        <v>12959</v>
      </c>
      <c r="I56" s="54"/>
      <c r="J56" s="75">
        <v>20240</v>
      </c>
    </row>
    <row r="57" spans="1:10" ht="13.95" customHeight="1">
      <c r="B57" s="77" t="s">
        <v>154</v>
      </c>
      <c r="C57" s="72" t="s">
        <v>153</v>
      </c>
      <c r="D57" s="54">
        <v>0</v>
      </c>
      <c r="E57" s="54"/>
      <c r="F57" s="54">
        <v>0</v>
      </c>
      <c r="G57" s="54"/>
      <c r="H57" s="54">
        <v>0</v>
      </c>
      <c r="I57" s="54"/>
      <c r="J57" s="75">
        <v>3208</v>
      </c>
    </row>
    <row r="58" spans="1:10" ht="13.95" customHeight="1">
      <c r="B58" s="77" t="s">
        <v>51</v>
      </c>
      <c r="C58" s="68" t="s">
        <v>13</v>
      </c>
      <c r="D58" s="75">
        <v>180</v>
      </c>
      <c r="E58" s="54"/>
      <c r="F58" s="75">
        <v>100</v>
      </c>
      <c r="G58" s="54"/>
      <c r="H58" s="75">
        <v>100</v>
      </c>
      <c r="I58" s="54"/>
      <c r="J58" s="75">
        <v>75</v>
      </c>
    </row>
    <row r="59" spans="1:10" ht="13.95" customHeight="1">
      <c r="B59" s="77" t="s">
        <v>52</v>
      </c>
      <c r="C59" s="68" t="s">
        <v>15</v>
      </c>
      <c r="D59" s="75">
        <v>579</v>
      </c>
      <c r="E59" s="54"/>
      <c r="F59" s="75">
        <v>650</v>
      </c>
      <c r="G59" s="54"/>
      <c r="H59" s="75">
        <v>650</v>
      </c>
      <c r="I59" s="54"/>
      <c r="J59" s="75">
        <v>488</v>
      </c>
    </row>
    <row r="60" spans="1:10" ht="13.95" customHeight="1">
      <c r="B60" s="77" t="s">
        <v>53</v>
      </c>
      <c r="C60" s="68" t="s">
        <v>17</v>
      </c>
      <c r="D60" s="75">
        <v>99</v>
      </c>
      <c r="E60" s="54"/>
      <c r="F60" s="75">
        <v>100</v>
      </c>
      <c r="G60" s="54"/>
      <c r="H60" s="75">
        <v>100</v>
      </c>
      <c r="I60" s="54"/>
      <c r="J60" s="75">
        <v>75</v>
      </c>
    </row>
    <row r="61" spans="1:10" ht="13.95" customHeight="1">
      <c r="A61" s="86" t="s">
        <v>5</v>
      </c>
      <c r="B61" s="87">
        <v>0.45</v>
      </c>
      <c r="C61" s="88" t="s">
        <v>49</v>
      </c>
      <c r="D61" s="85">
        <f t="shared" ref="D61:H61" si="4">SUM(D56:D60)</f>
        <v>13346</v>
      </c>
      <c r="E61" s="56"/>
      <c r="F61" s="85">
        <f t="shared" si="4"/>
        <v>13809</v>
      </c>
      <c r="G61" s="56"/>
      <c r="H61" s="85">
        <f t="shared" si="4"/>
        <v>13809</v>
      </c>
      <c r="I61" s="56"/>
      <c r="J61" s="85">
        <v>24086</v>
      </c>
    </row>
    <row r="62" spans="1:10" ht="9.9" customHeight="1">
      <c r="A62" s="60"/>
      <c r="B62" s="71"/>
      <c r="C62" s="72"/>
      <c r="D62" s="48"/>
      <c r="E62" s="48"/>
      <c r="F62" s="48"/>
      <c r="G62" s="48"/>
      <c r="H62" s="48"/>
      <c r="I62" s="48"/>
      <c r="J62" s="48"/>
    </row>
    <row r="63" spans="1:10" ht="14.85" customHeight="1">
      <c r="B63" s="84">
        <v>0.46</v>
      </c>
      <c r="C63" s="68" t="s">
        <v>18</v>
      </c>
      <c r="D63" s="89"/>
      <c r="E63" s="13"/>
      <c r="F63" s="89"/>
      <c r="G63" s="13"/>
      <c r="H63" s="89"/>
      <c r="I63" s="13"/>
      <c r="J63" s="13"/>
    </row>
    <row r="64" spans="1:10" ht="14.85" customHeight="1">
      <c r="B64" s="77" t="s">
        <v>19</v>
      </c>
      <c r="C64" s="72" t="s">
        <v>11</v>
      </c>
      <c r="D64" s="107">
        <v>12080</v>
      </c>
      <c r="E64" s="80"/>
      <c r="F64" s="107">
        <v>14613</v>
      </c>
      <c r="G64" s="78"/>
      <c r="H64" s="107">
        <v>14613</v>
      </c>
      <c r="I64" s="78"/>
      <c r="J64" s="79">
        <v>21191</v>
      </c>
    </row>
    <row r="65" spans="1:10" ht="14.85" customHeight="1">
      <c r="B65" s="77" t="s">
        <v>155</v>
      </c>
      <c r="C65" s="72" t="s">
        <v>153</v>
      </c>
      <c r="D65" s="80">
        <v>0</v>
      </c>
      <c r="E65" s="80"/>
      <c r="F65" s="80">
        <v>0</v>
      </c>
      <c r="G65" s="78"/>
      <c r="H65" s="80">
        <v>0</v>
      </c>
      <c r="I65" s="78"/>
      <c r="J65" s="79">
        <v>5946</v>
      </c>
    </row>
    <row r="66" spans="1:10" ht="14.85" customHeight="1">
      <c r="B66" s="77" t="s">
        <v>20</v>
      </c>
      <c r="C66" s="68" t="s">
        <v>13</v>
      </c>
      <c r="D66" s="107">
        <v>70</v>
      </c>
      <c r="E66" s="80"/>
      <c r="F66" s="107">
        <v>100</v>
      </c>
      <c r="G66" s="78"/>
      <c r="H66" s="107">
        <v>100</v>
      </c>
      <c r="I66" s="78"/>
      <c r="J66" s="79">
        <v>75</v>
      </c>
    </row>
    <row r="67" spans="1:10" ht="14.85" customHeight="1">
      <c r="B67" s="77" t="s">
        <v>21</v>
      </c>
      <c r="C67" s="68" t="s">
        <v>15</v>
      </c>
      <c r="D67" s="107">
        <v>780</v>
      </c>
      <c r="E67" s="80"/>
      <c r="F67" s="107">
        <v>800</v>
      </c>
      <c r="G67" s="78"/>
      <c r="H67" s="107">
        <v>800</v>
      </c>
      <c r="I67" s="78"/>
      <c r="J67" s="79">
        <v>436</v>
      </c>
    </row>
    <row r="68" spans="1:10" ht="14.85" customHeight="1">
      <c r="B68" s="77" t="s">
        <v>22</v>
      </c>
      <c r="C68" s="68" t="s">
        <v>17</v>
      </c>
      <c r="D68" s="107">
        <v>100</v>
      </c>
      <c r="E68" s="80"/>
      <c r="F68" s="107">
        <v>150</v>
      </c>
      <c r="G68" s="78"/>
      <c r="H68" s="107">
        <v>150</v>
      </c>
      <c r="I68" s="78"/>
      <c r="J68" s="79">
        <v>113</v>
      </c>
    </row>
    <row r="69" spans="1:10" ht="14.85" customHeight="1">
      <c r="A69" s="60" t="s">
        <v>5</v>
      </c>
      <c r="B69" s="71">
        <v>0.46</v>
      </c>
      <c r="C69" s="72" t="s">
        <v>18</v>
      </c>
      <c r="D69" s="85">
        <f t="shared" ref="D69:H69" si="5">SUM(D64:D68)</f>
        <v>13030</v>
      </c>
      <c r="E69" s="56"/>
      <c r="F69" s="85">
        <f t="shared" si="5"/>
        <v>15663</v>
      </c>
      <c r="G69" s="56"/>
      <c r="H69" s="85">
        <f t="shared" si="5"/>
        <v>15663</v>
      </c>
      <c r="I69" s="56"/>
      <c r="J69" s="85">
        <v>27761</v>
      </c>
    </row>
    <row r="70" spans="1:10" ht="14.85" customHeight="1">
      <c r="A70" s="60"/>
      <c r="B70" s="71"/>
      <c r="C70" s="72"/>
      <c r="D70" s="48"/>
      <c r="E70" s="48"/>
      <c r="F70" s="48"/>
      <c r="G70" s="48"/>
      <c r="H70" s="48"/>
      <c r="I70" s="48"/>
      <c r="J70" s="48"/>
    </row>
    <row r="71" spans="1:10" ht="14.85" customHeight="1">
      <c r="A71" s="60"/>
      <c r="B71" s="71">
        <v>0.47</v>
      </c>
      <c r="C71" s="72" t="s">
        <v>58</v>
      </c>
      <c r="D71" s="48"/>
      <c r="E71" s="48"/>
      <c r="F71" s="48"/>
      <c r="G71" s="48"/>
      <c r="H71" s="48"/>
      <c r="I71" s="48"/>
      <c r="J71" s="48"/>
    </row>
    <row r="72" spans="1:10" ht="14.85" customHeight="1">
      <c r="B72" s="77" t="s">
        <v>54</v>
      </c>
      <c r="C72" s="72" t="s">
        <v>11</v>
      </c>
      <c r="D72" s="75">
        <v>2712</v>
      </c>
      <c r="E72" s="54"/>
      <c r="F72" s="75">
        <v>2923</v>
      </c>
      <c r="G72" s="54"/>
      <c r="H72" s="75">
        <v>2923</v>
      </c>
      <c r="I72" s="54"/>
      <c r="J72" s="75">
        <v>6346</v>
      </c>
    </row>
    <row r="73" spans="1:10" ht="14.85" customHeight="1">
      <c r="B73" s="77" t="s">
        <v>156</v>
      </c>
      <c r="C73" s="72" t="s">
        <v>153</v>
      </c>
      <c r="D73" s="54">
        <v>0</v>
      </c>
      <c r="E73" s="54"/>
      <c r="F73" s="54">
        <v>0</v>
      </c>
      <c r="G73" s="54"/>
      <c r="H73" s="54">
        <v>0</v>
      </c>
      <c r="I73" s="54"/>
      <c r="J73" s="75">
        <v>860</v>
      </c>
    </row>
    <row r="74" spans="1:10" ht="14.85" customHeight="1">
      <c r="B74" s="77" t="s">
        <v>55</v>
      </c>
      <c r="C74" s="68" t="s">
        <v>13</v>
      </c>
      <c r="D74" s="75">
        <v>75</v>
      </c>
      <c r="E74" s="54"/>
      <c r="F74" s="75">
        <v>75</v>
      </c>
      <c r="G74" s="54"/>
      <c r="H74" s="75">
        <v>75</v>
      </c>
      <c r="I74" s="54"/>
      <c r="J74" s="75">
        <v>56</v>
      </c>
    </row>
    <row r="75" spans="1:10" ht="14.85" customHeight="1">
      <c r="B75" s="77" t="s">
        <v>56</v>
      </c>
      <c r="C75" s="68" t="s">
        <v>15</v>
      </c>
      <c r="D75" s="75">
        <v>340</v>
      </c>
      <c r="E75" s="54"/>
      <c r="F75" s="75">
        <v>500</v>
      </c>
      <c r="G75" s="54"/>
      <c r="H75" s="75">
        <v>500</v>
      </c>
      <c r="I75" s="54"/>
      <c r="J75" s="75">
        <v>284</v>
      </c>
    </row>
    <row r="76" spans="1:10" ht="14.85" customHeight="1">
      <c r="A76" s="60"/>
      <c r="B76" s="74" t="s">
        <v>57</v>
      </c>
      <c r="C76" s="72" t="s">
        <v>17</v>
      </c>
      <c r="D76" s="75">
        <v>186</v>
      </c>
      <c r="E76" s="54"/>
      <c r="F76" s="75">
        <v>200</v>
      </c>
      <c r="G76" s="54"/>
      <c r="H76" s="75">
        <v>200</v>
      </c>
      <c r="I76" s="54"/>
      <c r="J76" s="75">
        <v>150</v>
      </c>
    </row>
    <row r="77" spans="1:10" ht="14.85" customHeight="1">
      <c r="A77" s="60" t="s">
        <v>5</v>
      </c>
      <c r="B77" s="71">
        <v>0.47</v>
      </c>
      <c r="C77" s="72" t="s">
        <v>58</v>
      </c>
      <c r="D77" s="85">
        <f t="shared" ref="D77:H77" si="6">SUM(D72:D76)</f>
        <v>3313</v>
      </c>
      <c r="E77" s="56"/>
      <c r="F77" s="85">
        <f t="shared" si="6"/>
        <v>3698</v>
      </c>
      <c r="G77" s="56"/>
      <c r="H77" s="85">
        <f t="shared" si="6"/>
        <v>3698</v>
      </c>
      <c r="I77" s="56"/>
      <c r="J77" s="85">
        <v>7696</v>
      </c>
    </row>
    <row r="78" spans="1:10" ht="14.85" customHeight="1">
      <c r="A78" s="60"/>
      <c r="B78" s="71"/>
      <c r="C78" s="72"/>
      <c r="D78" s="48"/>
      <c r="E78" s="48"/>
      <c r="F78" s="48"/>
      <c r="G78" s="48"/>
      <c r="H78" s="48"/>
      <c r="I78" s="48"/>
      <c r="J78" s="48"/>
    </row>
    <row r="79" spans="1:10" ht="14.85" customHeight="1">
      <c r="A79" s="60"/>
      <c r="B79" s="71">
        <v>0.48</v>
      </c>
      <c r="C79" s="72" t="s">
        <v>23</v>
      </c>
      <c r="D79" s="73"/>
      <c r="E79" s="48"/>
      <c r="F79" s="73"/>
      <c r="G79" s="48"/>
      <c r="H79" s="73"/>
      <c r="I79" s="48"/>
      <c r="J79" s="48"/>
    </row>
    <row r="80" spans="1:10" ht="14.85" customHeight="1">
      <c r="A80" s="60"/>
      <c r="B80" s="74" t="s">
        <v>24</v>
      </c>
      <c r="C80" s="72" t="s">
        <v>11</v>
      </c>
      <c r="D80" s="106">
        <v>14452</v>
      </c>
      <c r="E80" s="76"/>
      <c r="F80" s="106">
        <v>15177</v>
      </c>
      <c r="G80" s="54"/>
      <c r="H80" s="106">
        <v>15177</v>
      </c>
      <c r="I80" s="54"/>
      <c r="J80" s="75">
        <v>26289</v>
      </c>
    </row>
    <row r="81" spans="1:10" ht="14.85" customHeight="1">
      <c r="A81" s="60"/>
      <c r="B81" s="74" t="s">
        <v>157</v>
      </c>
      <c r="C81" s="72" t="s">
        <v>153</v>
      </c>
      <c r="D81" s="76">
        <v>0</v>
      </c>
      <c r="E81" s="76"/>
      <c r="F81" s="76">
        <v>0</v>
      </c>
      <c r="G81" s="54"/>
      <c r="H81" s="76">
        <v>0</v>
      </c>
      <c r="I81" s="54"/>
      <c r="J81" s="75">
        <v>1760</v>
      </c>
    </row>
    <row r="82" spans="1:10" ht="14.85" customHeight="1">
      <c r="A82" s="60"/>
      <c r="B82" s="74" t="s">
        <v>25</v>
      </c>
      <c r="C82" s="72" t="s">
        <v>13</v>
      </c>
      <c r="D82" s="106">
        <v>70</v>
      </c>
      <c r="E82" s="76"/>
      <c r="F82" s="106">
        <v>100</v>
      </c>
      <c r="G82" s="54"/>
      <c r="H82" s="106">
        <v>100</v>
      </c>
      <c r="I82" s="54"/>
      <c r="J82" s="75">
        <v>75</v>
      </c>
    </row>
    <row r="83" spans="1:10" ht="14.85" customHeight="1">
      <c r="A83" s="60"/>
      <c r="B83" s="74" t="s">
        <v>26</v>
      </c>
      <c r="C83" s="72" t="s">
        <v>15</v>
      </c>
      <c r="D83" s="106">
        <v>628</v>
      </c>
      <c r="E83" s="76"/>
      <c r="F83" s="106">
        <v>800</v>
      </c>
      <c r="G83" s="54"/>
      <c r="H83" s="106">
        <v>800</v>
      </c>
      <c r="I83" s="54"/>
      <c r="J83" s="75">
        <v>436</v>
      </c>
    </row>
    <row r="84" spans="1:10" ht="14.85" customHeight="1">
      <c r="A84" s="60"/>
      <c r="B84" s="74" t="s">
        <v>27</v>
      </c>
      <c r="C84" s="72" t="s">
        <v>17</v>
      </c>
      <c r="D84" s="107">
        <v>439</v>
      </c>
      <c r="E84" s="80"/>
      <c r="F84" s="107">
        <v>540</v>
      </c>
      <c r="G84" s="78"/>
      <c r="H84" s="107">
        <v>540</v>
      </c>
      <c r="I84" s="78"/>
      <c r="J84" s="79">
        <v>405</v>
      </c>
    </row>
    <row r="85" spans="1:10" ht="14.85" customHeight="1">
      <c r="A85" s="60" t="s">
        <v>5</v>
      </c>
      <c r="B85" s="71">
        <v>0.48</v>
      </c>
      <c r="C85" s="72" t="s">
        <v>23</v>
      </c>
      <c r="D85" s="85">
        <f t="shared" ref="D85:H85" si="7">SUM(D80:D84)</f>
        <v>15589</v>
      </c>
      <c r="E85" s="56"/>
      <c r="F85" s="85">
        <f t="shared" si="7"/>
        <v>16617</v>
      </c>
      <c r="G85" s="56"/>
      <c r="H85" s="85">
        <f t="shared" si="7"/>
        <v>16617</v>
      </c>
      <c r="I85" s="56"/>
      <c r="J85" s="85">
        <v>28965</v>
      </c>
    </row>
    <row r="86" spans="1:10" ht="14.85" customHeight="1">
      <c r="B86" s="71"/>
      <c r="C86" s="72"/>
      <c r="D86" s="48"/>
      <c r="E86" s="48"/>
      <c r="F86" s="48"/>
      <c r="G86" s="48"/>
      <c r="H86" s="48"/>
      <c r="I86" s="48"/>
      <c r="J86" s="48"/>
    </row>
    <row r="87" spans="1:10" ht="14.85" customHeight="1">
      <c r="A87" s="60"/>
      <c r="B87" s="71">
        <v>0.6</v>
      </c>
      <c r="C87" s="72" t="s">
        <v>28</v>
      </c>
      <c r="D87" s="73"/>
      <c r="E87" s="48"/>
      <c r="F87" s="73"/>
      <c r="G87" s="48"/>
      <c r="H87" s="73"/>
      <c r="I87" s="48"/>
      <c r="J87" s="48"/>
    </row>
    <row r="88" spans="1:10" ht="14.85" customHeight="1">
      <c r="A88" s="60"/>
      <c r="B88" s="74" t="s">
        <v>29</v>
      </c>
      <c r="C88" s="72" t="s">
        <v>11</v>
      </c>
      <c r="D88" s="106">
        <v>3123</v>
      </c>
      <c r="E88" s="76"/>
      <c r="F88" s="106">
        <v>3810</v>
      </c>
      <c r="G88" s="54"/>
      <c r="H88" s="106">
        <v>3810</v>
      </c>
      <c r="I88" s="54"/>
      <c r="J88" s="75">
        <v>8945</v>
      </c>
    </row>
    <row r="89" spans="1:10" ht="14.85" customHeight="1">
      <c r="A89" s="60"/>
      <c r="B89" s="74" t="s">
        <v>30</v>
      </c>
      <c r="C89" s="90" t="s">
        <v>13</v>
      </c>
      <c r="D89" s="106">
        <v>135</v>
      </c>
      <c r="E89" s="76"/>
      <c r="F89" s="106">
        <v>150</v>
      </c>
      <c r="G89" s="54"/>
      <c r="H89" s="106">
        <v>150</v>
      </c>
      <c r="I89" s="54"/>
      <c r="J89" s="75">
        <v>113</v>
      </c>
    </row>
    <row r="90" spans="1:10" ht="14.85" customHeight="1">
      <c r="A90" s="60"/>
      <c r="B90" s="74" t="s">
        <v>31</v>
      </c>
      <c r="C90" s="72" t="s">
        <v>15</v>
      </c>
      <c r="D90" s="106">
        <v>1145</v>
      </c>
      <c r="E90" s="76"/>
      <c r="F90" s="106">
        <v>1000</v>
      </c>
      <c r="G90" s="54"/>
      <c r="H90" s="106">
        <v>1000</v>
      </c>
      <c r="I90" s="54"/>
      <c r="J90" s="75">
        <v>375</v>
      </c>
    </row>
    <row r="91" spans="1:10" ht="14.85" customHeight="1">
      <c r="A91" s="60" t="s">
        <v>5</v>
      </c>
      <c r="B91" s="71">
        <v>0.6</v>
      </c>
      <c r="C91" s="72" t="s">
        <v>28</v>
      </c>
      <c r="D91" s="92">
        <f t="shared" ref="D91:H91" si="8">SUM(D88:D90)</f>
        <v>4403</v>
      </c>
      <c r="E91" s="91"/>
      <c r="F91" s="92">
        <f t="shared" si="8"/>
        <v>4960</v>
      </c>
      <c r="G91" s="91"/>
      <c r="H91" s="92">
        <f t="shared" si="8"/>
        <v>4960</v>
      </c>
      <c r="I91" s="91"/>
      <c r="J91" s="92">
        <v>9433</v>
      </c>
    </row>
    <row r="92" spans="1:10" ht="14.85" customHeight="1">
      <c r="A92" s="86" t="s">
        <v>5</v>
      </c>
      <c r="B92" s="93">
        <v>1.0009999999999999</v>
      </c>
      <c r="C92" s="94" t="s">
        <v>8</v>
      </c>
      <c r="D92" s="85">
        <f t="shared" ref="D92:H92" si="9">D91+D85+D69+D53+D77+D61</f>
        <v>112847</v>
      </c>
      <c r="E92" s="56"/>
      <c r="F92" s="85">
        <f t="shared" si="9"/>
        <v>162713</v>
      </c>
      <c r="G92" s="56"/>
      <c r="H92" s="85">
        <f t="shared" si="9"/>
        <v>162713</v>
      </c>
      <c r="I92" s="56"/>
      <c r="J92" s="85">
        <v>192791</v>
      </c>
    </row>
    <row r="93" spans="1:10" ht="7.2" customHeight="1">
      <c r="B93" s="95"/>
      <c r="C93" s="70"/>
      <c r="D93" s="48"/>
      <c r="E93" s="48"/>
      <c r="F93" s="48"/>
      <c r="G93" s="48"/>
      <c r="H93" s="48"/>
      <c r="I93" s="48"/>
      <c r="J93" s="48"/>
    </row>
    <row r="94" spans="1:10" ht="14.85" customHeight="1">
      <c r="B94" s="69">
        <v>1.101</v>
      </c>
      <c r="C94" s="70" t="s">
        <v>39</v>
      </c>
      <c r="D94" s="89"/>
      <c r="E94" s="89"/>
      <c r="F94" s="89"/>
      <c r="G94" s="89"/>
      <c r="H94" s="89"/>
      <c r="I94" s="89"/>
      <c r="J94" s="89"/>
    </row>
    <row r="95" spans="1:10" ht="14.85" customHeight="1">
      <c r="B95" s="7">
        <v>60</v>
      </c>
      <c r="C95" s="68" t="s">
        <v>33</v>
      </c>
      <c r="D95" s="89"/>
      <c r="E95" s="89"/>
      <c r="F95" s="89"/>
      <c r="G95" s="89"/>
      <c r="H95" s="89"/>
      <c r="I95" s="89"/>
      <c r="J95" s="89"/>
    </row>
    <row r="96" spans="1:10" ht="14.85" customHeight="1">
      <c r="A96" s="60"/>
      <c r="B96" s="74" t="s">
        <v>34</v>
      </c>
      <c r="C96" s="72" t="s">
        <v>11</v>
      </c>
      <c r="D96" s="106">
        <v>7792</v>
      </c>
      <c r="E96" s="54"/>
      <c r="F96" s="106">
        <v>5159</v>
      </c>
      <c r="G96" s="54"/>
      <c r="H96" s="106">
        <v>6159</v>
      </c>
      <c r="I96" s="54"/>
      <c r="J96" s="75">
        <v>5130</v>
      </c>
    </row>
    <row r="97" spans="1:10" ht="14.85" customHeight="1">
      <c r="A97" s="60"/>
      <c r="B97" s="74" t="s">
        <v>35</v>
      </c>
      <c r="C97" s="72" t="s">
        <v>13</v>
      </c>
      <c r="D97" s="76">
        <v>0</v>
      </c>
      <c r="E97" s="54"/>
      <c r="F97" s="76">
        <v>0</v>
      </c>
      <c r="G97" s="54"/>
      <c r="H97" s="76">
        <v>0</v>
      </c>
      <c r="I97" s="54"/>
      <c r="J97" s="54">
        <v>0</v>
      </c>
    </row>
    <row r="98" spans="1:10" ht="14.85" customHeight="1">
      <c r="A98" s="60"/>
      <c r="B98" s="74" t="s">
        <v>36</v>
      </c>
      <c r="C98" s="72" t="s">
        <v>15</v>
      </c>
      <c r="D98" s="106">
        <v>185</v>
      </c>
      <c r="E98" s="54"/>
      <c r="F98" s="106">
        <v>235</v>
      </c>
      <c r="G98" s="54"/>
      <c r="H98" s="106">
        <v>235</v>
      </c>
      <c r="I98" s="54"/>
      <c r="J98" s="75">
        <v>176</v>
      </c>
    </row>
    <row r="99" spans="1:10" ht="14.85" customHeight="1">
      <c r="A99" s="60"/>
      <c r="B99" s="74" t="s">
        <v>37</v>
      </c>
      <c r="C99" s="72" t="s">
        <v>38</v>
      </c>
      <c r="D99" s="113">
        <v>465</v>
      </c>
      <c r="E99" s="96"/>
      <c r="F99" s="113">
        <v>500</v>
      </c>
      <c r="G99" s="96"/>
      <c r="H99" s="113">
        <v>500</v>
      </c>
      <c r="I99" s="96"/>
      <c r="J99" s="97">
        <v>375</v>
      </c>
    </row>
    <row r="100" spans="1:10" ht="14.85" customHeight="1">
      <c r="A100" s="60" t="s">
        <v>5</v>
      </c>
      <c r="B100" s="61">
        <v>60</v>
      </c>
      <c r="C100" s="72" t="s">
        <v>33</v>
      </c>
      <c r="D100" s="97">
        <f t="shared" ref="D100:H100" si="10">SUM(D96:D99)</f>
        <v>8442</v>
      </c>
      <c r="E100" s="96"/>
      <c r="F100" s="97">
        <f t="shared" si="10"/>
        <v>5894</v>
      </c>
      <c r="G100" s="96"/>
      <c r="H100" s="97">
        <f t="shared" si="10"/>
        <v>6894</v>
      </c>
      <c r="I100" s="96"/>
      <c r="J100" s="97">
        <v>5681</v>
      </c>
    </row>
    <row r="101" spans="1:10" ht="14.85" customHeight="1">
      <c r="A101" s="60"/>
      <c r="B101" s="61"/>
      <c r="C101" s="72"/>
      <c r="D101" s="75"/>
      <c r="E101" s="54"/>
      <c r="F101" s="75"/>
      <c r="G101" s="54"/>
      <c r="H101" s="75"/>
      <c r="I101" s="54"/>
      <c r="J101" s="54"/>
    </row>
    <row r="102" spans="1:10" ht="14.85" customHeight="1">
      <c r="A102" s="60"/>
      <c r="B102" s="61">
        <v>63</v>
      </c>
      <c r="C102" s="72" t="s">
        <v>137</v>
      </c>
      <c r="D102" s="75"/>
      <c r="E102" s="54"/>
      <c r="F102" s="75"/>
      <c r="G102" s="54"/>
      <c r="H102" s="75"/>
      <c r="I102" s="54"/>
      <c r="J102" s="54"/>
    </row>
    <row r="103" spans="1:10" ht="14.85" customHeight="1">
      <c r="A103" s="60"/>
      <c r="B103" s="61" t="s">
        <v>138</v>
      </c>
      <c r="C103" s="72" t="s">
        <v>137</v>
      </c>
      <c r="D103" s="96">
        <v>0</v>
      </c>
      <c r="E103" s="96"/>
      <c r="F103" s="97">
        <v>100</v>
      </c>
      <c r="G103" s="96"/>
      <c r="H103" s="97">
        <v>100</v>
      </c>
      <c r="I103" s="96"/>
      <c r="J103" s="96">
        <v>0</v>
      </c>
    </row>
    <row r="104" spans="1:10" ht="14.85" customHeight="1">
      <c r="A104" s="60" t="s">
        <v>5</v>
      </c>
      <c r="B104" s="61">
        <v>63</v>
      </c>
      <c r="C104" s="72" t="s">
        <v>137</v>
      </c>
      <c r="D104" s="96">
        <f t="shared" ref="D104:H104" si="11">D103</f>
        <v>0</v>
      </c>
      <c r="E104" s="96"/>
      <c r="F104" s="97">
        <f t="shared" si="11"/>
        <v>100</v>
      </c>
      <c r="G104" s="96"/>
      <c r="H104" s="97">
        <f t="shared" si="11"/>
        <v>100</v>
      </c>
      <c r="I104" s="96"/>
      <c r="J104" s="96">
        <v>0</v>
      </c>
    </row>
    <row r="105" spans="1:10" ht="14.85" customHeight="1">
      <c r="A105" s="60" t="s">
        <v>5</v>
      </c>
      <c r="B105" s="98">
        <v>1.101</v>
      </c>
      <c r="C105" s="64" t="s">
        <v>39</v>
      </c>
      <c r="D105" s="97">
        <f>D100+D104</f>
        <v>8442</v>
      </c>
      <c r="E105" s="182"/>
      <c r="F105" s="97">
        <f t="shared" ref="F105:H105" si="12">F100+F104</f>
        <v>5994</v>
      </c>
      <c r="G105" s="182"/>
      <c r="H105" s="97">
        <f t="shared" si="12"/>
        <v>6994</v>
      </c>
      <c r="I105" s="182"/>
      <c r="J105" s="97">
        <v>5681</v>
      </c>
    </row>
    <row r="106" spans="1:10">
      <c r="A106" s="60"/>
      <c r="B106" s="98"/>
      <c r="C106" s="64"/>
      <c r="D106" s="48"/>
      <c r="E106" s="48"/>
      <c r="F106" s="48"/>
      <c r="G106" s="48"/>
      <c r="H106" s="48"/>
      <c r="I106" s="48"/>
      <c r="J106" s="48"/>
    </row>
    <row r="107" spans="1:10" ht="14.85" customHeight="1">
      <c r="A107" s="60"/>
      <c r="B107" s="98">
        <v>1.1020000000000001</v>
      </c>
      <c r="C107" s="64" t="s">
        <v>40</v>
      </c>
      <c r="D107" s="48"/>
      <c r="E107" s="48"/>
      <c r="F107" s="48"/>
      <c r="G107" s="48"/>
      <c r="H107" s="48"/>
      <c r="I107" s="48"/>
      <c r="J107" s="48"/>
    </row>
    <row r="108" spans="1:10" ht="14.85" customHeight="1">
      <c r="B108" s="7">
        <v>62</v>
      </c>
      <c r="C108" s="99" t="s">
        <v>41</v>
      </c>
      <c r="D108" s="48"/>
      <c r="E108" s="48"/>
      <c r="F108" s="48"/>
      <c r="G108" s="48"/>
      <c r="H108" s="48"/>
      <c r="I108" s="48"/>
      <c r="J108" s="48"/>
    </row>
    <row r="109" spans="1:10" ht="14.85" customHeight="1">
      <c r="B109" s="100" t="s">
        <v>42</v>
      </c>
      <c r="C109" s="68" t="s">
        <v>43</v>
      </c>
      <c r="D109" s="79">
        <v>20836</v>
      </c>
      <c r="E109" s="78"/>
      <c r="F109" s="79">
        <v>20836</v>
      </c>
      <c r="G109" s="78"/>
      <c r="H109" s="79">
        <v>20836</v>
      </c>
      <c r="I109" s="78"/>
      <c r="J109" s="78">
        <v>0</v>
      </c>
    </row>
    <row r="110" spans="1:10" ht="14.85" customHeight="1">
      <c r="A110" s="60" t="s">
        <v>5</v>
      </c>
      <c r="B110" s="7">
        <v>62</v>
      </c>
      <c r="C110" s="99" t="s">
        <v>41</v>
      </c>
      <c r="D110" s="85">
        <f t="shared" ref="D110:H111" si="13">D109</f>
        <v>20836</v>
      </c>
      <c r="E110" s="56"/>
      <c r="F110" s="85">
        <f t="shared" si="13"/>
        <v>20836</v>
      </c>
      <c r="G110" s="56"/>
      <c r="H110" s="85">
        <f t="shared" si="13"/>
        <v>20836</v>
      </c>
      <c r="I110" s="56"/>
      <c r="J110" s="56">
        <v>0</v>
      </c>
    </row>
    <row r="111" spans="1:10" ht="14.85" customHeight="1">
      <c r="A111" s="60" t="s">
        <v>5</v>
      </c>
      <c r="B111" s="69">
        <v>1.1020000000000001</v>
      </c>
      <c r="C111" s="70" t="s">
        <v>40</v>
      </c>
      <c r="D111" s="97">
        <f t="shared" si="13"/>
        <v>20836</v>
      </c>
      <c r="E111" s="96"/>
      <c r="F111" s="97">
        <f t="shared" si="13"/>
        <v>20836</v>
      </c>
      <c r="G111" s="96"/>
      <c r="H111" s="97">
        <f t="shared" si="13"/>
        <v>20836</v>
      </c>
      <c r="I111" s="96"/>
      <c r="J111" s="96">
        <v>0</v>
      </c>
    </row>
    <row r="112" spans="1:10" ht="14.85" customHeight="1">
      <c r="A112" s="60" t="s">
        <v>5</v>
      </c>
      <c r="B112" s="101">
        <v>1</v>
      </c>
      <c r="C112" s="72" t="s">
        <v>47</v>
      </c>
      <c r="D112" s="97">
        <f t="shared" ref="D112:H112" si="14">D105+D92+D111</f>
        <v>142125</v>
      </c>
      <c r="E112" s="96"/>
      <c r="F112" s="97">
        <f t="shared" si="14"/>
        <v>189543</v>
      </c>
      <c r="G112" s="96"/>
      <c r="H112" s="97">
        <f t="shared" si="14"/>
        <v>190543</v>
      </c>
      <c r="I112" s="96"/>
      <c r="J112" s="97">
        <v>198472</v>
      </c>
    </row>
    <row r="113" spans="1:10" ht="14.85" customHeight="1">
      <c r="A113" s="72" t="s">
        <v>5</v>
      </c>
      <c r="B113" s="63">
        <v>2408</v>
      </c>
      <c r="C113" s="64" t="s">
        <v>85</v>
      </c>
      <c r="D113" s="85">
        <f t="shared" ref="D113:H113" si="15">D112</f>
        <v>142125</v>
      </c>
      <c r="E113" s="56"/>
      <c r="F113" s="85">
        <f t="shared" si="15"/>
        <v>189543</v>
      </c>
      <c r="G113" s="56"/>
      <c r="H113" s="85">
        <f t="shared" si="15"/>
        <v>190543</v>
      </c>
      <c r="I113" s="56"/>
      <c r="J113" s="85">
        <v>198472</v>
      </c>
    </row>
    <row r="114" spans="1:10" ht="14.85" customHeight="1">
      <c r="A114" s="72"/>
      <c r="B114" s="63"/>
      <c r="C114" s="64"/>
      <c r="D114" s="75"/>
      <c r="E114" s="75"/>
      <c r="F114" s="75"/>
      <c r="G114" s="75"/>
      <c r="H114" s="75"/>
      <c r="I114" s="75"/>
      <c r="J114" s="75"/>
    </row>
    <row r="115" spans="1:10" ht="14.85" customHeight="1">
      <c r="A115" s="6" t="s">
        <v>7</v>
      </c>
      <c r="B115" s="102">
        <v>3456</v>
      </c>
      <c r="C115" s="103" t="s">
        <v>0</v>
      </c>
      <c r="D115" s="89"/>
      <c r="E115" s="89"/>
      <c r="F115" s="89"/>
      <c r="G115" s="89"/>
      <c r="H115" s="89"/>
      <c r="I115" s="89"/>
      <c r="J115" s="89"/>
    </row>
    <row r="116" spans="1:10" ht="14.85" customHeight="1">
      <c r="B116" s="104">
        <v>1E-3</v>
      </c>
      <c r="C116" s="103" t="s">
        <v>8</v>
      </c>
      <c r="D116" s="89"/>
      <c r="E116" s="89"/>
      <c r="F116" s="89"/>
      <c r="G116" s="89"/>
      <c r="H116" s="89"/>
      <c r="I116" s="89"/>
      <c r="J116" s="89"/>
    </row>
    <row r="117" spans="1:10" ht="27" customHeight="1">
      <c r="B117" s="7">
        <v>60</v>
      </c>
      <c r="C117" s="99" t="s">
        <v>147</v>
      </c>
      <c r="D117" s="89"/>
      <c r="E117" s="89"/>
      <c r="F117" s="89"/>
      <c r="G117" s="89"/>
      <c r="H117" s="89"/>
      <c r="I117" s="89"/>
      <c r="J117" s="89"/>
    </row>
    <row r="118" spans="1:10" ht="14.85" customHeight="1">
      <c r="B118" s="7">
        <v>44</v>
      </c>
      <c r="C118" s="99" t="s">
        <v>9</v>
      </c>
      <c r="D118" s="89"/>
      <c r="E118" s="89"/>
      <c r="F118" s="89"/>
      <c r="G118" s="89"/>
      <c r="H118" s="89"/>
      <c r="I118" s="89"/>
      <c r="J118" s="89"/>
    </row>
    <row r="119" spans="1:10" ht="14.85" customHeight="1">
      <c r="A119" s="60"/>
      <c r="B119" s="61" t="s">
        <v>59</v>
      </c>
      <c r="C119" s="105" t="s">
        <v>11</v>
      </c>
      <c r="D119" s="106">
        <v>2911</v>
      </c>
      <c r="E119" s="76"/>
      <c r="F119" s="106">
        <v>3171</v>
      </c>
      <c r="G119" s="76"/>
      <c r="H119" s="106">
        <v>3171</v>
      </c>
      <c r="I119" s="76"/>
      <c r="J119" s="106">
        <v>4478</v>
      </c>
    </row>
    <row r="120" spans="1:10" ht="14.85" customHeight="1">
      <c r="A120" s="60"/>
      <c r="B120" s="61" t="s">
        <v>60</v>
      </c>
      <c r="C120" s="105" t="s">
        <v>13</v>
      </c>
      <c r="D120" s="76">
        <v>0</v>
      </c>
      <c r="E120" s="76"/>
      <c r="F120" s="106">
        <v>150</v>
      </c>
      <c r="G120" s="76"/>
      <c r="H120" s="106">
        <v>150</v>
      </c>
      <c r="I120" s="76"/>
      <c r="J120" s="106">
        <v>113</v>
      </c>
    </row>
    <row r="121" spans="1:10" ht="14.85" customHeight="1">
      <c r="A121" s="60"/>
      <c r="B121" s="61" t="s">
        <v>61</v>
      </c>
      <c r="C121" s="105" t="s">
        <v>15</v>
      </c>
      <c r="D121" s="107">
        <v>1574</v>
      </c>
      <c r="E121" s="80"/>
      <c r="F121" s="107">
        <v>554</v>
      </c>
      <c r="G121" s="80"/>
      <c r="H121" s="107">
        <v>554</v>
      </c>
      <c r="I121" s="80"/>
      <c r="J121" s="107">
        <v>416</v>
      </c>
    </row>
    <row r="122" spans="1:10" ht="14.85" customHeight="1">
      <c r="A122" s="86" t="s">
        <v>5</v>
      </c>
      <c r="B122" s="108">
        <v>44</v>
      </c>
      <c r="C122" s="109" t="s">
        <v>9</v>
      </c>
      <c r="D122" s="111">
        <f t="shared" ref="D122:H122" si="16">SUM(D119:D121)</f>
        <v>4485</v>
      </c>
      <c r="E122" s="110"/>
      <c r="F122" s="111">
        <f t="shared" si="16"/>
        <v>3875</v>
      </c>
      <c r="G122" s="110"/>
      <c r="H122" s="111">
        <f t="shared" si="16"/>
        <v>3875</v>
      </c>
      <c r="I122" s="110"/>
      <c r="J122" s="111">
        <v>5007</v>
      </c>
    </row>
    <row r="123" spans="1:10" ht="10.050000000000001" customHeight="1">
      <c r="C123" s="99"/>
      <c r="D123" s="89"/>
      <c r="E123" s="89"/>
      <c r="F123" s="89"/>
      <c r="G123" s="89"/>
      <c r="H123" s="89"/>
      <c r="I123" s="89"/>
      <c r="J123" s="89"/>
    </row>
    <row r="124" spans="1:10" ht="14.85" customHeight="1">
      <c r="B124" s="7">
        <v>45</v>
      </c>
      <c r="C124" s="99" t="s">
        <v>49</v>
      </c>
      <c r="D124" s="89"/>
      <c r="E124" s="89"/>
      <c r="F124" s="89"/>
      <c r="G124" s="89"/>
      <c r="H124" s="89"/>
      <c r="I124" s="89"/>
      <c r="J124" s="89"/>
    </row>
    <row r="125" spans="1:10" ht="14.85" customHeight="1">
      <c r="B125" s="7" t="s">
        <v>62</v>
      </c>
      <c r="C125" s="99" t="s">
        <v>11</v>
      </c>
      <c r="D125" s="107">
        <v>1448</v>
      </c>
      <c r="E125" s="80"/>
      <c r="F125" s="107">
        <v>1813</v>
      </c>
      <c r="G125" s="80"/>
      <c r="H125" s="107">
        <v>1813</v>
      </c>
      <c r="I125" s="80"/>
      <c r="J125" s="107">
        <v>2636</v>
      </c>
    </row>
    <row r="126" spans="1:10" ht="14.85" customHeight="1">
      <c r="B126" s="7" t="s">
        <v>63</v>
      </c>
      <c r="C126" s="99" t="s">
        <v>13</v>
      </c>
      <c r="D126" s="80">
        <v>0</v>
      </c>
      <c r="E126" s="80"/>
      <c r="F126" s="107">
        <v>70</v>
      </c>
      <c r="G126" s="80"/>
      <c r="H126" s="107">
        <v>70</v>
      </c>
      <c r="I126" s="80"/>
      <c r="J126" s="107">
        <v>53</v>
      </c>
    </row>
    <row r="127" spans="1:10" ht="14.85" customHeight="1">
      <c r="B127" s="7" t="s">
        <v>64</v>
      </c>
      <c r="C127" s="99" t="s">
        <v>15</v>
      </c>
      <c r="D127" s="107">
        <v>195</v>
      </c>
      <c r="E127" s="80"/>
      <c r="F127" s="107">
        <v>200</v>
      </c>
      <c r="G127" s="80"/>
      <c r="H127" s="107">
        <v>200</v>
      </c>
      <c r="I127" s="80"/>
      <c r="J127" s="107">
        <v>150</v>
      </c>
    </row>
    <row r="128" spans="1:10" ht="14.85" customHeight="1">
      <c r="A128" s="60" t="s">
        <v>5</v>
      </c>
      <c r="B128" s="61">
        <v>45</v>
      </c>
      <c r="C128" s="105" t="s">
        <v>49</v>
      </c>
      <c r="D128" s="111">
        <f t="shared" ref="D128:H128" si="17">SUM(D125:D127)</f>
        <v>1643</v>
      </c>
      <c r="E128" s="110"/>
      <c r="F128" s="111">
        <f t="shared" si="17"/>
        <v>2083</v>
      </c>
      <c r="G128" s="110"/>
      <c r="H128" s="111">
        <f t="shared" si="17"/>
        <v>2083</v>
      </c>
      <c r="I128" s="110"/>
      <c r="J128" s="111">
        <v>2839</v>
      </c>
    </row>
    <row r="129" spans="1:10" ht="14.85" customHeight="1">
      <c r="A129" s="60"/>
      <c r="B129" s="61"/>
      <c r="C129" s="105"/>
      <c r="D129" s="66"/>
      <c r="E129" s="73"/>
      <c r="F129" s="73"/>
      <c r="G129" s="73"/>
      <c r="H129" s="73"/>
      <c r="I129" s="73"/>
      <c r="J129" s="73"/>
    </row>
    <row r="130" spans="1:10" ht="14.85" customHeight="1">
      <c r="A130" s="60"/>
      <c r="B130" s="61">
        <v>46</v>
      </c>
      <c r="C130" s="105" t="s">
        <v>18</v>
      </c>
      <c r="D130" s="66"/>
      <c r="E130" s="73"/>
      <c r="F130" s="73"/>
      <c r="G130" s="73"/>
      <c r="H130" s="73"/>
      <c r="I130" s="73"/>
      <c r="J130" s="73"/>
    </row>
    <row r="131" spans="1:10" ht="14.85" customHeight="1">
      <c r="A131" s="60"/>
      <c r="B131" s="61" t="s">
        <v>65</v>
      </c>
      <c r="C131" s="105" t="s">
        <v>11</v>
      </c>
      <c r="D131" s="106">
        <v>1946</v>
      </c>
      <c r="E131" s="76"/>
      <c r="F131" s="106">
        <v>2168</v>
      </c>
      <c r="G131" s="76"/>
      <c r="H131" s="106">
        <v>2168</v>
      </c>
      <c r="I131" s="76"/>
      <c r="J131" s="106">
        <v>3061</v>
      </c>
    </row>
    <row r="132" spans="1:10" ht="14.85" customHeight="1">
      <c r="A132" s="60"/>
      <c r="B132" s="61" t="s">
        <v>66</v>
      </c>
      <c r="C132" s="105" t="s">
        <v>13</v>
      </c>
      <c r="D132" s="106">
        <v>29</v>
      </c>
      <c r="E132" s="76"/>
      <c r="F132" s="106">
        <v>50</v>
      </c>
      <c r="G132" s="76"/>
      <c r="H132" s="106">
        <v>50</v>
      </c>
      <c r="I132" s="76"/>
      <c r="J132" s="106">
        <v>38</v>
      </c>
    </row>
    <row r="133" spans="1:10" ht="14.85" customHeight="1">
      <c r="A133" s="60"/>
      <c r="B133" s="61" t="s">
        <v>67</v>
      </c>
      <c r="C133" s="105" t="s">
        <v>15</v>
      </c>
      <c r="D133" s="106">
        <v>107</v>
      </c>
      <c r="E133" s="76"/>
      <c r="F133" s="106">
        <v>150</v>
      </c>
      <c r="G133" s="76"/>
      <c r="H133" s="106">
        <v>150</v>
      </c>
      <c r="I133" s="76"/>
      <c r="J133" s="106">
        <v>113</v>
      </c>
    </row>
    <row r="134" spans="1:10" ht="14.85" customHeight="1">
      <c r="A134" s="60" t="s">
        <v>5</v>
      </c>
      <c r="B134" s="61">
        <v>46</v>
      </c>
      <c r="C134" s="105" t="s">
        <v>18</v>
      </c>
      <c r="D134" s="111">
        <f t="shared" ref="D134:H134" si="18">SUM(D131:D133)</f>
        <v>2082</v>
      </c>
      <c r="E134" s="110"/>
      <c r="F134" s="111">
        <f t="shared" si="18"/>
        <v>2368</v>
      </c>
      <c r="G134" s="110"/>
      <c r="H134" s="111">
        <f t="shared" si="18"/>
        <v>2368</v>
      </c>
      <c r="I134" s="110"/>
      <c r="J134" s="111">
        <v>3212</v>
      </c>
    </row>
    <row r="135" spans="1:10" ht="14.85" customHeight="1">
      <c r="A135" s="60"/>
      <c r="B135" s="63"/>
      <c r="C135" s="105"/>
      <c r="D135" s="66"/>
      <c r="E135" s="73"/>
      <c r="F135" s="73"/>
      <c r="G135" s="73"/>
      <c r="H135" s="73"/>
      <c r="I135" s="73"/>
      <c r="J135" s="73"/>
    </row>
    <row r="136" spans="1:10" ht="14.85" customHeight="1">
      <c r="A136" s="60"/>
      <c r="B136" s="61">
        <v>47</v>
      </c>
      <c r="C136" s="105" t="s">
        <v>58</v>
      </c>
      <c r="D136" s="66"/>
      <c r="E136" s="73"/>
      <c r="F136" s="73"/>
      <c r="G136" s="73"/>
      <c r="H136" s="73"/>
      <c r="I136" s="73"/>
      <c r="J136" s="73"/>
    </row>
    <row r="137" spans="1:10" ht="14.85" customHeight="1">
      <c r="A137" s="60"/>
      <c r="B137" s="61" t="s">
        <v>68</v>
      </c>
      <c r="C137" s="105" t="s">
        <v>11</v>
      </c>
      <c r="D137" s="106">
        <v>1465</v>
      </c>
      <c r="E137" s="76"/>
      <c r="F137" s="106">
        <v>1756</v>
      </c>
      <c r="G137" s="76"/>
      <c r="H137" s="106">
        <v>1756</v>
      </c>
      <c r="I137" s="76"/>
      <c r="J137" s="106">
        <v>2458</v>
      </c>
    </row>
    <row r="138" spans="1:10" ht="14.85" customHeight="1">
      <c r="A138" s="60"/>
      <c r="B138" s="61" t="s">
        <v>69</v>
      </c>
      <c r="C138" s="105" t="s">
        <v>13</v>
      </c>
      <c r="D138" s="106">
        <v>30</v>
      </c>
      <c r="E138" s="76"/>
      <c r="F138" s="106">
        <v>50</v>
      </c>
      <c r="G138" s="76"/>
      <c r="H138" s="106">
        <v>50</v>
      </c>
      <c r="I138" s="76"/>
      <c r="J138" s="106">
        <v>38</v>
      </c>
    </row>
    <row r="139" spans="1:10" ht="14.85" customHeight="1">
      <c r="A139" s="60"/>
      <c r="B139" s="61" t="s">
        <v>70</v>
      </c>
      <c r="C139" s="105" t="s">
        <v>15</v>
      </c>
      <c r="D139" s="113">
        <v>150</v>
      </c>
      <c r="E139" s="112"/>
      <c r="F139" s="113">
        <v>180</v>
      </c>
      <c r="G139" s="112"/>
      <c r="H139" s="113">
        <v>180</v>
      </c>
      <c r="I139" s="112"/>
      <c r="J139" s="113">
        <v>135</v>
      </c>
    </row>
    <row r="140" spans="1:10" ht="14.85" customHeight="1">
      <c r="A140" s="60" t="s">
        <v>5</v>
      </c>
      <c r="B140" s="61">
        <v>47</v>
      </c>
      <c r="C140" s="105" t="s">
        <v>58</v>
      </c>
      <c r="D140" s="113">
        <f t="shared" ref="D140:H140" si="19">SUM(D137:D139)</f>
        <v>1645</v>
      </c>
      <c r="E140" s="112"/>
      <c r="F140" s="113">
        <f t="shared" si="19"/>
        <v>1986</v>
      </c>
      <c r="G140" s="112"/>
      <c r="H140" s="113">
        <f t="shared" si="19"/>
        <v>1986</v>
      </c>
      <c r="I140" s="112"/>
      <c r="J140" s="113">
        <v>2631</v>
      </c>
    </row>
    <row r="141" spans="1:10" ht="14.85" customHeight="1">
      <c r="A141" s="60"/>
      <c r="B141" s="63"/>
      <c r="C141" s="105"/>
      <c r="D141" s="30"/>
      <c r="E141" s="89"/>
      <c r="F141" s="89"/>
      <c r="G141" s="89"/>
      <c r="H141" s="89"/>
      <c r="I141" s="89"/>
      <c r="J141" s="89"/>
    </row>
    <row r="142" spans="1:10" ht="14.85" customHeight="1">
      <c r="A142" s="60"/>
      <c r="B142" s="61">
        <v>48</v>
      </c>
      <c r="C142" s="105" t="s">
        <v>23</v>
      </c>
      <c r="D142" s="30"/>
      <c r="E142" s="89"/>
      <c r="F142" s="89"/>
      <c r="G142" s="89"/>
      <c r="H142" s="89"/>
      <c r="I142" s="89"/>
      <c r="J142" s="89"/>
    </row>
    <row r="143" spans="1:10" ht="14.85" customHeight="1">
      <c r="A143" s="60"/>
      <c r="B143" s="61" t="s">
        <v>71</v>
      </c>
      <c r="C143" s="105" t="s">
        <v>11</v>
      </c>
      <c r="D143" s="106">
        <v>1320</v>
      </c>
      <c r="E143" s="76"/>
      <c r="F143" s="106">
        <v>1375</v>
      </c>
      <c r="G143" s="76"/>
      <c r="H143" s="106">
        <v>1375</v>
      </c>
      <c r="I143" s="76"/>
      <c r="J143" s="106">
        <v>2043</v>
      </c>
    </row>
    <row r="144" spans="1:10" ht="14.85" customHeight="1">
      <c r="A144" s="60"/>
      <c r="B144" s="61" t="s">
        <v>72</v>
      </c>
      <c r="C144" s="105" t="s">
        <v>13</v>
      </c>
      <c r="D144" s="106">
        <v>46</v>
      </c>
      <c r="E144" s="76"/>
      <c r="F144" s="106">
        <v>50</v>
      </c>
      <c r="G144" s="76"/>
      <c r="H144" s="106">
        <v>50</v>
      </c>
      <c r="I144" s="76"/>
      <c r="J144" s="106">
        <v>38</v>
      </c>
    </row>
    <row r="145" spans="1:10" ht="14.85" customHeight="1">
      <c r="A145" s="60"/>
      <c r="B145" s="61" t="s">
        <v>73</v>
      </c>
      <c r="C145" s="105" t="s">
        <v>15</v>
      </c>
      <c r="D145" s="106">
        <v>138</v>
      </c>
      <c r="E145" s="76"/>
      <c r="F145" s="106">
        <v>200</v>
      </c>
      <c r="G145" s="76"/>
      <c r="H145" s="106">
        <v>200</v>
      </c>
      <c r="I145" s="76"/>
      <c r="J145" s="106">
        <v>150</v>
      </c>
    </row>
    <row r="146" spans="1:10" ht="14.85" customHeight="1">
      <c r="A146" s="60" t="s">
        <v>5</v>
      </c>
      <c r="B146" s="61">
        <v>48</v>
      </c>
      <c r="C146" s="105" t="s">
        <v>23</v>
      </c>
      <c r="D146" s="111">
        <f t="shared" ref="D146:H146" si="20">SUM(D143:D145)</f>
        <v>1504</v>
      </c>
      <c r="E146" s="110"/>
      <c r="F146" s="111">
        <f t="shared" si="20"/>
        <v>1625</v>
      </c>
      <c r="G146" s="110"/>
      <c r="H146" s="111">
        <f t="shared" si="20"/>
        <v>1625</v>
      </c>
      <c r="I146" s="110"/>
      <c r="J146" s="111">
        <v>2231</v>
      </c>
    </row>
    <row r="147" spans="1:10" ht="26.4">
      <c r="A147" s="60" t="s">
        <v>5</v>
      </c>
      <c r="B147" s="61">
        <v>60</v>
      </c>
      <c r="C147" s="105" t="s">
        <v>147</v>
      </c>
      <c r="D147" s="111">
        <f t="shared" ref="D147:H147" si="21">D146+D140+D134+D128+D122</f>
        <v>11359</v>
      </c>
      <c r="E147" s="110"/>
      <c r="F147" s="111">
        <f t="shared" si="21"/>
        <v>11937</v>
      </c>
      <c r="G147" s="110"/>
      <c r="H147" s="111">
        <f t="shared" si="21"/>
        <v>11937</v>
      </c>
      <c r="I147" s="110"/>
      <c r="J147" s="111">
        <v>15920</v>
      </c>
    </row>
    <row r="148" spans="1:10" ht="12" customHeight="1">
      <c r="A148" s="60"/>
      <c r="B148" s="61"/>
      <c r="C148" s="105"/>
      <c r="D148" s="114"/>
      <c r="E148" s="115"/>
      <c r="F148" s="115"/>
      <c r="G148" s="114"/>
      <c r="H148" s="115"/>
      <c r="I148" s="114"/>
      <c r="J148" s="115"/>
    </row>
    <row r="149" spans="1:10">
      <c r="A149" s="60"/>
      <c r="B149" s="61">
        <v>61</v>
      </c>
      <c r="C149" s="105" t="s">
        <v>139</v>
      </c>
      <c r="D149" s="76"/>
      <c r="E149" s="106"/>
      <c r="F149" s="76"/>
      <c r="G149" s="106"/>
      <c r="H149" s="106"/>
      <c r="I149" s="106"/>
      <c r="J149" s="106"/>
    </row>
    <row r="150" spans="1:10">
      <c r="A150" s="60"/>
      <c r="B150" s="61" t="s">
        <v>140</v>
      </c>
      <c r="C150" s="105" t="s">
        <v>11</v>
      </c>
      <c r="D150" s="76">
        <v>0</v>
      </c>
      <c r="E150" s="76"/>
      <c r="F150" s="106">
        <v>5200</v>
      </c>
      <c r="G150" s="76"/>
      <c r="H150" s="106">
        <v>5200</v>
      </c>
      <c r="I150" s="76"/>
      <c r="J150" s="106">
        <v>5196</v>
      </c>
    </row>
    <row r="151" spans="1:10">
      <c r="A151" s="60"/>
      <c r="B151" s="61" t="s">
        <v>142</v>
      </c>
      <c r="C151" s="105" t="s">
        <v>13</v>
      </c>
      <c r="D151" s="76">
        <v>0</v>
      </c>
      <c r="E151" s="76"/>
      <c r="F151" s="106">
        <v>300</v>
      </c>
      <c r="G151" s="76"/>
      <c r="H151" s="106">
        <v>300</v>
      </c>
      <c r="I151" s="76"/>
      <c r="J151" s="106">
        <v>225</v>
      </c>
    </row>
    <row r="152" spans="1:10">
      <c r="A152" s="60"/>
      <c r="B152" s="61" t="s">
        <v>141</v>
      </c>
      <c r="C152" s="105" t="s">
        <v>15</v>
      </c>
      <c r="D152" s="76">
        <v>0</v>
      </c>
      <c r="E152" s="76"/>
      <c r="F152" s="106">
        <v>3000</v>
      </c>
      <c r="G152" s="76"/>
      <c r="H152" s="106">
        <v>3000</v>
      </c>
      <c r="I152" s="76"/>
      <c r="J152" s="106">
        <v>2250</v>
      </c>
    </row>
    <row r="153" spans="1:10">
      <c r="A153" s="86" t="s">
        <v>5</v>
      </c>
      <c r="B153" s="108">
        <v>61</v>
      </c>
      <c r="C153" s="109" t="s">
        <v>139</v>
      </c>
      <c r="D153" s="110">
        <f t="shared" ref="D153:H153" si="22">SUM(D150:D152)</f>
        <v>0</v>
      </c>
      <c r="E153" s="110"/>
      <c r="F153" s="111">
        <f t="shared" si="22"/>
        <v>8500</v>
      </c>
      <c r="G153" s="110"/>
      <c r="H153" s="111">
        <f t="shared" si="22"/>
        <v>8500</v>
      </c>
      <c r="I153" s="110"/>
      <c r="J153" s="111">
        <v>7671</v>
      </c>
    </row>
    <row r="154" spans="1:10">
      <c r="A154" s="6" t="s">
        <v>5</v>
      </c>
      <c r="B154" s="104">
        <v>1E-3</v>
      </c>
      <c r="C154" s="103" t="s">
        <v>8</v>
      </c>
      <c r="D154" s="113">
        <f t="shared" ref="D154:H154" si="23">D147+D153</f>
        <v>11359</v>
      </c>
      <c r="E154" s="112"/>
      <c r="F154" s="113">
        <f t="shared" si="23"/>
        <v>20437</v>
      </c>
      <c r="G154" s="112"/>
      <c r="H154" s="113">
        <f t="shared" si="23"/>
        <v>20437</v>
      </c>
      <c r="I154" s="112"/>
      <c r="J154" s="113">
        <v>23591</v>
      </c>
    </row>
    <row r="155" spans="1:10">
      <c r="A155" s="72" t="s">
        <v>5</v>
      </c>
      <c r="B155" s="63">
        <v>3456</v>
      </c>
      <c r="C155" s="116" t="s">
        <v>0</v>
      </c>
      <c r="D155" s="85">
        <f t="shared" ref="D155:H155" si="24">D154</f>
        <v>11359</v>
      </c>
      <c r="E155" s="56"/>
      <c r="F155" s="85">
        <f t="shared" si="24"/>
        <v>20437</v>
      </c>
      <c r="G155" s="56"/>
      <c r="H155" s="85">
        <f t="shared" si="24"/>
        <v>20437</v>
      </c>
      <c r="I155" s="56"/>
      <c r="J155" s="85">
        <v>23591</v>
      </c>
    </row>
    <row r="156" spans="1:10">
      <c r="A156" s="72"/>
      <c r="B156" s="63"/>
      <c r="C156" s="116"/>
      <c r="D156" s="117"/>
      <c r="E156" s="117"/>
      <c r="F156" s="48"/>
      <c r="G156" s="48"/>
      <c r="H156" s="48"/>
      <c r="I156" s="48"/>
      <c r="J156" s="48"/>
    </row>
    <row r="157" spans="1:10" ht="14.85" customHeight="1">
      <c r="A157" s="6" t="s">
        <v>7</v>
      </c>
      <c r="B157" s="118">
        <v>3475</v>
      </c>
      <c r="C157" s="119" t="s">
        <v>1</v>
      </c>
      <c r="D157" s="120"/>
      <c r="E157" s="120"/>
      <c r="F157" s="120"/>
      <c r="G157" s="120"/>
      <c r="H157" s="120"/>
      <c r="I157" s="120"/>
      <c r="J157" s="120"/>
    </row>
    <row r="158" spans="1:10" ht="14.85" customHeight="1">
      <c r="A158" s="60"/>
      <c r="B158" s="121">
        <v>0.106</v>
      </c>
      <c r="C158" s="122" t="s">
        <v>44</v>
      </c>
      <c r="D158" s="123"/>
      <c r="E158" s="123"/>
      <c r="F158" s="123"/>
      <c r="G158" s="123"/>
      <c r="H158" s="123"/>
      <c r="I158" s="123"/>
      <c r="J158" s="123"/>
    </row>
    <row r="159" spans="1:10" ht="14.85" customHeight="1">
      <c r="A159" s="60"/>
      <c r="B159" s="101">
        <v>1</v>
      </c>
      <c r="C159" s="124" t="s">
        <v>119</v>
      </c>
      <c r="D159" s="75"/>
      <c r="E159" s="75"/>
      <c r="F159" s="54"/>
      <c r="G159" s="75"/>
      <c r="H159" s="75"/>
      <c r="I159" s="75"/>
      <c r="J159" s="75"/>
    </row>
    <row r="160" spans="1:10" ht="14.85" customHeight="1">
      <c r="A160" s="60"/>
      <c r="B160" s="125">
        <v>62</v>
      </c>
      <c r="C160" s="126" t="s">
        <v>91</v>
      </c>
      <c r="D160" s="75"/>
      <c r="E160" s="75"/>
      <c r="F160" s="54"/>
      <c r="G160" s="75"/>
      <c r="H160" s="75"/>
      <c r="I160" s="75"/>
      <c r="J160" s="75"/>
    </row>
    <row r="161" spans="1:10" ht="26.4">
      <c r="A161" s="60"/>
      <c r="B161" s="127" t="s">
        <v>120</v>
      </c>
      <c r="C161" s="126" t="s">
        <v>127</v>
      </c>
      <c r="D161" s="54">
        <v>0</v>
      </c>
      <c r="E161" s="54"/>
      <c r="F161" s="75">
        <v>5</v>
      </c>
      <c r="G161" s="54"/>
      <c r="H161" s="75">
        <v>5</v>
      </c>
      <c r="I161" s="54"/>
      <c r="J161" s="54">
        <v>0</v>
      </c>
    </row>
    <row r="162" spans="1:10" ht="14.85" customHeight="1">
      <c r="A162" s="60"/>
      <c r="B162" s="127" t="s">
        <v>159</v>
      </c>
      <c r="C162" s="126" t="s">
        <v>169</v>
      </c>
      <c r="D162" s="96">
        <v>0</v>
      </c>
      <c r="E162" s="96"/>
      <c r="F162" s="96">
        <v>0</v>
      </c>
      <c r="G162" s="96"/>
      <c r="H162" s="96">
        <v>0</v>
      </c>
      <c r="I162" s="96"/>
      <c r="J162" s="97">
        <v>1</v>
      </c>
    </row>
    <row r="163" spans="1:10" ht="14.85" customHeight="1">
      <c r="A163" s="60" t="s">
        <v>5</v>
      </c>
      <c r="B163" s="125">
        <v>62</v>
      </c>
      <c r="C163" s="126" t="s">
        <v>91</v>
      </c>
      <c r="D163" s="96">
        <f>D162</f>
        <v>0</v>
      </c>
      <c r="E163" s="96"/>
      <c r="F163" s="96">
        <f>F162</f>
        <v>0</v>
      </c>
      <c r="G163" s="96"/>
      <c r="H163" s="96">
        <f>H162</f>
        <v>0</v>
      </c>
      <c r="I163" s="96"/>
      <c r="J163" s="97">
        <v>1</v>
      </c>
    </row>
    <row r="164" spans="1:10" ht="13.35" customHeight="1">
      <c r="A164" s="60" t="s">
        <v>5</v>
      </c>
      <c r="B164" s="101">
        <v>1</v>
      </c>
      <c r="C164" s="124" t="s">
        <v>119</v>
      </c>
      <c r="D164" s="96">
        <f>D163</f>
        <v>0</v>
      </c>
      <c r="E164" s="96"/>
      <c r="F164" s="96">
        <f>F163</f>
        <v>0</v>
      </c>
      <c r="G164" s="96"/>
      <c r="H164" s="96">
        <f>H163</f>
        <v>0</v>
      </c>
      <c r="I164" s="96"/>
      <c r="J164" s="97">
        <v>1</v>
      </c>
    </row>
    <row r="165" spans="1:10" ht="12" customHeight="1">
      <c r="A165" s="60"/>
      <c r="B165" s="121"/>
      <c r="C165" s="122"/>
      <c r="D165" s="123"/>
      <c r="E165" s="123"/>
      <c r="F165" s="123"/>
      <c r="G165" s="123"/>
      <c r="H165" s="123"/>
      <c r="I165" s="123"/>
      <c r="J165" s="123"/>
    </row>
    <row r="166" spans="1:10" ht="14.85" customHeight="1">
      <c r="A166" s="60"/>
      <c r="B166" s="125">
        <v>60</v>
      </c>
      <c r="C166" s="126" t="s">
        <v>45</v>
      </c>
      <c r="D166" s="123"/>
      <c r="E166" s="123"/>
      <c r="F166" s="123"/>
      <c r="G166" s="123"/>
      <c r="H166" s="123"/>
      <c r="I166" s="123"/>
      <c r="J166" s="123"/>
    </row>
    <row r="167" spans="1:10" ht="14.85" customHeight="1">
      <c r="A167" s="60"/>
      <c r="B167" s="127" t="s">
        <v>34</v>
      </c>
      <c r="C167" s="126" t="s">
        <v>11</v>
      </c>
      <c r="D167" s="54">
        <v>0</v>
      </c>
      <c r="E167" s="54"/>
      <c r="F167" s="75">
        <v>1</v>
      </c>
      <c r="G167" s="54"/>
      <c r="H167" s="75">
        <v>1</v>
      </c>
      <c r="I167" s="54"/>
      <c r="J167" s="75">
        <v>1</v>
      </c>
    </row>
    <row r="168" spans="1:10" ht="14.85" customHeight="1">
      <c r="A168" s="60"/>
      <c r="B168" s="127" t="s">
        <v>36</v>
      </c>
      <c r="C168" s="126" t="s">
        <v>15</v>
      </c>
      <c r="D168" s="97">
        <v>400</v>
      </c>
      <c r="E168" s="96"/>
      <c r="F168" s="97">
        <v>400</v>
      </c>
      <c r="G168" s="96"/>
      <c r="H168" s="97">
        <v>400</v>
      </c>
      <c r="I168" s="96"/>
      <c r="J168" s="97">
        <v>300</v>
      </c>
    </row>
    <row r="169" spans="1:10" ht="14.85" customHeight="1">
      <c r="A169" s="60" t="s">
        <v>5</v>
      </c>
      <c r="B169" s="125">
        <v>60</v>
      </c>
      <c r="C169" s="126" t="s">
        <v>45</v>
      </c>
      <c r="D169" s="97">
        <f t="shared" ref="D169:H169" si="25">SUM(D167:D168)</f>
        <v>400</v>
      </c>
      <c r="E169" s="96"/>
      <c r="F169" s="97">
        <f t="shared" si="25"/>
        <v>401</v>
      </c>
      <c r="G169" s="96"/>
      <c r="H169" s="97">
        <f t="shared" si="25"/>
        <v>401</v>
      </c>
      <c r="I169" s="96"/>
      <c r="J169" s="97">
        <v>301</v>
      </c>
    </row>
    <row r="170" spans="1:10" ht="12" customHeight="1">
      <c r="A170" s="60"/>
      <c r="B170" s="125"/>
      <c r="C170" s="126"/>
      <c r="D170" s="130"/>
      <c r="E170" s="130"/>
      <c r="F170" s="130"/>
      <c r="G170" s="130"/>
      <c r="H170" s="130"/>
      <c r="I170" s="130"/>
      <c r="J170" s="130"/>
    </row>
    <row r="171" spans="1:10" ht="14.85" customHeight="1">
      <c r="A171" s="60"/>
      <c r="B171" s="125">
        <v>62</v>
      </c>
      <c r="C171" s="126" t="s">
        <v>91</v>
      </c>
      <c r="D171" s="117"/>
      <c r="E171" s="117"/>
      <c r="F171" s="117"/>
      <c r="G171" s="117"/>
      <c r="H171" s="117"/>
      <c r="I171" s="117"/>
      <c r="J171" s="117"/>
    </row>
    <row r="172" spans="1:10" ht="14.85" customHeight="1">
      <c r="A172" s="60"/>
      <c r="B172" s="127" t="s">
        <v>93</v>
      </c>
      <c r="C172" s="126" t="s">
        <v>11</v>
      </c>
      <c r="D172" s="75">
        <v>9646</v>
      </c>
      <c r="E172" s="54"/>
      <c r="F172" s="75">
        <v>11823</v>
      </c>
      <c r="G172" s="54"/>
      <c r="H172" s="75">
        <v>11823</v>
      </c>
      <c r="I172" s="54"/>
      <c r="J172" s="75">
        <v>16282</v>
      </c>
    </row>
    <row r="173" spans="1:10" ht="14.85" customHeight="1">
      <c r="A173" s="60"/>
      <c r="B173" s="127" t="s">
        <v>158</v>
      </c>
      <c r="C173" s="126" t="s">
        <v>153</v>
      </c>
      <c r="D173" s="54">
        <v>0</v>
      </c>
      <c r="E173" s="54"/>
      <c r="F173" s="54">
        <v>0</v>
      </c>
      <c r="G173" s="54"/>
      <c r="H173" s="54">
        <v>0</v>
      </c>
      <c r="I173" s="54"/>
      <c r="J173" s="75">
        <v>737</v>
      </c>
    </row>
    <row r="174" spans="1:10" ht="14.85" customHeight="1">
      <c r="A174" s="60"/>
      <c r="B174" s="127" t="s">
        <v>94</v>
      </c>
      <c r="C174" s="126" t="s">
        <v>13</v>
      </c>
      <c r="D174" s="75">
        <v>70</v>
      </c>
      <c r="E174" s="54"/>
      <c r="F174" s="75">
        <v>70</v>
      </c>
      <c r="G174" s="54"/>
      <c r="H174" s="75">
        <v>70</v>
      </c>
      <c r="I174" s="54"/>
      <c r="J174" s="75">
        <v>53</v>
      </c>
    </row>
    <row r="175" spans="1:10" ht="14.85" customHeight="1">
      <c r="A175" s="60"/>
      <c r="B175" s="127" t="s">
        <v>95</v>
      </c>
      <c r="C175" s="126" t="s">
        <v>15</v>
      </c>
      <c r="D175" s="75">
        <v>891</v>
      </c>
      <c r="E175" s="54"/>
      <c r="F175" s="75">
        <v>958</v>
      </c>
      <c r="G175" s="54"/>
      <c r="H175" s="75">
        <v>958</v>
      </c>
      <c r="I175" s="54"/>
      <c r="J175" s="54">
        <v>0</v>
      </c>
    </row>
    <row r="176" spans="1:10" ht="14.85" customHeight="1">
      <c r="A176" s="60"/>
      <c r="B176" s="127" t="s">
        <v>96</v>
      </c>
      <c r="C176" s="126" t="s">
        <v>115</v>
      </c>
      <c r="D176" s="97">
        <v>61</v>
      </c>
      <c r="E176" s="96"/>
      <c r="F176" s="97">
        <v>95</v>
      </c>
      <c r="G176" s="96"/>
      <c r="H176" s="97">
        <v>95</v>
      </c>
      <c r="I176" s="96"/>
      <c r="J176" s="97">
        <v>71</v>
      </c>
    </row>
    <row r="177" spans="1:10" ht="14.85" customHeight="1">
      <c r="A177" s="60" t="s">
        <v>5</v>
      </c>
      <c r="B177" s="125">
        <v>62</v>
      </c>
      <c r="C177" s="126" t="s">
        <v>91</v>
      </c>
      <c r="D177" s="97">
        <f t="shared" ref="D177:H177" si="26">SUM(D172:D176)</f>
        <v>10668</v>
      </c>
      <c r="E177" s="96"/>
      <c r="F177" s="97">
        <f t="shared" si="26"/>
        <v>12946</v>
      </c>
      <c r="G177" s="96"/>
      <c r="H177" s="97">
        <f t="shared" si="26"/>
        <v>12946</v>
      </c>
      <c r="I177" s="96"/>
      <c r="J177" s="97">
        <v>17143</v>
      </c>
    </row>
    <row r="178" spans="1:10" ht="12" customHeight="1">
      <c r="A178" s="60"/>
      <c r="B178" s="125"/>
      <c r="C178" s="126"/>
      <c r="D178" s="75"/>
      <c r="E178" s="75"/>
      <c r="F178" s="75"/>
      <c r="G178" s="75"/>
      <c r="H178" s="75"/>
      <c r="I178" s="75"/>
      <c r="J178" s="75"/>
    </row>
    <row r="179" spans="1:10" ht="14.85" customHeight="1">
      <c r="A179" s="60"/>
      <c r="B179" s="125">
        <v>63</v>
      </c>
      <c r="C179" s="126" t="s">
        <v>92</v>
      </c>
      <c r="D179" s="117"/>
      <c r="E179" s="117"/>
      <c r="F179" s="117"/>
      <c r="G179" s="117"/>
      <c r="H179" s="117"/>
      <c r="I179" s="117"/>
      <c r="J179" s="117"/>
    </row>
    <row r="180" spans="1:10" ht="14.85" customHeight="1">
      <c r="A180" s="60"/>
      <c r="B180" s="127" t="s">
        <v>97</v>
      </c>
      <c r="C180" s="126" t="s">
        <v>11</v>
      </c>
      <c r="D180" s="75">
        <v>2892</v>
      </c>
      <c r="E180" s="54"/>
      <c r="F180" s="75">
        <v>3046</v>
      </c>
      <c r="G180" s="54"/>
      <c r="H180" s="75">
        <v>3046</v>
      </c>
      <c r="I180" s="54"/>
      <c r="J180" s="75">
        <v>3306</v>
      </c>
    </row>
    <row r="181" spans="1:10" ht="14.85" customHeight="1">
      <c r="A181" s="60"/>
      <c r="B181" s="127" t="s">
        <v>98</v>
      </c>
      <c r="C181" s="126" t="s">
        <v>13</v>
      </c>
      <c r="D181" s="75">
        <v>65</v>
      </c>
      <c r="E181" s="54"/>
      <c r="F181" s="75">
        <v>60</v>
      </c>
      <c r="G181" s="54"/>
      <c r="H181" s="75">
        <v>60</v>
      </c>
      <c r="I181" s="54"/>
      <c r="J181" s="75">
        <v>45</v>
      </c>
    </row>
    <row r="182" spans="1:10" ht="14.85" customHeight="1">
      <c r="A182" s="60"/>
      <c r="B182" s="127" t="s">
        <v>99</v>
      </c>
      <c r="C182" s="126" t="s">
        <v>15</v>
      </c>
      <c r="D182" s="75">
        <v>247</v>
      </c>
      <c r="E182" s="54"/>
      <c r="F182" s="75">
        <v>200</v>
      </c>
      <c r="G182" s="54"/>
      <c r="H182" s="75">
        <v>200</v>
      </c>
      <c r="I182" s="54"/>
      <c r="J182" s="75">
        <v>59</v>
      </c>
    </row>
    <row r="183" spans="1:10" ht="14.85" customHeight="1">
      <c r="A183" s="60"/>
      <c r="B183" s="127" t="s">
        <v>107</v>
      </c>
      <c r="C183" s="126" t="s">
        <v>108</v>
      </c>
      <c r="D183" s="75">
        <v>264</v>
      </c>
      <c r="E183" s="54"/>
      <c r="F183" s="75">
        <v>350</v>
      </c>
      <c r="G183" s="54"/>
      <c r="H183" s="75">
        <v>350</v>
      </c>
      <c r="I183" s="54"/>
      <c r="J183" s="75">
        <v>263</v>
      </c>
    </row>
    <row r="184" spans="1:10" ht="14.85" customHeight="1">
      <c r="A184" s="86"/>
      <c r="B184" s="131" t="s">
        <v>100</v>
      </c>
      <c r="C184" s="132" t="s">
        <v>115</v>
      </c>
      <c r="D184" s="96">
        <v>0</v>
      </c>
      <c r="E184" s="96"/>
      <c r="F184" s="97">
        <v>100</v>
      </c>
      <c r="G184" s="96"/>
      <c r="H184" s="97">
        <v>100</v>
      </c>
      <c r="I184" s="96"/>
      <c r="J184" s="97">
        <v>75</v>
      </c>
    </row>
    <row r="185" spans="1:10" ht="14.85" customHeight="1">
      <c r="A185" s="6" t="s">
        <v>5</v>
      </c>
      <c r="B185" s="133">
        <v>63</v>
      </c>
      <c r="C185" s="126" t="s">
        <v>92</v>
      </c>
      <c r="D185" s="97">
        <f t="shared" ref="D185:H185" si="27">SUM(D180:D184)</f>
        <v>3468</v>
      </c>
      <c r="E185" s="96"/>
      <c r="F185" s="97">
        <f t="shared" si="27"/>
        <v>3756</v>
      </c>
      <c r="G185" s="96"/>
      <c r="H185" s="97">
        <f t="shared" si="27"/>
        <v>3756</v>
      </c>
      <c r="I185" s="96"/>
      <c r="J185" s="97">
        <v>3748</v>
      </c>
    </row>
    <row r="186" spans="1:10" ht="14.85" customHeight="1">
      <c r="A186" s="6" t="s">
        <v>5</v>
      </c>
      <c r="B186" s="104">
        <v>0.106</v>
      </c>
      <c r="C186" s="119" t="s">
        <v>44</v>
      </c>
      <c r="D186" s="85">
        <f t="shared" ref="D186:H186" si="28">D169+D177+D185+D164</f>
        <v>14536</v>
      </c>
      <c r="E186" s="56"/>
      <c r="F186" s="85">
        <f t="shared" si="28"/>
        <v>17103</v>
      </c>
      <c r="G186" s="56"/>
      <c r="H186" s="85">
        <f t="shared" si="28"/>
        <v>17103</v>
      </c>
      <c r="I186" s="56"/>
      <c r="J186" s="85">
        <v>21193</v>
      </c>
    </row>
    <row r="187" spans="1:10" ht="14.85" customHeight="1">
      <c r="A187" s="6" t="s">
        <v>5</v>
      </c>
      <c r="B187" s="118">
        <v>3475</v>
      </c>
      <c r="C187" s="119" t="s">
        <v>1</v>
      </c>
      <c r="D187" s="85">
        <f t="shared" ref="D187:H187" si="29">D186</f>
        <v>14536</v>
      </c>
      <c r="E187" s="56"/>
      <c r="F187" s="85">
        <f t="shared" si="29"/>
        <v>17103</v>
      </c>
      <c r="G187" s="56"/>
      <c r="H187" s="85">
        <f t="shared" si="29"/>
        <v>17103</v>
      </c>
      <c r="I187" s="56"/>
      <c r="J187" s="85">
        <v>21193</v>
      </c>
    </row>
    <row r="188" spans="1:10" s="138" customFormat="1" ht="14.85" customHeight="1">
      <c r="A188" s="134" t="s">
        <v>5</v>
      </c>
      <c r="B188" s="135"/>
      <c r="C188" s="136" t="s">
        <v>6</v>
      </c>
      <c r="D188" s="137">
        <f>D155+D113+D187+D35</f>
        <v>168020</v>
      </c>
      <c r="E188" s="56"/>
      <c r="F188" s="137">
        <f>F155+F113+F187+F35</f>
        <v>227085</v>
      </c>
      <c r="G188" s="56"/>
      <c r="H188" s="137">
        <f>H155+H113+H187+H35</f>
        <v>228085</v>
      </c>
      <c r="I188" s="56"/>
      <c r="J188" s="137">
        <v>243256</v>
      </c>
    </row>
    <row r="189" spans="1:10">
      <c r="A189" s="60"/>
      <c r="B189" s="61"/>
      <c r="C189" s="139"/>
      <c r="D189" s="48"/>
      <c r="E189" s="48"/>
      <c r="F189" s="48"/>
      <c r="G189" s="48"/>
      <c r="H189" s="48"/>
      <c r="I189" s="48"/>
      <c r="J189" s="48"/>
    </row>
    <row r="190" spans="1:10">
      <c r="C190" s="64" t="s">
        <v>46</v>
      </c>
      <c r="D190" s="140"/>
      <c r="E190" s="140"/>
      <c r="F190" s="48"/>
      <c r="G190" s="48"/>
      <c r="H190" s="48"/>
      <c r="I190" s="48"/>
      <c r="J190" s="48"/>
    </row>
    <row r="191" spans="1:10" s="83" customFormat="1" ht="14.85" customHeight="1">
      <c r="A191" s="6" t="s">
        <v>7</v>
      </c>
      <c r="B191" s="141">
        <v>4408</v>
      </c>
      <c r="C191" s="142" t="s">
        <v>84</v>
      </c>
      <c r="D191" s="140"/>
      <c r="E191" s="140"/>
      <c r="F191" s="140"/>
      <c r="G191" s="140"/>
      <c r="H191" s="140"/>
      <c r="I191" s="140"/>
      <c r="J191" s="140"/>
    </row>
    <row r="192" spans="1:10" s="83" customFormat="1" ht="14.85" customHeight="1">
      <c r="A192" s="143"/>
      <c r="B192" s="144">
        <v>1</v>
      </c>
      <c r="C192" s="145" t="s">
        <v>47</v>
      </c>
      <c r="D192" s="146"/>
      <c r="E192" s="146"/>
      <c r="F192" s="146"/>
      <c r="G192" s="146"/>
      <c r="H192" s="146"/>
      <c r="I192" s="146"/>
      <c r="J192" s="146"/>
    </row>
    <row r="193" spans="1:10" s="83" customFormat="1" ht="14.85" customHeight="1">
      <c r="A193" s="143"/>
      <c r="B193" s="147">
        <v>1.101</v>
      </c>
      <c r="C193" s="64" t="s">
        <v>39</v>
      </c>
      <c r="D193" s="148"/>
      <c r="E193" s="148"/>
      <c r="F193" s="146"/>
      <c r="G193" s="146"/>
      <c r="H193" s="146"/>
      <c r="I193" s="146"/>
      <c r="J193" s="146"/>
    </row>
    <row r="194" spans="1:10" s="83" customFormat="1" ht="14.85" customHeight="1">
      <c r="A194" s="149"/>
      <c r="B194" s="67">
        <v>1</v>
      </c>
      <c r="C194" s="128" t="s">
        <v>119</v>
      </c>
      <c r="D194" s="75"/>
      <c r="E194" s="75"/>
      <c r="F194" s="75"/>
      <c r="G194" s="54"/>
      <c r="H194" s="75"/>
      <c r="I194" s="54"/>
      <c r="J194" s="75"/>
    </row>
    <row r="195" spans="1:10" s="83" customFormat="1" ht="26.4">
      <c r="A195" s="149"/>
      <c r="B195" s="150">
        <v>71</v>
      </c>
      <c r="C195" s="145" t="s">
        <v>167</v>
      </c>
      <c r="D195" s="75"/>
      <c r="E195" s="75"/>
      <c r="F195" s="75"/>
      <c r="G195" s="54"/>
      <c r="H195" s="75"/>
      <c r="I195" s="54"/>
      <c r="J195" s="75"/>
    </row>
    <row r="196" spans="1:10" s="83" customFormat="1">
      <c r="A196" s="149"/>
      <c r="B196" s="151" t="s">
        <v>121</v>
      </c>
      <c r="C196" s="145" t="s">
        <v>109</v>
      </c>
      <c r="D196" s="97">
        <v>189</v>
      </c>
      <c r="E196" s="96"/>
      <c r="F196" s="96">
        <v>0</v>
      </c>
      <c r="G196" s="96"/>
      <c r="H196" s="96">
        <v>0</v>
      </c>
      <c r="I196" s="96"/>
      <c r="J196" s="96">
        <v>0</v>
      </c>
    </row>
    <row r="197" spans="1:10" s="83" customFormat="1" ht="26.4">
      <c r="A197" s="149" t="s">
        <v>5</v>
      </c>
      <c r="B197" s="150">
        <v>71</v>
      </c>
      <c r="C197" s="145" t="s">
        <v>167</v>
      </c>
      <c r="D197" s="85">
        <f t="shared" ref="D197:H197" si="30">SUM(D196)</f>
        <v>189</v>
      </c>
      <c r="E197" s="56"/>
      <c r="F197" s="56">
        <f t="shared" si="30"/>
        <v>0</v>
      </c>
      <c r="G197" s="56"/>
      <c r="H197" s="56">
        <f t="shared" si="30"/>
        <v>0</v>
      </c>
      <c r="I197" s="56"/>
      <c r="J197" s="56">
        <v>0</v>
      </c>
    </row>
    <row r="198" spans="1:10" s="83" customFormat="1">
      <c r="A198" s="149"/>
      <c r="B198" s="151"/>
      <c r="C198" s="145"/>
      <c r="D198" s="75"/>
      <c r="E198" s="75"/>
      <c r="F198" s="75"/>
      <c r="G198" s="54"/>
      <c r="H198" s="75"/>
      <c r="I198" s="54"/>
      <c r="J198" s="54"/>
    </row>
    <row r="199" spans="1:10" s="83" customFormat="1" ht="26.4">
      <c r="A199" s="149"/>
      <c r="B199" s="150">
        <v>72</v>
      </c>
      <c r="C199" s="145" t="s">
        <v>170</v>
      </c>
      <c r="D199" s="54"/>
      <c r="E199" s="54"/>
      <c r="F199" s="54"/>
      <c r="G199" s="54"/>
      <c r="H199" s="75"/>
      <c r="I199" s="54"/>
      <c r="J199" s="75"/>
    </row>
    <row r="200" spans="1:10" s="83" customFormat="1">
      <c r="A200" s="149"/>
      <c r="B200" s="151" t="s">
        <v>122</v>
      </c>
      <c r="C200" s="145" t="s">
        <v>109</v>
      </c>
      <c r="D200" s="96">
        <v>0</v>
      </c>
      <c r="E200" s="96"/>
      <c r="F200" s="97">
        <v>117100</v>
      </c>
      <c r="G200" s="96"/>
      <c r="H200" s="97">
        <v>117100</v>
      </c>
      <c r="I200" s="96"/>
      <c r="J200" s="97">
        <v>117100</v>
      </c>
    </row>
    <row r="201" spans="1:10" s="83" customFormat="1" ht="26.4">
      <c r="A201" s="149" t="s">
        <v>5</v>
      </c>
      <c r="B201" s="150">
        <v>72</v>
      </c>
      <c r="C201" s="145" t="s">
        <v>170</v>
      </c>
      <c r="D201" s="56">
        <f t="shared" ref="D201:H201" si="31">SUM(D200)</f>
        <v>0</v>
      </c>
      <c r="E201" s="56"/>
      <c r="F201" s="85">
        <f t="shared" si="31"/>
        <v>117100</v>
      </c>
      <c r="G201" s="56"/>
      <c r="H201" s="85">
        <f t="shared" si="31"/>
        <v>117100</v>
      </c>
      <c r="I201" s="56"/>
      <c r="J201" s="85">
        <v>117100</v>
      </c>
    </row>
    <row r="202" spans="1:10" s="83" customFormat="1">
      <c r="A202" s="149" t="s">
        <v>5</v>
      </c>
      <c r="B202" s="67">
        <v>1</v>
      </c>
      <c r="C202" s="128" t="s">
        <v>119</v>
      </c>
      <c r="D202" s="85">
        <f t="shared" ref="D202:H202" si="32">D196+D201</f>
        <v>189</v>
      </c>
      <c r="E202" s="56"/>
      <c r="F202" s="85">
        <f t="shared" si="32"/>
        <v>117100</v>
      </c>
      <c r="G202" s="56"/>
      <c r="H202" s="85">
        <f t="shared" si="32"/>
        <v>117100</v>
      </c>
      <c r="I202" s="56"/>
      <c r="J202" s="85">
        <v>117100</v>
      </c>
    </row>
    <row r="203" spans="1:10" s="83" customFormat="1">
      <c r="A203" s="143" t="s">
        <v>5</v>
      </c>
      <c r="B203" s="147">
        <v>1.101</v>
      </c>
      <c r="C203" s="64" t="s">
        <v>39</v>
      </c>
      <c r="D203" s="97">
        <f t="shared" ref="D203:H203" si="33">D202</f>
        <v>189</v>
      </c>
      <c r="E203" s="96"/>
      <c r="F203" s="97">
        <f t="shared" si="33"/>
        <v>117100</v>
      </c>
      <c r="G203" s="96"/>
      <c r="H203" s="97">
        <f t="shared" si="33"/>
        <v>117100</v>
      </c>
      <c r="I203" s="96"/>
      <c r="J203" s="97">
        <v>117100</v>
      </c>
    </row>
    <row r="204" spans="1:10" s="83" customFormat="1">
      <c r="A204" s="143" t="s">
        <v>5</v>
      </c>
      <c r="B204" s="144">
        <v>1</v>
      </c>
      <c r="C204" s="145" t="s">
        <v>47</v>
      </c>
      <c r="D204" s="85">
        <f t="shared" ref="D204:H204" si="34">D203</f>
        <v>189</v>
      </c>
      <c r="E204" s="56"/>
      <c r="F204" s="85">
        <f t="shared" si="34"/>
        <v>117100</v>
      </c>
      <c r="G204" s="56"/>
      <c r="H204" s="85">
        <f t="shared" si="34"/>
        <v>117100</v>
      </c>
      <c r="I204" s="56"/>
      <c r="J204" s="85">
        <v>117100</v>
      </c>
    </row>
    <row r="205" spans="1:10" s="83" customFormat="1">
      <c r="A205" s="143"/>
      <c r="B205" s="144"/>
      <c r="C205" s="145"/>
      <c r="D205" s="75"/>
      <c r="E205" s="75"/>
      <c r="F205" s="75"/>
      <c r="G205" s="54"/>
      <c r="H205" s="75"/>
      <c r="I205" s="54"/>
      <c r="J205" s="75"/>
    </row>
    <row r="206" spans="1:10" s="83" customFormat="1" ht="15" customHeight="1">
      <c r="A206" s="143"/>
      <c r="B206" s="144">
        <v>2</v>
      </c>
      <c r="C206" s="145" t="s">
        <v>110</v>
      </c>
      <c r="D206" s="75"/>
      <c r="E206" s="75"/>
      <c r="F206" s="75"/>
      <c r="G206" s="54"/>
      <c r="H206" s="75"/>
      <c r="I206" s="54"/>
      <c r="J206" s="75"/>
    </row>
    <row r="207" spans="1:10" s="83" customFormat="1" ht="15" customHeight="1">
      <c r="A207" s="143"/>
      <c r="B207" s="147">
        <v>2.101</v>
      </c>
      <c r="C207" s="152" t="s">
        <v>80</v>
      </c>
      <c r="D207" s="75"/>
      <c r="E207" s="75"/>
      <c r="F207" s="75"/>
      <c r="G207" s="54"/>
      <c r="H207" s="75"/>
      <c r="I207" s="54"/>
      <c r="J207" s="75"/>
    </row>
    <row r="208" spans="1:10" s="83" customFormat="1" ht="15" customHeight="1">
      <c r="A208" s="143"/>
      <c r="B208" s="150">
        <v>60</v>
      </c>
      <c r="C208" s="145" t="s">
        <v>48</v>
      </c>
      <c r="D208" s="75"/>
      <c r="E208" s="75"/>
      <c r="F208" s="75"/>
      <c r="G208" s="54"/>
      <c r="H208" s="75"/>
      <c r="I208" s="54"/>
      <c r="J208" s="75"/>
    </row>
    <row r="209" spans="1:10" s="83" customFormat="1" ht="15" customHeight="1">
      <c r="A209" s="143"/>
      <c r="B209" s="150">
        <v>71</v>
      </c>
      <c r="C209" s="145" t="s">
        <v>130</v>
      </c>
      <c r="D209" s="75"/>
      <c r="E209" s="75"/>
      <c r="F209" s="75"/>
      <c r="G209" s="54"/>
      <c r="H209" s="75"/>
      <c r="I209" s="54"/>
      <c r="J209" s="75"/>
    </row>
    <row r="210" spans="1:10" s="83" customFormat="1" ht="15" customHeight="1">
      <c r="A210" s="143"/>
      <c r="B210" s="150" t="s">
        <v>131</v>
      </c>
      <c r="C210" s="145" t="s">
        <v>130</v>
      </c>
      <c r="D210" s="75">
        <v>5000</v>
      </c>
      <c r="E210" s="54"/>
      <c r="F210" s="75">
        <v>7000</v>
      </c>
      <c r="G210" s="54"/>
      <c r="H210" s="75">
        <v>7000</v>
      </c>
      <c r="I210" s="54"/>
      <c r="J210" s="54">
        <v>0</v>
      </c>
    </row>
    <row r="211" spans="1:10" s="83" customFormat="1" ht="15" customHeight="1">
      <c r="A211" s="143" t="s">
        <v>5</v>
      </c>
      <c r="B211" s="150">
        <v>60</v>
      </c>
      <c r="C211" s="145" t="s">
        <v>48</v>
      </c>
      <c r="D211" s="97">
        <f t="shared" ref="D211:H211" si="35">D210</f>
        <v>5000</v>
      </c>
      <c r="E211" s="96"/>
      <c r="F211" s="97">
        <f t="shared" si="35"/>
        <v>7000</v>
      </c>
      <c r="G211" s="96"/>
      <c r="H211" s="97">
        <f t="shared" si="35"/>
        <v>7000</v>
      </c>
      <c r="I211" s="96"/>
      <c r="J211" s="96">
        <v>0</v>
      </c>
    </row>
    <row r="212" spans="1:10" s="83" customFormat="1" ht="15" customHeight="1">
      <c r="A212" s="153" t="s">
        <v>5</v>
      </c>
      <c r="B212" s="154">
        <v>2.101</v>
      </c>
      <c r="C212" s="155" t="s">
        <v>80</v>
      </c>
      <c r="D212" s="85">
        <f t="shared" ref="D212:H213" si="36">D211</f>
        <v>5000</v>
      </c>
      <c r="E212" s="56"/>
      <c r="F212" s="85">
        <f t="shared" si="36"/>
        <v>7000</v>
      </c>
      <c r="G212" s="56"/>
      <c r="H212" s="85">
        <f t="shared" si="36"/>
        <v>7000</v>
      </c>
      <c r="I212" s="56"/>
      <c r="J212" s="56">
        <v>0</v>
      </c>
    </row>
    <row r="213" spans="1:10" s="83" customFormat="1" ht="15" customHeight="1">
      <c r="A213" s="143" t="s">
        <v>5</v>
      </c>
      <c r="B213" s="144">
        <v>2</v>
      </c>
      <c r="C213" s="145" t="s">
        <v>110</v>
      </c>
      <c r="D213" s="97">
        <f t="shared" si="36"/>
        <v>5000</v>
      </c>
      <c r="E213" s="96"/>
      <c r="F213" s="97">
        <f t="shared" si="36"/>
        <v>7000</v>
      </c>
      <c r="G213" s="96"/>
      <c r="H213" s="97">
        <f t="shared" si="36"/>
        <v>7000</v>
      </c>
      <c r="I213" s="96"/>
      <c r="J213" s="96">
        <v>0</v>
      </c>
    </row>
    <row r="214" spans="1:10" s="83" customFormat="1" ht="15" customHeight="1">
      <c r="A214" s="143" t="s">
        <v>5</v>
      </c>
      <c r="B214" s="156">
        <v>4408</v>
      </c>
      <c r="C214" s="152" t="s">
        <v>84</v>
      </c>
      <c r="D214" s="97">
        <f t="shared" ref="D214:H214" si="37">D204+D213</f>
        <v>5189</v>
      </c>
      <c r="E214" s="96"/>
      <c r="F214" s="97">
        <f t="shared" si="37"/>
        <v>124100</v>
      </c>
      <c r="G214" s="96"/>
      <c r="H214" s="97">
        <f t="shared" si="37"/>
        <v>124100</v>
      </c>
      <c r="I214" s="96"/>
      <c r="J214" s="97">
        <v>117100</v>
      </c>
    </row>
    <row r="215" spans="1:10" s="83" customFormat="1">
      <c r="A215" s="143"/>
      <c r="B215" s="156"/>
      <c r="C215" s="152"/>
      <c r="D215" s="75"/>
      <c r="E215" s="75"/>
      <c r="F215" s="75"/>
      <c r="G215" s="54"/>
      <c r="H215" s="75"/>
      <c r="I215" s="54"/>
      <c r="J215" s="75"/>
    </row>
    <row r="216" spans="1:10" s="83" customFormat="1" ht="26.4">
      <c r="A216" s="143"/>
      <c r="B216" s="156">
        <v>5475</v>
      </c>
      <c r="C216" s="152" t="s">
        <v>111</v>
      </c>
      <c r="D216" s="75"/>
      <c r="E216" s="75"/>
      <c r="F216" s="75"/>
      <c r="G216" s="54"/>
      <c r="H216" s="75"/>
      <c r="I216" s="54"/>
      <c r="J216" s="75"/>
    </row>
    <row r="217" spans="1:10" s="83" customFormat="1" ht="14.4" customHeight="1">
      <c r="A217" s="149"/>
      <c r="B217" s="157">
        <v>0.10199999999999999</v>
      </c>
      <c r="C217" s="142" t="s">
        <v>0</v>
      </c>
      <c r="D217" s="75"/>
      <c r="E217" s="75"/>
      <c r="F217" s="75"/>
      <c r="G217" s="54"/>
      <c r="H217" s="75"/>
      <c r="I217" s="54"/>
      <c r="J217" s="75"/>
    </row>
    <row r="218" spans="1:10" s="162" customFormat="1" ht="14.4" customHeight="1">
      <c r="A218" s="158"/>
      <c r="B218" s="101">
        <v>1</v>
      </c>
      <c r="C218" s="159" t="s">
        <v>119</v>
      </c>
      <c r="D218" s="160"/>
      <c r="E218" s="160"/>
      <c r="F218" s="161"/>
      <c r="G218" s="161"/>
      <c r="H218" s="160"/>
      <c r="I218" s="161"/>
      <c r="J218" s="160"/>
    </row>
    <row r="219" spans="1:10" s="162" customFormat="1" ht="27" customHeight="1">
      <c r="A219" s="163"/>
      <c r="B219" s="164">
        <v>71</v>
      </c>
      <c r="C219" s="165" t="s">
        <v>128</v>
      </c>
      <c r="D219" s="160"/>
      <c r="E219" s="160"/>
      <c r="F219" s="160"/>
      <c r="G219" s="161"/>
      <c r="H219" s="160"/>
      <c r="I219" s="161"/>
      <c r="J219" s="160"/>
    </row>
    <row r="220" spans="1:10" s="162" customFormat="1" ht="14.4" customHeight="1">
      <c r="A220" s="163"/>
      <c r="B220" s="164" t="s">
        <v>121</v>
      </c>
      <c r="C220" s="165" t="s">
        <v>109</v>
      </c>
      <c r="D220" s="96">
        <v>0</v>
      </c>
      <c r="E220" s="96"/>
      <c r="F220" s="166">
        <v>19500</v>
      </c>
      <c r="G220" s="96"/>
      <c r="H220" s="166">
        <v>19500</v>
      </c>
      <c r="I220" s="96"/>
      <c r="J220" s="166">
        <v>19500</v>
      </c>
    </row>
    <row r="221" spans="1:10" s="162" customFormat="1" ht="27" customHeight="1">
      <c r="A221" s="163" t="s">
        <v>5</v>
      </c>
      <c r="B221" s="164">
        <v>71</v>
      </c>
      <c r="C221" s="165" t="s">
        <v>128</v>
      </c>
      <c r="D221" s="56">
        <f t="shared" ref="D221:H221" si="38">D220</f>
        <v>0</v>
      </c>
      <c r="E221" s="56"/>
      <c r="F221" s="137">
        <f t="shared" si="38"/>
        <v>19500</v>
      </c>
      <c r="G221" s="56"/>
      <c r="H221" s="137">
        <f t="shared" si="38"/>
        <v>19500</v>
      </c>
      <c r="I221" s="56"/>
      <c r="J221" s="137">
        <v>19500</v>
      </c>
    </row>
    <row r="222" spans="1:10" s="83" customFormat="1">
      <c r="A222" s="149"/>
      <c r="D222" s="75"/>
      <c r="E222" s="75"/>
      <c r="F222" s="75"/>
      <c r="G222" s="54"/>
      <c r="H222" s="75"/>
      <c r="I222" s="54"/>
      <c r="J222" s="75"/>
    </row>
    <row r="223" spans="1:10" s="83" customFormat="1" ht="28.2" customHeight="1">
      <c r="A223" s="149"/>
      <c r="B223" s="164">
        <v>72</v>
      </c>
      <c r="C223" s="145" t="s">
        <v>168</v>
      </c>
      <c r="D223" s="75"/>
      <c r="E223" s="75"/>
      <c r="F223" s="75"/>
      <c r="G223" s="54"/>
      <c r="H223" s="75"/>
      <c r="I223" s="54"/>
      <c r="J223" s="75"/>
    </row>
    <row r="224" spans="1:10" s="83" customFormat="1" ht="14.4" customHeight="1">
      <c r="A224" s="149"/>
      <c r="B224" s="164" t="s">
        <v>122</v>
      </c>
      <c r="C224" s="145" t="s">
        <v>109</v>
      </c>
      <c r="D224" s="96">
        <v>0</v>
      </c>
      <c r="E224" s="96"/>
      <c r="F224" s="97">
        <v>5000</v>
      </c>
      <c r="G224" s="96"/>
      <c r="H224" s="97">
        <v>5000</v>
      </c>
      <c r="I224" s="96"/>
      <c r="J224" s="97">
        <v>5000</v>
      </c>
    </row>
    <row r="225" spans="1:10" s="83" customFormat="1" ht="28.5" customHeight="1">
      <c r="A225" s="149" t="s">
        <v>5</v>
      </c>
      <c r="B225" s="164">
        <v>72</v>
      </c>
      <c r="C225" s="145" t="s">
        <v>168</v>
      </c>
      <c r="D225" s="56">
        <f t="shared" ref="D225:H225" si="39">D224</f>
        <v>0</v>
      </c>
      <c r="E225" s="56"/>
      <c r="F225" s="85">
        <f t="shared" si="39"/>
        <v>5000</v>
      </c>
      <c r="G225" s="56"/>
      <c r="H225" s="85">
        <f t="shared" si="39"/>
        <v>5000</v>
      </c>
      <c r="I225" s="56"/>
      <c r="J225" s="85">
        <v>5000</v>
      </c>
    </row>
    <row r="226" spans="1:10" s="83" customFormat="1">
      <c r="A226" s="149"/>
      <c r="B226" s="164"/>
      <c r="C226" s="145"/>
      <c r="D226" s="167"/>
      <c r="E226" s="167"/>
      <c r="F226" s="92"/>
      <c r="G226" s="167"/>
      <c r="H226" s="92"/>
      <c r="I226" s="167"/>
      <c r="J226" s="92"/>
    </row>
    <row r="227" spans="1:10" s="83" customFormat="1" ht="26.4">
      <c r="A227" s="149"/>
      <c r="B227" s="164">
        <v>73</v>
      </c>
      <c r="C227" s="145" t="s">
        <v>135</v>
      </c>
      <c r="D227" s="168"/>
      <c r="E227" s="168"/>
      <c r="F227" s="75"/>
      <c r="G227" s="168"/>
      <c r="H227" s="75"/>
      <c r="I227" s="168"/>
      <c r="J227" s="75"/>
    </row>
    <row r="228" spans="1:10" s="83" customFormat="1">
      <c r="A228" s="149"/>
      <c r="B228" s="164" t="s">
        <v>136</v>
      </c>
      <c r="C228" s="145" t="s">
        <v>109</v>
      </c>
      <c r="D228" s="97">
        <v>1287</v>
      </c>
      <c r="E228" s="96"/>
      <c r="F228" s="96">
        <v>0</v>
      </c>
      <c r="G228" s="96"/>
      <c r="H228" s="96">
        <v>0</v>
      </c>
      <c r="I228" s="96"/>
      <c r="J228" s="96">
        <v>0</v>
      </c>
    </row>
    <row r="229" spans="1:10" s="83" customFormat="1" ht="26.4">
      <c r="A229" s="149" t="s">
        <v>5</v>
      </c>
      <c r="B229" s="164">
        <v>73</v>
      </c>
      <c r="C229" s="145" t="s">
        <v>135</v>
      </c>
      <c r="D229" s="85">
        <f t="shared" ref="D229:H229" si="40">SUM(D228)</f>
        <v>1287</v>
      </c>
      <c r="E229" s="56"/>
      <c r="F229" s="56">
        <f t="shared" si="40"/>
        <v>0</v>
      </c>
      <c r="G229" s="56"/>
      <c r="H229" s="56">
        <f t="shared" si="40"/>
        <v>0</v>
      </c>
      <c r="I229" s="56"/>
      <c r="J229" s="56">
        <v>0</v>
      </c>
    </row>
    <row r="230" spans="1:10" s="83" customFormat="1" ht="14.4" customHeight="1">
      <c r="A230" s="143" t="s">
        <v>5</v>
      </c>
      <c r="B230" s="67">
        <v>1</v>
      </c>
      <c r="C230" s="128" t="s">
        <v>119</v>
      </c>
      <c r="D230" s="85">
        <f t="shared" ref="D230:H230" si="41">D220+D224+D229</f>
        <v>1287</v>
      </c>
      <c r="E230" s="56"/>
      <c r="F230" s="85">
        <f t="shared" si="41"/>
        <v>24500</v>
      </c>
      <c r="G230" s="56"/>
      <c r="H230" s="85">
        <f t="shared" si="41"/>
        <v>24500</v>
      </c>
      <c r="I230" s="56"/>
      <c r="J230" s="85">
        <v>24500</v>
      </c>
    </row>
    <row r="231" spans="1:10" s="83" customFormat="1" ht="14.4" customHeight="1">
      <c r="A231" s="143" t="s">
        <v>5</v>
      </c>
      <c r="B231" s="169">
        <v>0.10199999999999999</v>
      </c>
      <c r="C231" s="152" t="s">
        <v>0</v>
      </c>
      <c r="D231" s="97">
        <f t="shared" ref="D231:H231" si="42">D230</f>
        <v>1287</v>
      </c>
      <c r="E231" s="96"/>
      <c r="F231" s="97">
        <f t="shared" si="42"/>
        <v>24500</v>
      </c>
      <c r="G231" s="96"/>
      <c r="H231" s="97">
        <f t="shared" si="42"/>
        <v>24500</v>
      </c>
      <c r="I231" s="96"/>
      <c r="J231" s="97">
        <v>24500</v>
      </c>
    </row>
    <row r="232" spans="1:10" s="83" customFormat="1" ht="26.4">
      <c r="A232" s="143" t="s">
        <v>5</v>
      </c>
      <c r="B232" s="156">
        <v>5475</v>
      </c>
      <c r="C232" s="152" t="s">
        <v>111</v>
      </c>
      <c r="D232" s="97">
        <f t="shared" ref="D232:H232" si="43">D231</f>
        <v>1287</v>
      </c>
      <c r="E232" s="96"/>
      <c r="F232" s="97">
        <f t="shared" si="43"/>
        <v>24500</v>
      </c>
      <c r="G232" s="96"/>
      <c r="H232" s="97">
        <f t="shared" si="43"/>
        <v>24500</v>
      </c>
      <c r="I232" s="96"/>
      <c r="J232" s="97">
        <v>24500</v>
      </c>
    </row>
    <row r="233" spans="1:10" ht="14.4" customHeight="1">
      <c r="A233" s="86" t="s">
        <v>5</v>
      </c>
      <c r="B233" s="108"/>
      <c r="C233" s="94" t="s">
        <v>46</v>
      </c>
      <c r="D233" s="79">
        <f t="shared" ref="D233:H233" si="44">D214+D232</f>
        <v>6476</v>
      </c>
      <c r="E233" s="78"/>
      <c r="F233" s="79">
        <f t="shared" si="44"/>
        <v>148600</v>
      </c>
      <c r="G233" s="78"/>
      <c r="H233" s="79">
        <f t="shared" si="44"/>
        <v>148600</v>
      </c>
      <c r="I233" s="78"/>
      <c r="J233" s="79">
        <v>141600</v>
      </c>
    </row>
    <row r="234" spans="1:10" ht="14.4" customHeight="1">
      <c r="A234" s="170" t="s">
        <v>5</v>
      </c>
      <c r="B234" s="171"/>
      <c r="C234" s="172" t="s">
        <v>3</v>
      </c>
      <c r="D234" s="173">
        <f t="shared" ref="D234:H234" si="45">D233+D188</f>
        <v>174496</v>
      </c>
      <c r="E234" s="56"/>
      <c r="F234" s="173">
        <f t="shared" si="45"/>
        <v>375685</v>
      </c>
      <c r="G234" s="56"/>
      <c r="H234" s="173">
        <f t="shared" si="45"/>
        <v>376685</v>
      </c>
      <c r="I234" s="56"/>
      <c r="J234" s="173">
        <v>384856</v>
      </c>
    </row>
    <row r="235" spans="1:10">
      <c r="A235" s="60"/>
      <c r="B235" s="61"/>
      <c r="C235" s="64"/>
      <c r="D235" s="48"/>
      <c r="E235" s="48"/>
      <c r="H235" s="48"/>
      <c r="I235" s="48"/>
      <c r="J235" s="48"/>
    </row>
    <row r="236" spans="1:10" ht="26.1" customHeight="1">
      <c r="A236" s="174" t="s">
        <v>118</v>
      </c>
      <c r="B236" s="175">
        <v>2408</v>
      </c>
      <c r="C236" s="176" t="s">
        <v>125</v>
      </c>
      <c r="D236" s="76">
        <v>0</v>
      </c>
      <c r="E236" s="76">
        <v>0</v>
      </c>
      <c r="F236" s="76">
        <v>0</v>
      </c>
      <c r="G236" s="54">
        <v>0</v>
      </c>
      <c r="H236" s="75">
        <v>0</v>
      </c>
      <c r="I236" s="54">
        <v>0</v>
      </c>
      <c r="J236" s="54">
        <v>0</v>
      </c>
    </row>
    <row r="237" spans="1:10" s="129" customFormat="1">
      <c r="A237" s="174"/>
      <c r="B237" s="175"/>
      <c r="C237" s="176"/>
      <c r="D237" s="76"/>
      <c r="E237" s="106"/>
      <c r="F237" s="76"/>
      <c r="G237" s="54"/>
      <c r="H237" s="75"/>
      <c r="I237" s="54"/>
      <c r="J237" s="54"/>
    </row>
    <row r="238" spans="1:10" s="129" customFormat="1">
      <c r="A238" s="174"/>
      <c r="B238" s="61"/>
      <c r="C238" s="176"/>
      <c r="D238" s="76"/>
      <c r="E238" s="106"/>
      <c r="F238" s="76"/>
      <c r="G238" s="54"/>
      <c r="H238" s="75"/>
      <c r="I238" s="54"/>
      <c r="J238" s="54"/>
    </row>
    <row r="239" spans="1:10" s="129" customFormat="1">
      <c r="A239" s="60"/>
      <c r="B239" s="61"/>
      <c r="C239" s="64"/>
      <c r="D239" s="177"/>
      <c r="E239" s="177"/>
      <c r="F239" s="177"/>
      <c r="G239" s="177"/>
      <c r="H239" s="48"/>
      <c r="I239" s="177"/>
      <c r="J239" s="177"/>
    </row>
    <row r="240" spans="1:10">
      <c r="A240" s="60"/>
      <c r="B240" s="61"/>
      <c r="C240" s="64"/>
      <c r="D240" s="48"/>
      <c r="E240" s="48"/>
      <c r="F240" s="48"/>
      <c r="G240" s="48"/>
      <c r="H240" s="48"/>
      <c r="I240" s="48"/>
      <c r="J240" s="48"/>
    </row>
    <row r="241" spans="1:10">
      <c r="A241" s="60"/>
      <c r="B241" s="61"/>
      <c r="C241" s="64"/>
      <c r="D241" s="48"/>
      <c r="E241" s="48"/>
      <c r="F241" s="48"/>
      <c r="G241" s="48"/>
      <c r="H241" s="48"/>
      <c r="I241" s="48"/>
      <c r="J241" s="48"/>
    </row>
    <row r="242" spans="1:10">
      <c r="F242" s="27"/>
      <c r="G242" s="27"/>
    </row>
    <row r="243" spans="1:10">
      <c r="D243" s="178"/>
      <c r="E243" s="178"/>
      <c r="F243" s="179"/>
      <c r="G243" s="178"/>
      <c r="H243" s="178"/>
      <c r="I243" s="178"/>
    </row>
    <row r="244" spans="1:10">
      <c r="C244" s="1"/>
      <c r="D244" s="180"/>
      <c r="E244" s="180"/>
      <c r="F244" s="180"/>
      <c r="G244" s="180"/>
      <c r="H244" s="180"/>
      <c r="I244" s="180"/>
    </row>
    <row r="245" spans="1:10">
      <c r="C245" s="1"/>
      <c r="D245" s="181"/>
      <c r="E245" s="181"/>
      <c r="F245" s="181"/>
      <c r="G245" s="27"/>
      <c r="H245" s="181"/>
      <c r="I245" s="181"/>
    </row>
    <row r="246" spans="1:10">
      <c r="C246" s="1"/>
      <c r="F246" s="27"/>
      <c r="G246" s="27"/>
    </row>
    <row r="247" spans="1:10">
      <c r="C247" s="1"/>
      <c r="F247" s="27"/>
      <c r="G247" s="27"/>
    </row>
    <row r="248" spans="1:10">
      <c r="C248" s="1"/>
      <c r="F248" s="27"/>
      <c r="G248" s="27"/>
    </row>
    <row r="249" spans="1:10">
      <c r="C249" s="1"/>
      <c r="F249" s="27"/>
      <c r="G249" s="27"/>
    </row>
    <row r="250" spans="1:10">
      <c r="C250" s="1"/>
      <c r="F250" s="27"/>
      <c r="G250" s="27"/>
    </row>
    <row r="251" spans="1:10">
      <c r="C251" s="1"/>
      <c r="F251" s="27"/>
      <c r="G251" s="27"/>
    </row>
    <row r="252" spans="1:10">
      <c r="C252" s="1"/>
      <c r="F252" s="27"/>
      <c r="G252" s="27"/>
    </row>
  </sheetData>
  <autoFilter ref="A23:J236"/>
  <mergeCells count="2">
    <mergeCell ref="A1:J1"/>
    <mergeCell ref="A2:J2"/>
  </mergeCells>
  <phoneticPr fontId="2" type="noConversion"/>
  <printOptions horizontalCentered="1"/>
  <pageMargins left="0.74803149606299213" right="0.39370078740157483" top="0.74803149606299213" bottom="0.9055118110236221" header="0.51181102362204722" footer="0.59055118110236227"/>
  <pageSetup paperSize="9" scale="85" firstPageNumber="94" orientation="landscape" blackAndWhite="1" useFirstPageNumber="1" r:id="rId1"/>
  <headerFooter alignWithMargins="0">
    <oddHeader xml:space="preserve">&amp;C   </oddHeader>
    <oddFooter>&amp;C&amp;"Times New Roman,Bold"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12</vt:i4>
      </vt:variant>
    </vt:vector>
  </HeadingPairs>
  <TitlesOfParts>
    <vt:vector size="13" baseType="lpstr">
      <vt:lpstr>dem11</vt:lpstr>
      <vt:lpstr>'dem11'!cs</vt:lpstr>
      <vt:lpstr>foodrevenue</vt:lpstr>
      <vt:lpstr>'dem11'!fsw</vt:lpstr>
      <vt:lpstr>'dem11'!fswcap</vt:lpstr>
      <vt:lpstr>'dem11'!ges</vt:lpstr>
      <vt:lpstr>'dem11'!oges</vt:lpstr>
      <vt:lpstr>'dem11'!Print_Area</vt:lpstr>
      <vt:lpstr>'dem11'!Print_Titles</vt:lpstr>
      <vt:lpstr>'dem11'!revise</vt:lpstr>
      <vt:lpstr>'dem11'!scst</vt:lpstr>
      <vt:lpstr>'dem11'!summary</vt:lpstr>
      <vt:lpstr>'dem11'!voted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2019-08-05T07:57:34Z</cp:lastPrinted>
  <dcterms:created xsi:type="dcterms:W3CDTF">2004-06-02T16:14:39Z</dcterms:created>
  <dcterms:modified xsi:type="dcterms:W3CDTF">2019-08-05T07:57:39Z</dcterms:modified>
</cp:coreProperties>
</file>