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'dem15'!$A$17:$J$199</definedName>
    <definedName name="_Regression_Int" localSheetId="0" hidden="1">1</definedName>
    <definedName name="are" localSheetId="0">'dem15'!#REF!</definedName>
    <definedName name="arerec" localSheetId="0">'dem15'!#REF!</definedName>
    <definedName name="ch" localSheetId="0">'dem15'!$D$173:$J$173</definedName>
    <definedName name="chCap" localSheetId="0">'dem15'!$D$192:$J$192</definedName>
    <definedName name="chrec" localSheetId="0">'dem15'!#REF!</definedName>
    <definedName name="fwl">#REF!</definedName>
    <definedName name="fwlcap">#REF!</definedName>
    <definedName name="fwlrec">#REF!</definedName>
    <definedName name="horticulturerevenue">'dem15'!$E$11:$G$11</definedName>
    <definedName name="hortirec" localSheetId="0">'dem15'!#REF!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'dem15'!#REF!</definedName>
    <definedName name="oap" localSheetId="0">'dem15'!#REF!</definedName>
    <definedName name="oapCap" localSheetId="0">'dem15'!#REF!</definedName>
    <definedName name="_xlnm.Print_Area" localSheetId="0">'dem15'!$A$1:$J$198</definedName>
    <definedName name="_xlnm.Print_Titles" localSheetId="0">'dem15'!$14:$17</definedName>
    <definedName name="revise" localSheetId="0">'dem15'!$D$213:$I$213</definedName>
    <definedName name="spfrd">#REF!</definedName>
    <definedName name="sss">#REF!</definedName>
    <definedName name="summary" localSheetId="0">'dem15'!$D$204:$I$204</definedName>
    <definedName name="voted" localSheetId="0">'dem15'!$E$11:$G$11</definedName>
    <definedName name="Z_239EE218_578E_4317_BEED_14D5D7089E27_.wvu.FilterData" localSheetId="0" hidden="1">'dem15'!$A$1:$J$194</definedName>
    <definedName name="Z_239EE218_578E_4317_BEED_14D5D7089E27_.wvu.PrintArea" localSheetId="0" hidden="1">'dem15'!$A$1:$J$192</definedName>
    <definedName name="Z_239EE218_578E_4317_BEED_14D5D7089E27_.wvu.PrintTitles" localSheetId="0" hidden="1">'dem15'!$14:$17</definedName>
    <definedName name="Z_302A3EA3_AE96_11D5_A646_0050BA3D7AFD_.wvu.FilterData" localSheetId="0" hidden="1">'dem15'!$A$1:$J$194</definedName>
    <definedName name="Z_302A3EA3_AE96_11D5_A646_0050BA3D7AFD_.wvu.PrintArea" localSheetId="0" hidden="1">'dem15'!$A$1:$J$192</definedName>
    <definedName name="Z_302A3EA3_AE96_11D5_A646_0050BA3D7AFD_.wvu.PrintTitles" localSheetId="0" hidden="1">'dem15'!$14:$17</definedName>
    <definedName name="Z_36DBA021_0ECB_11D4_8064_004005726899_.wvu.FilterData" localSheetId="0" hidden="1">'dem15'!$C$18:$C$70</definedName>
    <definedName name="Z_36DBA021_0ECB_11D4_8064_004005726899_.wvu.PrintArea" localSheetId="0" hidden="1">'dem15'!$A$1:$J$192</definedName>
    <definedName name="Z_36DBA021_0ECB_11D4_8064_004005726899_.wvu.PrintTitles" localSheetId="0" hidden="1">'dem15'!$14:$17</definedName>
    <definedName name="Z_93EBE921_AE91_11D5_8685_004005726899_.wvu.FilterData" localSheetId="0" hidden="1">'dem15'!$C$18:$C$70</definedName>
    <definedName name="Z_93EBE921_AE91_11D5_8685_004005726899_.wvu.PrintArea" localSheetId="0" hidden="1">'dem15'!$A$1:$J$192</definedName>
    <definedName name="Z_93EBE921_AE91_11D5_8685_004005726899_.wvu.PrintTitles" localSheetId="0" hidden="1">'dem15'!$14:$17</definedName>
    <definedName name="Z_94DA79C1_0FDE_11D5_9579_000021DAEEA2_.wvu.FilterData" localSheetId="0" hidden="1">'dem15'!$C$18:$C$70</definedName>
    <definedName name="Z_94DA79C1_0FDE_11D5_9579_000021DAEEA2_.wvu.PrintArea" localSheetId="0" hidden="1">'dem15'!$A$1:$J$192</definedName>
    <definedName name="Z_94DA79C1_0FDE_11D5_9579_000021DAEEA2_.wvu.PrintTitles" localSheetId="0" hidden="1">'dem15'!$14:$17</definedName>
    <definedName name="Z_B4CB098C_161F_11D5_8064_004005726899_.wvu.FilterData" localSheetId="0" hidden="1">'dem15'!$C$18:$C$70</definedName>
    <definedName name="Z_C868F8C3_16D7_11D5_A68D_81D6213F5331_.wvu.FilterData" localSheetId="0" hidden="1">'dem15'!$C$18:$C$70</definedName>
    <definedName name="Z_C868F8C3_16D7_11D5_A68D_81D6213F5331_.wvu.PrintArea" localSheetId="0" hidden="1">'dem15'!$A$1:$J$192</definedName>
    <definedName name="Z_C868F8C3_16D7_11D5_A68D_81D6213F5331_.wvu.PrintTitles" localSheetId="0" hidden="1">'dem15'!$14:$17</definedName>
    <definedName name="Z_E5DF37BD_125C_11D5_8DC4_D0F5D88B3549_.wvu.FilterData" localSheetId="0" hidden="1">'dem15'!$C$18:$C$70</definedName>
    <definedName name="Z_E5DF37BD_125C_11D5_8DC4_D0F5D88B3549_.wvu.PrintArea" localSheetId="0" hidden="1">'dem15'!$A$1:$J$192</definedName>
    <definedName name="Z_E5DF37BD_125C_11D5_8DC4_D0F5D88B3549_.wvu.PrintTitles" localSheetId="0" hidden="1">'dem15'!$14:$17</definedName>
    <definedName name="Z_F8ADACC1_164E_11D6_B603_000021DAEEA2_.wvu.FilterData" localSheetId="0" hidden="1">'dem15'!$C$18:$C$70</definedName>
    <definedName name="Z_F8ADACC1_164E_11D6_B603_000021DAEEA2_.wvu.PrintArea" localSheetId="0" hidden="1">'dem15'!$A$1:$J$192</definedName>
    <definedName name="Z_F8ADACC1_164E_11D6_B603_000021DAEEA2_.wvu.PrintTitles" localSheetId="0" hidden="1">'dem15'!$14:$17</definedName>
  </definedNames>
  <calcPr calcId="125725"/>
</workbook>
</file>

<file path=xl/calcChain.xml><?xml version="1.0" encoding="utf-8"?>
<calcChain xmlns="http://schemas.openxmlformats.org/spreadsheetml/2006/main">
  <c r="F118" i="4"/>
  <c r="H118"/>
  <c r="D118"/>
  <c r="F131"/>
  <c r="H131"/>
  <c r="D131"/>
  <c r="F163"/>
  <c r="H163"/>
  <c r="D163"/>
  <c r="F190" l="1"/>
  <c r="H190"/>
  <c r="D190"/>
  <c r="F107"/>
  <c r="F108" s="1"/>
  <c r="H107"/>
  <c r="H108" s="1"/>
  <c r="D107"/>
  <c r="D108" s="1"/>
  <c r="H191" l="1"/>
  <c r="F191"/>
  <c r="F192" s="1"/>
  <c r="F193" s="1"/>
  <c r="D191"/>
  <c r="H181"/>
  <c r="F181"/>
  <c r="D181"/>
  <c r="H170"/>
  <c r="H171" s="1"/>
  <c r="F170"/>
  <c r="F171" s="1"/>
  <c r="D170"/>
  <c r="D171" s="1"/>
  <c r="H144"/>
  <c r="F144"/>
  <c r="D144"/>
  <c r="H137"/>
  <c r="F137"/>
  <c r="D137"/>
  <c r="H122"/>
  <c r="F122"/>
  <c r="D122"/>
  <c r="H100"/>
  <c r="F100"/>
  <c r="D100"/>
  <c r="H96"/>
  <c r="F96"/>
  <c r="D96"/>
  <c r="H90"/>
  <c r="F90"/>
  <c r="D90"/>
  <c r="H84"/>
  <c r="F84"/>
  <c r="D84"/>
  <c r="H78"/>
  <c r="F78"/>
  <c r="D78"/>
  <c r="H68"/>
  <c r="F68"/>
  <c r="D68"/>
  <c r="H59"/>
  <c r="F59"/>
  <c r="D59"/>
  <c r="H50"/>
  <c r="F50"/>
  <c r="D50"/>
  <c r="H41"/>
  <c r="F41"/>
  <c r="D41"/>
  <c r="H32"/>
  <c r="F32"/>
  <c r="D32"/>
  <c r="D192" l="1"/>
  <c r="D193" s="1"/>
  <c r="H192"/>
  <c r="H193" s="1"/>
  <c r="D172"/>
  <c r="H172"/>
  <c r="D69"/>
  <c r="D70" s="1"/>
  <c r="H69"/>
  <c r="H70" s="1"/>
  <c r="F69"/>
  <c r="F70" s="1"/>
  <c r="F101"/>
  <c r="F102" s="1"/>
  <c r="F145"/>
  <c r="D145"/>
  <c r="H145"/>
  <c r="D101"/>
  <c r="D102" s="1"/>
  <c r="H101"/>
  <c r="H102" s="1"/>
  <c r="F172"/>
  <c r="F173" l="1"/>
  <c r="F174" s="1"/>
  <c r="F194" s="1"/>
  <c r="D173"/>
  <c r="D174" s="1"/>
  <c r="D194" s="1"/>
  <c r="H173"/>
  <c r="H174" s="1"/>
  <c r="H194" s="1"/>
  <c r="F11" l="1"/>
  <c r="E11" l="1"/>
  <c r="G11" s="1"/>
</calcChain>
</file>

<file path=xl/sharedStrings.xml><?xml version="1.0" encoding="utf-8"?>
<sst xmlns="http://schemas.openxmlformats.org/spreadsheetml/2006/main" count="308" uniqueCount="168">
  <si>
    <t>C - Economic Services (a) Agriculture &amp; Allied Activities</t>
  </si>
  <si>
    <t>Capital Outlay on Crop Husbandry</t>
  </si>
  <si>
    <t>Voted</t>
  </si>
  <si>
    <t>Major /Sub-Major/Minor/Sub/Detailed Heads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</si>
  <si>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</si>
  <si>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</si>
  <si>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</si>
  <si>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</si>
  <si>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</si>
  <si>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</si>
  <si>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</si>
  <si>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</si>
  <si>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</si>
  <si>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</si>
  <si>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</si>
  <si>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</si>
  <si>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</si>
  <si>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Minor Works</t>
  </si>
  <si>
    <t>16.44.50</t>
  </si>
  <si>
    <t>East District</t>
  </si>
  <si>
    <t>16.45.01</t>
  </si>
  <si>
    <t>16.45.11</t>
  </si>
  <si>
    <t>16.45.13</t>
  </si>
  <si>
    <t>16.45.50</t>
  </si>
  <si>
    <t>West District</t>
  </si>
  <si>
    <t>16.46.01</t>
  </si>
  <si>
    <t>16.46.11</t>
  </si>
  <si>
    <t>16.46.13</t>
  </si>
  <si>
    <t>16.46.50</t>
  </si>
  <si>
    <t>North District</t>
  </si>
  <si>
    <t>16.47.01</t>
  </si>
  <si>
    <t>16.47.11</t>
  </si>
  <si>
    <t>16.47.50</t>
  </si>
  <si>
    <t>South District</t>
  </si>
  <si>
    <t>16.48.01</t>
  </si>
  <si>
    <t>16.48.11</t>
  </si>
  <si>
    <t>16.48.13</t>
  </si>
  <si>
    <t>Rent, Rates &amp; Taxes</t>
  </si>
  <si>
    <t>16.48.50</t>
  </si>
  <si>
    <t>Agricultural Farms</t>
  </si>
  <si>
    <t>Horticulture Farms</t>
  </si>
  <si>
    <t>16.60.50</t>
  </si>
  <si>
    <t>Other Charges</t>
  </si>
  <si>
    <t>Travel Expenses</t>
  </si>
  <si>
    <t>Office Expenses</t>
  </si>
  <si>
    <t>16.47.13</t>
  </si>
  <si>
    <t>Horticulture and Vegetable Crops</t>
  </si>
  <si>
    <t>Floriculture</t>
  </si>
  <si>
    <t>61.00.50</t>
  </si>
  <si>
    <t>Fruits</t>
  </si>
  <si>
    <t>62.00.01</t>
  </si>
  <si>
    <t>62.00.11</t>
  </si>
  <si>
    <t>62.00.13</t>
  </si>
  <si>
    <t>Progeny Orchards</t>
  </si>
  <si>
    <t>63.00.01</t>
  </si>
  <si>
    <t>63.00.11</t>
  </si>
  <si>
    <t>63.00.13</t>
  </si>
  <si>
    <t>63.00.27</t>
  </si>
  <si>
    <t>Other Expenditure</t>
  </si>
  <si>
    <t>CAPITAL SECTION</t>
  </si>
  <si>
    <t>16.00.74</t>
  </si>
  <si>
    <t>Advisory Board</t>
  </si>
  <si>
    <t>Organic Farming</t>
  </si>
  <si>
    <t>Revenue</t>
  </si>
  <si>
    <t>Capital</t>
  </si>
  <si>
    <t>II. Details of the estimates and the heads under which this grant will be accounted for:</t>
  </si>
  <si>
    <t>66.44.83</t>
  </si>
  <si>
    <t>Sikkim Organic Mission</t>
  </si>
  <si>
    <t>(In Thousands of Rupees)</t>
  </si>
  <si>
    <t>16.00.65</t>
  </si>
  <si>
    <t>16.44.71</t>
  </si>
  <si>
    <t>61.00.79</t>
  </si>
  <si>
    <t>61.00.80</t>
  </si>
  <si>
    <t>Water Harvesting and Irrigation in Sikkim Mandarin (NEC)</t>
  </si>
  <si>
    <t>Cultivation of Commercial Floriculture Crops at Rumtek (NEC)</t>
  </si>
  <si>
    <t>National Horticultural Mission</t>
  </si>
  <si>
    <t>02.00.81</t>
  </si>
  <si>
    <t>02.00.82</t>
  </si>
  <si>
    <t>02.00.83</t>
  </si>
  <si>
    <t>Horticulture Inspector Centres at Gyalshing, Bermoik, Pecherek-Martam, Timberbong, Amba, Tinkitam and Sanganath</t>
  </si>
  <si>
    <t>(a) Capital Account on Agriculture &amp; Allied Activities</t>
  </si>
  <si>
    <t>National Mission on Sustainable Agriculture</t>
  </si>
  <si>
    <t>16.45.14</t>
  </si>
  <si>
    <t>16.46.14</t>
  </si>
  <si>
    <t>16.47.14</t>
  </si>
  <si>
    <t>16.48.14</t>
  </si>
  <si>
    <t>61.00.81</t>
  </si>
  <si>
    <t>61.00.82</t>
  </si>
  <si>
    <t>State Share of NEC Schemes</t>
  </si>
  <si>
    <t>Rec</t>
  </si>
  <si>
    <t>03.00.82</t>
  </si>
  <si>
    <t>National Bamboo Mission (Central Share)</t>
  </si>
  <si>
    <t>Horticulture Mission for North East &amp; Himalayan States (Central Share)</t>
  </si>
  <si>
    <t>16.00.60</t>
  </si>
  <si>
    <t>Other Capital Expenditure</t>
  </si>
  <si>
    <t>16.00.71</t>
  </si>
  <si>
    <t>Repair of Green Houses</t>
  </si>
  <si>
    <t>16.00.72</t>
  </si>
  <si>
    <t xml:space="preserve">Purchase of Saplings of Tea Plant </t>
  </si>
  <si>
    <t>66.44.31</t>
  </si>
  <si>
    <t>Grant in aid to Sikkim State Organic Certifying Agency (SSOCA)</t>
  </si>
  <si>
    <t xml:space="preserve">Crop Husbandary 00.911 recoveries of overpayments </t>
  </si>
  <si>
    <t>State Share of Centrally Sponsored Schemes</t>
  </si>
  <si>
    <t>Mission Organic Value Chain Development of North Eastern Region (Central Share)</t>
  </si>
  <si>
    <t>Budget Estimate</t>
  </si>
  <si>
    <t>16.00.75</t>
  </si>
  <si>
    <t>16.00.76</t>
  </si>
  <si>
    <t>Publication</t>
  </si>
  <si>
    <t>Cardamom Insurance Scheme</t>
  </si>
  <si>
    <t>16.00.77</t>
  </si>
  <si>
    <t>16.00.78</t>
  </si>
  <si>
    <t>16.00.79</t>
  </si>
  <si>
    <t>16.00.80</t>
  </si>
  <si>
    <t>16.00.81</t>
  </si>
  <si>
    <t>Procurement of Water tanks</t>
  </si>
  <si>
    <t>Year round production of vegetables</t>
  </si>
  <si>
    <t>Revolving fund to GFPF</t>
  </si>
  <si>
    <t>Procurements of utility vehicles</t>
  </si>
  <si>
    <t>Procurement of shredder machines</t>
  </si>
  <si>
    <t>16.00.67</t>
  </si>
  <si>
    <t>Cold Storage Unit</t>
  </si>
  <si>
    <t>16.00.68</t>
  </si>
  <si>
    <t>Sikkim Himalayan Orchids</t>
  </si>
  <si>
    <t>16.44.42</t>
  </si>
  <si>
    <t>16.00.82</t>
  </si>
  <si>
    <t>66.44.84</t>
  </si>
  <si>
    <t>Investments in Public Sector and other Undertakings</t>
  </si>
  <si>
    <t>Sikkim IFFCO Organics Limited</t>
  </si>
  <si>
    <t>71.00.71</t>
  </si>
  <si>
    <t>Investment in IFFCO Organics Limited</t>
  </si>
  <si>
    <t>Development of Commercial Floriculture in Sikkim (NEC)</t>
  </si>
  <si>
    <t>Participation in Organic World Congress</t>
  </si>
  <si>
    <t>I.  Estimate of the amount required in the year ending 31st March, 2020 to defray the charges in respect of  Horticulture &amp; Cash Crops Development</t>
  </si>
  <si>
    <t>2019-20</t>
  </si>
  <si>
    <t>Plant Protection</t>
  </si>
  <si>
    <t>16.00.84</t>
  </si>
  <si>
    <t>Plasticulture (Construction of Green House)</t>
  </si>
  <si>
    <t>16.00.83</t>
  </si>
  <si>
    <t>Revolving Fund to SIMFED</t>
  </si>
  <si>
    <t>Fruit Saplings</t>
  </si>
  <si>
    <t>16.00.69</t>
  </si>
  <si>
    <t>Construction of Green Houses</t>
  </si>
  <si>
    <t>16.00.85</t>
  </si>
  <si>
    <t>Venture of Mushroom Cultivation</t>
  </si>
  <si>
    <t>16.44.02</t>
  </si>
  <si>
    <t>Wages</t>
  </si>
  <si>
    <t>16.45.02</t>
  </si>
  <si>
    <t>16.46.02</t>
  </si>
  <si>
    <t>16.47.02</t>
  </si>
  <si>
    <t>16.48.02</t>
  </si>
  <si>
    <t>61.00.83</t>
  </si>
  <si>
    <t>Development of Commercial Floriculture in Sikkim (State Share)</t>
  </si>
  <si>
    <t>02.00.84</t>
  </si>
  <si>
    <t>National Bamboo Mission (State Share)</t>
  </si>
  <si>
    <t>02.00.85</t>
  </si>
  <si>
    <t>National Mission on Micro Irrigation (State Share)</t>
  </si>
  <si>
    <t>02.00.86</t>
  </si>
  <si>
    <t>Horticulture Mission for North East &amp; Himalayan States (State Share)</t>
  </si>
  <si>
    <t xml:space="preserve">              Actuals</t>
  </si>
  <si>
    <t xml:space="preserve">             2017-18</t>
  </si>
  <si>
    <t xml:space="preserve">    Budget Estimate</t>
  </si>
  <si>
    <t xml:space="preserve">  Revised Estimate</t>
  </si>
  <si>
    <t xml:space="preserve">         2018-19</t>
  </si>
  <si>
    <t xml:space="preserve">        2018-19</t>
  </si>
  <si>
    <t xml:space="preserve">                       DEMAND NO. 15</t>
  </si>
  <si>
    <t xml:space="preserve">                     HORTICULTURE AND CASH CROPS DEVELOPMENT</t>
  </si>
  <si>
    <t>Lump sum provision for revision of Pay &amp; 
Allowances</t>
  </si>
  <si>
    <t>National Mission on Micro Irrigation 
(Central Share)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</si>
</sst>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#"/>
    <numFmt numFmtId="169" formatCode="00.#00"/>
    <numFmt numFmtId="170" formatCode="00.0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3" fillId="0" borderId="0" xfId="7" applyFont="1" applyFill="1" applyProtection="1"/>
    <xf numFmtId="0" fontId="3" fillId="0" borderId="2" xfId="6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0" xfId="4" applyFont="1" applyFill="1"/>
    <xf numFmtId="0" fontId="3" fillId="0" borderId="0" xfId="4" applyFont="1" applyFill="1" applyAlignment="1">
      <alignment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/>
    <xf numFmtId="0" fontId="3" fillId="0" borderId="0" xfId="4" applyFont="1" applyFill="1" applyAlignment="1">
      <alignment horizontal="left" vertical="top"/>
    </xf>
    <xf numFmtId="0" fontId="3" fillId="0" borderId="0" xfId="4" applyFont="1" applyFill="1" applyAlignment="1">
      <alignment horizontal="center" vertical="top" wrapText="1"/>
    </xf>
    <xf numFmtId="0" fontId="3" fillId="0" borderId="0" xfId="4" applyNumberFormat="1" applyFont="1" applyFill="1" applyAlignment="1">
      <alignment horizontal="center" vertical="top" wrapText="1"/>
    </xf>
    <xf numFmtId="0" fontId="4" fillId="0" borderId="0" xfId="4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center"/>
    </xf>
    <xf numFmtId="0" fontId="3" fillId="0" borderId="0" xfId="4" applyFont="1" applyFill="1" applyAlignment="1">
      <alignment vertical="top"/>
    </xf>
    <xf numFmtId="0" fontId="3" fillId="0" borderId="2" xfId="6" applyNumberFormat="1" applyFont="1" applyFill="1" applyBorder="1" applyAlignment="1" applyProtection="1">
      <alignment horizontal="left"/>
    </xf>
    <xf numFmtId="0" fontId="5" fillId="0" borderId="2" xfId="6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168" fontId="4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167" fontId="3" fillId="0" borderId="0" xfId="4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" fontId="3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/>
    <xf numFmtId="0" fontId="3" fillId="0" borderId="0" xfId="0" applyFont="1" applyFill="1" applyBorder="1" applyAlignment="1">
      <alignment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4" fillId="0" borderId="3" xfId="4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4" applyFont="1" applyFill="1" applyAlignment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4" applyFont="1" applyFill="1" applyAlignment="1">
      <alignment horizontal="left"/>
    </xf>
    <xf numFmtId="0" fontId="3" fillId="0" borderId="0" xfId="4" applyNumberFormat="1" applyFont="1" applyFill="1" applyAlignment="1">
      <alignment horizontal="lef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Protection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167" fontId="3" fillId="0" borderId="0" xfId="5" applyNumberFormat="1" applyFont="1" applyFill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5" applyFont="1" applyFill="1" applyBorder="1" applyAlignment="1">
      <alignment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/>
    </xf>
    <xf numFmtId="167" fontId="3" fillId="0" borderId="0" xfId="5" applyNumberFormat="1" applyFont="1" applyFill="1" applyBorder="1" applyAlignment="1">
      <alignment horizontal="right" vertical="top"/>
    </xf>
    <xf numFmtId="0" fontId="3" fillId="0" borderId="0" xfId="5" applyFont="1" applyFill="1" applyBorder="1" applyAlignment="1" applyProtection="1">
      <alignment horizontal="left" vertical="top"/>
    </xf>
    <xf numFmtId="170" fontId="3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Alignment="1">
      <alignment horizontal="right" vertical="top" wrapText="1"/>
    </xf>
    <xf numFmtId="0" fontId="3" fillId="0" borderId="0" xfId="4" applyFont="1" applyFill="1" applyBorder="1" applyAlignment="1">
      <alignment wrapText="1"/>
    </xf>
    <xf numFmtId="0" fontId="3" fillId="0" borderId="2" xfId="4" applyFont="1" applyFill="1" applyBorder="1" applyAlignment="1">
      <alignment vertical="top" wrapText="1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169" fontId="4" fillId="0" borderId="2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1" fontId="3" fillId="0" borderId="2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Alignment="1">
      <alignment horizontal="right"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/>
    <xf numFmtId="0" fontId="3" fillId="0" borderId="0" xfId="4" applyFont="1" applyFill="1" applyAlignment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4" fillId="0" borderId="0" xfId="4" applyFont="1" applyFill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vertical="top"/>
    </xf>
    <xf numFmtId="0" fontId="3" fillId="0" borderId="0" xfId="6" applyNumberFormat="1" applyFont="1" applyFill="1" applyBorder="1" applyAlignment="1" applyProtection="1">
      <alignment horizontal="left" vertical="top"/>
    </xf>
    <xf numFmtId="0" fontId="4" fillId="0" borderId="0" xfId="4" applyFont="1" applyFill="1" applyAlignment="1" applyProtection="1">
      <alignment horizontal="center"/>
    </xf>
  </cellXfs>
  <cellStyles count="8">
    <cellStyle name="Comma" xfId="1" builtinId="3"/>
    <cellStyle name="Normal" xfId="0" builtinId="0"/>
    <cellStyle name="Normal_BUDGET FOR  03-04" xfId="2"/>
    <cellStyle name="Normal_BUDGET FOR  03-04..." xfId="3"/>
    <cellStyle name="Normal_budget for 03-04" xfId="4"/>
    <cellStyle name="Normal_budget for 03-04 2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9" transitionEvaluation="1" codeName="Sheet1"/>
  <dimension ref="A1:J224"/>
  <sheetViews>
    <sheetView tabSelected="1" view="pageBreakPreview" topLeftCell="A169" zoomScaleNormal="160" zoomScaleSheetLayoutView="100" workbookViewId="0">
      <selection activeCell="A2" sqref="A2:J2"/>
    </sheetView>
  </sheetViews>
  <sheetFormatPr defaultColWidth="11" defaultRowHeight="13.2"/>
  <cols>
    <col min="1" max="1" width="6.5546875" style="6" customWidth="1"/>
    <col min="2" max="2" width="8.21875" style="7" customWidth="1"/>
    <col min="3" max="3" width="40.77734375" style="5" customWidth="1"/>
    <col min="4" max="4" width="11.77734375" style="12" customWidth="1"/>
    <col min="5" max="5" width="9" style="12" customWidth="1"/>
    <col min="6" max="6" width="11.77734375" style="5" customWidth="1"/>
    <col min="7" max="7" width="9.44140625" style="5" customWidth="1"/>
    <col min="8" max="8" width="11.77734375" style="12" customWidth="1"/>
    <col min="9" max="9" width="9.5546875" style="5" customWidth="1"/>
    <col min="10" max="10" width="13.77734375" style="12" customWidth="1"/>
    <col min="11" max="16384" width="11" style="5"/>
  </cols>
  <sheetData>
    <row r="1" spans="1:10">
      <c r="A1" s="132" t="s">
        <v>164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32" t="s">
        <v>165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7.95" customHeight="1">
      <c r="C3" s="128"/>
      <c r="D3" s="8"/>
      <c r="E3" s="8"/>
      <c r="F3" s="128"/>
      <c r="G3" s="128"/>
      <c r="H3" s="8"/>
      <c r="I3" s="128"/>
      <c r="J3" s="8"/>
    </row>
    <row r="4" spans="1:10">
      <c r="D4" s="9" t="s">
        <v>0</v>
      </c>
      <c r="E4" s="8">
        <v>2401</v>
      </c>
      <c r="F4" s="10" t="s">
        <v>7</v>
      </c>
      <c r="H4" s="8"/>
      <c r="I4" s="128"/>
      <c r="J4" s="8"/>
    </row>
    <row r="5" spans="1:10" ht="9" customHeight="1">
      <c r="C5" s="128"/>
      <c r="D5" s="8"/>
      <c r="E5" s="8"/>
      <c r="F5" s="10"/>
      <c r="H5" s="8"/>
      <c r="I5" s="128"/>
      <c r="J5" s="8"/>
    </row>
    <row r="6" spans="1:10">
      <c r="C6" s="128"/>
      <c r="D6" s="9" t="s">
        <v>80</v>
      </c>
      <c r="E6" s="8">
        <v>4401</v>
      </c>
      <c r="F6" s="10" t="s">
        <v>1</v>
      </c>
      <c r="H6" s="8"/>
      <c r="I6" s="128"/>
      <c r="J6" s="8"/>
    </row>
    <row r="7" spans="1:10">
      <c r="C7" s="128"/>
      <c r="D7" s="8"/>
      <c r="E7" s="8"/>
      <c r="F7" s="11"/>
      <c r="G7" s="12"/>
      <c r="H7" s="8"/>
      <c r="I7" s="8"/>
      <c r="J7" s="8"/>
    </row>
    <row r="8" spans="1:10">
      <c r="A8" s="13" t="s">
        <v>132</v>
      </c>
      <c r="B8" s="125"/>
      <c r="C8" s="14"/>
      <c r="D8" s="15"/>
      <c r="E8" s="15"/>
      <c r="F8" s="15"/>
      <c r="G8" s="15"/>
      <c r="H8" s="15"/>
      <c r="I8" s="15"/>
      <c r="J8" s="15"/>
    </row>
    <row r="9" spans="1:10" ht="12" customHeight="1">
      <c r="A9" s="13"/>
      <c r="B9" s="125"/>
      <c r="C9" s="14"/>
      <c r="D9" s="15"/>
      <c r="E9" s="15"/>
      <c r="F9" s="15"/>
      <c r="G9" s="15"/>
      <c r="H9" s="15"/>
      <c r="I9" s="15"/>
      <c r="J9" s="15"/>
    </row>
    <row r="10" spans="1:10">
      <c r="D10" s="16"/>
      <c r="E10" s="17" t="s">
        <v>63</v>
      </c>
      <c r="F10" s="17" t="s">
        <v>64</v>
      </c>
      <c r="G10" s="17" t="s">
        <v>4</v>
      </c>
      <c r="H10" s="17"/>
      <c r="I10" s="12"/>
    </row>
    <row r="11" spans="1:10">
      <c r="D11" s="8" t="s">
        <v>2</v>
      </c>
      <c r="E11" s="8">
        <f>J174</f>
        <v>1673097</v>
      </c>
      <c r="F11" s="19">
        <f>J193</f>
        <v>1</v>
      </c>
      <c r="G11" s="8">
        <f>F11+E11</f>
        <v>1673098</v>
      </c>
      <c r="H11" s="8"/>
      <c r="I11" s="12"/>
    </row>
    <row r="12" spans="1:10" ht="12" customHeight="1">
      <c r="D12" s="18"/>
      <c r="E12" s="8"/>
      <c r="F12" s="19"/>
      <c r="G12" s="8"/>
      <c r="I12" s="12"/>
    </row>
    <row r="13" spans="1:10">
      <c r="A13" s="20" t="s">
        <v>65</v>
      </c>
      <c r="F13" s="12"/>
      <c r="G13" s="12"/>
      <c r="I13" s="12"/>
    </row>
    <row r="14" spans="1:10" s="1" customFormat="1" ht="13.5" customHeight="1">
      <c r="A14" s="87"/>
      <c r="B14" s="88"/>
      <c r="C14" s="86"/>
      <c r="D14" s="89"/>
      <c r="E14" s="89"/>
      <c r="F14" s="89"/>
      <c r="G14" s="89"/>
      <c r="H14" s="89"/>
      <c r="I14" s="21"/>
      <c r="J14" s="22" t="s">
        <v>68</v>
      </c>
    </row>
    <row r="15" spans="1:10" s="1" customFormat="1" ht="13.2" customHeight="1">
      <c r="A15" s="90"/>
      <c r="B15" s="91"/>
      <c r="C15" s="85"/>
      <c r="D15" s="130" t="s">
        <v>158</v>
      </c>
      <c r="E15" s="130"/>
      <c r="F15" s="131" t="s">
        <v>160</v>
      </c>
      <c r="G15" s="131"/>
      <c r="H15" s="131" t="s">
        <v>161</v>
      </c>
      <c r="I15" s="131"/>
      <c r="J15" s="126" t="s">
        <v>104</v>
      </c>
    </row>
    <row r="16" spans="1:10" s="1" customFormat="1">
      <c r="A16" s="87"/>
      <c r="B16" s="88"/>
      <c r="C16" s="85" t="s">
        <v>3</v>
      </c>
      <c r="D16" s="129" t="s">
        <v>159</v>
      </c>
      <c r="E16" s="129"/>
      <c r="F16" s="129" t="s">
        <v>162</v>
      </c>
      <c r="G16" s="129"/>
      <c r="H16" s="129" t="s">
        <v>163</v>
      </c>
      <c r="I16" s="129"/>
      <c r="J16" s="127" t="s">
        <v>133</v>
      </c>
    </row>
    <row r="17" spans="1:10" s="1" customFormat="1">
      <c r="A17" s="92"/>
      <c r="B17" s="93"/>
      <c r="C17" s="86"/>
      <c r="D17" s="2"/>
      <c r="E17" s="2"/>
      <c r="F17" s="2"/>
      <c r="G17" s="2"/>
      <c r="H17" s="2"/>
      <c r="I17" s="2"/>
      <c r="J17" s="84"/>
    </row>
    <row r="18" spans="1:10" ht="13.95" customHeight="1">
      <c r="C18" s="23" t="s">
        <v>5</v>
      </c>
      <c r="D18" s="24"/>
      <c r="E18" s="24"/>
      <c r="F18" s="24"/>
      <c r="G18" s="24"/>
      <c r="H18" s="24"/>
      <c r="I18" s="24"/>
      <c r="J18" s="24"/>
    </row>
    <row r="19" spans="1:10" ht="13.95" customHeight="1">
      <c r="A19" s="6" t="s">
        <v>6</v>
      </c>
      <c r="B19" s="25">
        <v>2401</v>
      </c>
      <c r="C19" s="26" t="s">
        <v>7</v>
      </c>
      <c r="F19" s="12"/>
      <c r="G19" s="12"/>
      <c r="I19" s="12"/>
    </row>
    <row r="20" spans="1:10" ht="13.95" customHeight="1">
      <c r="B20" s="27">
        <v>1E-3</v>
      </c>
      <c r="C20" s="26" t="s">
        <v>8</v>
      </c>
      <c r="D20" s="28"/>
      <c r="E20" s="28"/>
      <c r="F20" s="28"/>
      <c r="G20" s="28"/>
      <c r="H20" s="28"/>
      <c r="I20" s="28"/>
      <c r="J20" s="28"/>
    </row>
    <row r="21" spans="1:10" ht="13.95" customHeight="1">
      <c r="B21" s="7">
        <v>16</v>
      </c>
      <c r="C21" s="29" t="s">
        <v>9</v>
      </c>
      <c r="D21" s="28"/>
      <c r="E21" s="28"/>
      <c r="F21" s="28"/>
      <c r="G21" s="28"/>
      <c r="H21" s="28"/>
      <c r="I21" s="28"/>
      <c r="J21" s="28"/>
    </row>
    <row r="22" spans="1:10" ht="13.95" customHeight="1">
      <c r="B22" s="7">
        <v>44</v>
      </c>
      <c r="C22" s="29" t="s">
        <v>10</v>
      </c>
      <c r="D22" s="28"/>
      <c r="E22" s="28"/>
      <c r="F22" s="28"/>
      <c r="G22" s="28"/>
      <c r="H22" s="28"/>
      <c r="I22" s="28"/>
      <c r="J22" s="28"/>
    </row>
    <row r="23" spans="1:10" ht="13.95" customHeight="1">
      <c r="B23" s="30" t="s">
        <v>11</v>
      </c>
      <c r="C23" s="29" t="s">
        <v>12</v>
      </c>
      <c r="D23" s="3">
        <v>64180</v>
      </c>
      <c r="E23" s="32"/>
      <c r="F23" s="3">
        <v>72151</v>
      </c>
      <c r="G23" s="32"/>
      <c r="H23" s="121">
        <v>72151</v>
      </c>
      <c r="I23" s="32"/>
      <c r="J23" s="9">
        <v>109210</v>
      </c>
    </row>
    <row r="24" spans="1:10" ht="13.95" customHeight="1">
      <c r="B24" s="30" t="s">
        <v>144</v>
      </c>
      <c r="C24" s="29" t="s">
        <v>145</v>
      </c>
      <c r="D24" s="4">
        <v>0</v>
      </c>
      <c r="E24" s="32"/>
      <c r="F24" s="4">
        <v>0</v>
      </c>
      <c r="G24" s="32"/>
      <c r="H24" s="4">
        <v>0</v>
      </c>
      <c r="I24" s="32"/>
      <c r="J24" s="31">
        <v>3538</v>
      </c>
    </row>
    <row r="25" spans="1:10" ht="13.95" customHeight="1">
      <c r="B25" s="30" t="s">
        <v>13</v>
      </c>
      <c r="C25" s="29" t="s">
        <v>43</v>
      </c>
      <c r="D25" s="3">
        <v>78</v>
      </c>
      <c r="E25" s="32"/>
      <c r="F25" s="3">
        <v>200</v>
      </c>
      <c r="G25" s="32"/>
      <c r="H25" s="121">
        <v>200</v>
      </c>
      <c r="I25" s="32"/>
      <c r="J25" s="9">
        <v>150</v>
      </c>
    </row>
    <row r="26" spans="1:10" ht="13.95" customHeight="1">
      <c r="B26" s="30" t="s">
        <v>14</v>
      </c>
      <c r="C26" s="29" t="s">
        <v>44</v>
      </c>
      <c r="D26" s="3">
        <v>2569</v>
      </c>
      <c r="E26" s="32"/>
      <c r="F26" s="3">
        <v>2000</v>
      </c>
      <c r="G26" s="32"/>
      <c r="H26" s="121">
        <v>2000</v>
      </c>
      <c r="I26" s="32"/>
      <c r="J26" s="9">
        <v>1500</v>
      </c>
    </row>
    <row r="27" spans="1:10" ht="13.95" customHeight="1">
      <c r="B27" s="30" t="s">
        <v>15</v>
      </c>
      <c r="C27" s="29" t="s">
        <v>37</v>
      </c>
      <c r="D27" s="31">
        <v>782</v>
      </c>
      <c r="E27" s="32"/>
      <c r="F27" s="3">
        <v>800</v>
      </c>
      <c r="G27" s="32"/>
      <c r="H27" s="121">
        <v>800</v>
      </c>
      <c r="I27" s="32"/>
      <c r="J27" s="31">
        <v>600</v>
      </c>
    </row>
    <row r="28" spans="1:10" ht="13.95" customHeight="1">
      <c r="B28" s="30" t="s">
        <v>16</v>
      </c>
      <c r="C28" s="29" t="s">
        <v>17</v>
      </c>
      <c r="D28" s="32">
        <v>0</v>
      </c>
      <c r="E28" s="32"/>
      <c r="F28" s="3">
        <v>200</v>
      </c>
      <c r="G28" s="32"/>
      <c r="H28" s="3">
        <v>200</v>
      </c>
      <c r="I28" s="32"/>
      <c r="J28" s="31">
        <v>150</v>
      </c>
    </row>
    <row r="29" spans="1:10" ht="27" customHeight="1">
      <c r="B29" s="30" t="s">
        <v>123</v>
      </c>
      <c r="C29" s="29" t="s">
        <v>166</v>
      </c>
      <c r="D29" s="32">
        <v>0</v>
      </c>
      <c r="E29" s="32"/>
      <c r="F29" s="3">
        <v>41000</v>
      </c>
      <c r="G29" s="32"/>
      <c r="H29" s="3">
        <v>41000</v>
      </c>
      <c r="I29" s="32"/>
      <c r="J29" s="31">
        <v>36312</v>
      </c>
    </row>
    <row r="30" spans="1:10" ht="13.95" customHeight="1">
      <c r="B30" s="30" t="s">
        <v>18</v>
      </c>
      <c r="C30" s="29" t="s">
        <v>42</v>
      </c>
      <c r="D30" s="121">
        <v>5596</v>
      </c>
      <c r="E30" s="32"/>
      <c r="F30" s="3">
        <v>6426</v>
      </c>
      <c r="G30" s="32"/>
      <c r="H30" s="121">
        <v>56346</v>
      </c>
      <c r="I30" s="32"/>
      <c r="J30" s="31">
        <v>1</v>
      </c>
    </row>
    <row r="31" spans="1:10" ht="14.4" customHeight="1">
      <c r="B31" s="33" t="s">
        <v>70</v>
      </c>
      <c r="C31" s="99" t="s">
        <v>102</v>
      </c>
      <c r="D31" s="31">
        <v>37739</v>
      </c>
      <c r="E31" s="32"/>
      <c r="F31" s="31">
        <v>40000</v>
      </c>
      <c r="G31" s="32"/>
      <c r="H31" s="31">
        <v>40000</v>
      </c>
      <c r="I31" s="32"/>
      <c r="J31" s="32">
        <v>0</v>
      </c>
    </row>
    <row r="32" spans="1:10" ht="13.95" customHeight="1">
      <c r="A32" s="34" t="s">
        <v>4</v>
      </c>
      <c r="B32" s="35">
        <v>44</v>
      </c>
      <c r="C32" s="36" t="s">
        <v>10</v>
      </c>
      <c r="D32" s="37">
        <f t="shared" ref="D32:H32" si="0">SUM(D23:D31)</f>
        <v>110944</v>
      </c>
      <c r="E32" s="38"/>
      <c r="F32" s="37">
        <f t="shared" si="0"/>
        <v>162777</v>
      </c>
      <c r="G32" s="38"/>
      <c r="H32" s="37">
        <f t="shared" si="0"/>
        <v>212697</v>
      </c>
      <c r="I32" s="38"/>
      <c r="J32" s="37">
        <v>151461</v>
      </c>
    </row>
    <row r="33" spans="1:10" ht="13.95" customHeight="1">
      <c r="B33" s="39"/>
      <c r="C33" s="29"/>
      <c r="D33" s="24"/>
      <c r="E33" s="24"/>
      <c r="F33" s="24"/>
      <c r="G33" s="24"/>
      <c r="H33" s="24"/>
      <c r="I33" s="24"/>
      <c r="J33" s="24"/>
    </row>
    <row r="34" spans="1:10" ht="13.95" customHeight="1">
      <c r="A34" s="34"/>
      <c r="B34" s="35">
        <v>45</v>
      </c>
      <c r="C34" s="36" t="s">
        <v>19</v>
      </c>
      <c r="D34" s="40"/>
      <c r="E34" s="24"/>
      <c r="F34" s="40"/>
      <c r="G34" s="24"/>
      <c r="H34" s="40"/>
      <c r="I34" s="24"/>
      <c r="J34" s="24"/>
    </row>
    <row r="35" spans="1:10" ht="13.95" customHeight="1">
      <c r="A35" s="34"/>
      <c r="B35" s="33" t="s">
        <v>20</v>
      </c>
      <c r="C35" s="36" t="s">
        <v>12</v>
      </c>
      <c r="D35" s="101">
        <v>28799</v>
      </c>
      <c r="E35" s="46"/>
      <c r="F35" s="41">
        <v>39790</v>
      </c>
      <c r="G35" s="46"/>
      <c r="H35" s="42">
        <v>39790</v>
      </c>
      <c r="I35" s="46"/>
      <c r="J35" s="24">
        <v>44529</v>
      </c>
    </row>
    <row r="36" spans="1:10" ht="13.95" customHeight="1">
      <c r="A36" s="112"/>
      <c r="B36" s="113" t="s">
        <v>146</v>
      </c>
      <c r="C36" s="114" t="s">
        <v>145</v>
      </c>
      <c r="D36" s="48">
        <v>0</v>
      </c>
      <c r="E36" s="48"/>
      <c r="F36" s="49">
        <v>0</v>
      </c>
      <c r="G36" s="48"/>
      <c r="H36" s="49">
        <v>0</v>
      </c>
      <c r="I36" s="48"/>
      <c r="J36" s="59">
        <v>96339</v>
      </c>
    </row>
    <row r="37" spans="1:10" ht="13.95" customHeight="1">
      <c r="A37" s="34"/>
      <c r="B37" s="33" t="s">
        <v>21</v>
      </c>
      <c r="C37" s="36" t="s">
        <v>43</v>
      </c>
      <c r="D37" s="44">
        <v>250</v>
      </c>
      <c r="E37" s="46"/>
      <c r="F37" s="41">
        <v>250</v>
      </c>
      <c r="G37" s="46"/>
      <c r="H37" s="42">
        <v>250</v>
      </c>
      <c r="I37" s="46"/>
      <c r="J37" s="24">
        <v>188</v>
      </c>
    </row>
    <row r="38" spans="1:10" ht="13.95" customHeight="1">
      <c r="A38" s="34"/>
      <c r="B38" s="33" t="s">
        <v>22</v>
      </c>
      <c r="C38" s="36" t="s">
        <v>44</v>
      </c>
      <c r="D38" s="44">
        <v>400</v>
      </c>
      <c r="E38" s="46"/>
      <c r="F38" s="41">
        <v>350</v>
      </c>
      <c r="G38" s="46"/>
      <c r="H38" s="42">
        <v>350</v>
      </c>
      <c r="I38" s="46"/>
      <c r="J38" s="24">
        <v>263</v>
      </c>
    </row>
    <row r="39" spans="1:10" ht="13.95" customHeight="1">
      <c r="A39" s="34"/>
      <c r="B39" s="94" t="s">
        <v>82</v>
      </c>
      <c r="C39" s="45" t="s">
        <v>37</v>
      </c>
      <c r="D39" s="46">
        <v>0</v>
      </c>
      <c r="E39" s="46"/>
      <c r="F39" s="41">
        <v>1</v>
      </c>
      <c r="G39" s="46"/>
      <c r="H39" s="42">
        <v>1</v>
      </c>
      <c r="I39" s="46"/>
      <c r="J39" s="24">
        <v>1</v>
      </c>
    </row>
    <row r="40" spans="1:10" ht="13.95" customHeight="1">
      <c r="A40" s="34"/>
      <c r="B40" s="33" t="s">
        <v>23</v>
      </c>
      <c r="C40" s="36" t="s">
        <v>42</v>
      </c>
      <c r="D40" s="47">
        <v>6252</v>
      </c>
      <c r="E40" s="48"/>
      <c r="F40" s="97">
        <v>6623</v>
      </c>
      <c r="G40" s="48"/>
      <c r="H40" s="122">
        <v>6623</v>
      </c>
      <c r="I40" s="48"/>
      <c r="J40" s="50">
        <v>1</v>
      </c>
    </row>
    <row r="41" spans="1:10" ht="13.95" customHeight="1">
      <c r="A41" s="34" t="s">
        <v>4</v>
      </c>
      <c r="B41" s="35">
        <v>45</v>
      </c>
      <c r="C41" s="36" t="s">
        <v>19</v>
      </c>
      <c r="D41" s="47">
        <f t="shared" ref="D41:H41" si="1">SUM(D35:D40)</f>
        <v>35701</v>
      </c>
      <c r="E41" s="48"/>
      <c r="F41" s="50">
        <f t="shared" si="1"/>
        <v>47014</v>
      </c>
      <c r="G41" s="48"/>
      <c r="H41" s="47">
        <f t="shared" si="1"/>
        <v>47014</v>
      </c>
      <c r="I41" s="48"/>
      <c r="J41" s="47">
        <v>141321</v>
      </c>
    </row>
    <row r="42" spans="1:10" ht="13.95" customHeight="1">
      <c r="A42" s="34"/>
      <c r="B42" s="35"/>
      <c r="C42" s="36"/>
      <c r="D42" s="101"/>
      <c r="E42" s="101"/>
      <c r="F42" s="44"/>
      <c r="G42" s="46"/>
      <c r="H42" s="101"/>
      <c r="I42" s="46"/>
      <c r="J42" s="101"/>
    </row>
    <row r="43" spans="1:10" ht="13.95" customHeight="1">
      <c r="A43" s="34"/>
      <c r="B43" s="35">
        <v>46</v>
      </c>
      <c r="C43" s="36" t="s">
        <v>24</v>
      </c>
      <c r="D43" s="28"/>
      <c r="E43" s="9"/>
      <c r="F43" s="28"/>
      <c r="G43" s="9"/>
      <c r="H43" s="28"/>
      <c r="I43" s="9"/>
      <c r="J43" s="9"/>
    </row>
    <row r="44" spans="1:10" ht="13.95" customHeight="1">
      <c r="A44" s="34"/>
      <c r="B44" s="33" t="s">
        <v>25</v>
      </c>
      <c r="C44" s="36" t="s">
        <v>12</v>
      </c>
      <c r="D44" s="123">
        <v>19879</v>
      </c>
      <c r="E44" s="32"/>
      <c r="F44" s="3">
        <v>25512</v>
      </c>
      <c r="G44" s="32"/>
      <c r="H44" s="121">
        <v>25512</v>
      </c>
      <c r="I44" s="32"/>
      <c r="J44" s="9">
        <v>41830</v>
      </c>
    </row>
    <row r="45" spans="1:10" ht="13.95" customHeight="1">
      <c r="A45" s="34"/>
      <c r="B45" s="33" t="s">
        <v>147</v>
      </c>
      <c r="C45" s="36" t="s">
        <v>145</v>
      </c>
      <c r="D45" s="32">
        <v>0</v>
      </c>
      <c r="E45" s="32"/>
      <c r="F45" s="4">
        <v>0</v>
      </c>
      <c r="G45" s="32"/>
      <c r="H45" s="4">
        <v>0</v>
      </c>
      <c r="I45" s="32"/>
      <c r="J45" s="9">
        <v>94501</v>
      </c>
    </row>
    <row r="46" spans="1:10" ht="13.95" customHeight="1">
      <c r="A46" s="34"/>
      <c r="B46" s="33" t="s">
        <v>26</v>
      </c>
      <c r="C46" s="36" t="s">
        <v>43</v>
      </c>
      <c r="D46" s="31">
        <v>250</v>
      </c>
      <c r="E46" s="32"/>
      <c r="F46" s="3">
        <v>250</v>
      </c>
      <c r="G46" s="32"/>
      <c r="H46" s="121">
        <v>250</v>
      </c>
      <c r="I46" s="32"/>
      <c r="J46" s="9">
        <v>188</v>
      </c>
    </row>
    <row r="47" spans="1:10" ht="13.95" customHeight="1">
      <c r="A47" s="34"/>
      <c r="B47" s="33" t="s">
        <v>27</v>
      </c>
      <c r="C47" s="36" t="s">
        <v>44</v>
      </c>
      <c r="D47" s="123">
        <v>400</v>
      </c>
      <c r="E47" s="32"/>
      <c r="F47" s="3">
        <v>350</v>
      </c>
      <c r="G47" s="32"/>
      <c r="H47" s="121">
        <v>350</v>
      </c>
      <c r="I47" s="32"/>
      <c r="J47" s="9">
        <v>263</v>
      </c>
    </row>
    <row r="48" spans="1:10" ht="13.95" customHeight="1">
      <c r="A48" s="34"/>
      <c r="B48" s="94" t="s">
        <v>83</v>
      </c>
      <c r="C48" s="45" t="s">
        <v>37</v>
      </c>
      <c r="D48" s="32">
        <v>0</v>
      </c>
      <c r="E48" s="32"/>
      <c r="F48" s="3">
        <v>1</v>
      </c>
      <c r="G48" s="32"/>
      <c r="H48" s="121">
        <v>1</v>
      </c>
      <c r="I48" s="32"/>
      <c r="J48" s="9">
        <v>1</v>
      </c>
    </row>
    <row r="49" spans="1:10" ht="13.95" customHeight="1">
      <c r="A49" s="34"/>
      <c r="B49" s="33" t="s">
        <v>28</v>
      </c>
      <c r="C49" s="36" t="s">
        <v>42</v>
      </c>
      <c r="D49" s="123">
        <v>5676</v>
      </c>
      <c r="E49" s="32"/>
      <c r="F49" s="3">
        <v>6196</v>
      </c>
      <c r="G49" s="32"/>
      <c r="H49" s="121">
        <v>6196</v>
      </c>
      <c r="I49" s="32"/>
      <c r="J49" s="31">
        <v>1</v>
      </c>
    </row>
    <row r="50" spans="1:10" ht="13.95" customHeight="1">
      <c r="A50" s="34" t="s">
        <v>4</v>
      </c>
      <c r="B50" s="35">
        <v>46</v>
      </c>
      <c r="C50" s="36" t="s">
        <v>24</v>
      </c>
      <c r="D50" s="51">
        <f t="shared" ref="D50:H50" si="2">SUM(D44:D49)</f>
        <v>26205</v>
      </c>
      <c r="E50" s="38"/>
      <c r="F50" s="37">
        <f t="shared" si="2"/>
        <v>32309</v>
      </c>
      <c r="G50" s="38"/>
      <c r="H50" s="51">
        <f t="shared" si="2"/>
        <v>32309</v>
      </c>
      <c r="I50" s="38"/>
      <c r="J50" s="51">
        <v>136784</v>
      </c>
    </row>
    <row r="51" spans="1:10" ht="13.95" customHeight="1">
      <c r="A51" s="34"/>
      <c r="B51" s="35"/>
      <c r="C51" s="36"/>
      <c r="D51" s="24"/>
      <c r="E51" s="24"/>
      <c r="F51" s="24"/>
      <c r="G51" s="24"/>
      <c r="H51" s="24"/>
      <c r="I51" s="24"/>
      <c r="J51" s="24"/>
    </row>
    <row r="52" spans="1:10" ht="13.95" customHeight="1">
      <c r="A52" s="34"/>
      <c r="B52" s="35">
        <v>47</v>
      </c>
      <c r="C52" s="36" t="s">
        <v>29</v>
      </c>
      <c r="D52" s="28"/>
      <c r="E52" s="9"/>
      <c r="F52" s="28"/>
      <c r="G52" s="9"/>
      <c r="H52" s="28"/>
      <c r="I52" s="9"/>
      <c r="J52" s="9"/>
    </row>
    <row r="53" spans="1:10" ht="13.95" customHeight="1">
      <c r="A53" s="34"/>
      <c r="B53" s="33" t="s">
        <v>30</v>
      </c>
      <c r="C53" s="36" t="s">
        <v>12</v>
      </c>
      <c r="D53" s="123">
        <v>11745</v>
      </c>
      <c r="E53" s="32"/>
      <c r="F53" s="3">
        <v>11207</v>
      </c>
      <c r="G53" s="32"/>
      <c r="H53" s="121">
        <v>11207</v>
      </c>
      <c r="I53" s="32"/>
      <c r="J53" s="9">
        <v>17354</v>
      </c>
    </row>
    <row r="54" spans="1:10" ht="13.95" customHeight="1">
      <c r="A54" s="34"/>
      <c r="B54" s="33" t="s">
        <v>148</v>
      </c>
      <c r="C54" s="36" t="s">
        <v>145</v>
      </c>
      <c r="D54" s="32">
        <v>0</v>
      </c>
      <c r="E54" s="32"/>
      <c r="F54" s="4">
        <v>0</v>
      </c>
      <c r="G54" s="32"/>
      <c r="H54" s="4">
        <v>0</v>
      </c>
      <c r="I54" s="32"/>
      <c r="J54" s="9">
        <v>31438</v>
      </c>
    </row>
    <row r="55" spans="1:10" ht="13.95" customHeight="1">
      <c r="A55" s="34"/>
      <c r="B55" s="33" t="s">
        <v>31</v>
      </c>
      <c r="C55" s="36" t="s">
        <v>43</v>
      </c>
      <c r="D55" s="31">
        <v>140</v>
      </c>
      <c r="E55" s="32"/>
      <c r="F55" s="3">
        <v>140</v>
      </c>
      <c r="G55" s="32"/>
      <c r="H55" s="121">
        <v>140</v>
      </c>
      <c r="I55" s="32"/>
      <c r="J55" s="9">
        <v>105</v>
      </c>
    </row>
    <row r="56" spans="1:10" ht="13.95" customHeight="1">
      <c r="A56" s="34"/>
      <c r="B56" s="33" t="s">
        <v>45</v>
      </c>
      <c r="C56" s="36" t="s">
        <v>44</v>
      </c>
      <c r="D56" s="123">
        <v>300</v>
      </c>
      <c r="E56" s="32"/>
      <c r="F56" s="3">
        <v>240</v>
      </c>
      <c r="G56" s="32"/>
      <c r="H56" s="121">
        <v>240</v>
      </c>
      <c r="I56" s="32"/>
      <c r="J56" s="9">
        <v>180</v>
      </c>
    </row>
    <row r="57" spans="1:10" ht="13.95" customHeight="1">
      <c r="A57" s="34"/>
      <c r="B57" s="94" t="s">
        <v>84</v>
      </c>
      <c r="C57" s="45" t="s">
        <v>37</v>
      </c>
      <c r="D57" s="32">
        <v>0</v>
      </c>
      <c r="E57" s="32"/>
      <c r="F57" s="3">
        <v>1</v>
      </c>
      <c r="G57" s="32"/>
      <c r="H57" s="121">
        <v>1</v>
      </c>
      <c r="I57" s="32"/>
      <c r="J57" s="9">
        <v>1</v>
      </c>
    </row>
    <row r="58" spans="1:10" ht="13.95" customHeight="1">
      <c r="A58" s="34"/>
      <c r="B58" s="33" t="s">
        <v>32</v>
      </c>
      <c r="C58" s="36" t="s">
        <v>42</v>
      </c>
      <c r="D58" s="123">
        <v>3199</v>
      </c>
      <c r="E58" s="32"/>
      <c r="F58" s="3">
        <v>3553</v>
      </c>
      <c r="G58" s="32"/>
      <c r="H58" s="121">
        <v>3553</v>
      </c>
      <c r="I58" s="32"/>
      <c r="J58" s="31">
        <v>1</v>
      </c>
    </row>
    <row r="59" spans="1:10" ht="13.95" customHeight="1">
      <c r="A59" s="34" t="s">
        <v>4</v>
      </c>
      <c r="B59" s="35">
        <v>47</v>
      </c>
      <c r="C59" s="36" t="s">
        <v>29</v>
      </c>
      <c r="D59" s="51">
        <f t="shared" ref="D59:H59" si="3">SUM(D53:D58)</f>
        <v>15384</v>
      </c>
      <c r="E59" s="38"/>
      <c r="F59" s="37">
        <f t="shared" si="3"/>
        <v>15141</v>
      </c>
      <c r="G59" s="38"/>
      <c r="H59" s="51">
        <f t="shared" si="3"/>
        <v>15141</v>
      </c>
      <c r="I59" s="38"/>
      <c r="J59" s="51">
        <v>49079</v>
      </c>
    </row>
    <row r="60" spans="1:10" ht="13.95" customHeight="1">
      <c r="A60" s="34"/>
      <c r="B60" s="35"/>
      <c r="C60" s="36"/>
      <c r="D60" s="24"/>
      <c r="E60" s="24"/>
      <c r="F60" s="24"/>
      <c r="G60" s="24"/>
      <c r="H60" s="24"/>
      <c r="I60" s="24"/>
      <c r="J60" s="24"/>
    </row>
    <row r="61" spans="1:10" ht="13.95" customHeight="1">
      <c r="A61" s="34"/>
      <c r="B61" s="35">
        <v>48</v>
      </c>
      <c r="C61" s="36" t="s">
        <v>33</v>
      </c>
      <c r="D61" s="28"/>
      <c r="E61" s="9"/>
      <c r="F61" s="28"/>
      <c r="G61" s="9"/>
      <c r="H61" s="28"/>
      <c r="I61" s="9"/>
      <c r="J61" s="9"/>
    </row>
    <row r="62" spans="1:10" ht="13.95" customHeight="1">
      <c r="A62" s="34"/>
      <c r="B62" s="33" t="s">
        <v>34</v>
      </c>
      <c r="C62" s="36" t="s">
        <v>12</v>
      </c>
      <c r="D62" s="123">
        <v>24966</v>
      </c>
      <c r="E62" s="32"/>
      <c r="F62" s="3">
        <v>26963</v>
      </c>
      <c r="G62" s="32"/>
      <c r="H62" s="121">
        <v>26963</v>
      </c>
      <c r="I62" s="32"/>
      <c r="J62" s="9">
        <v>37438</v>
      </c>
    </row>
    <row r="63" spans="1:10" ht="13.95" customHeight="1">
      <c r="A63" s="34"/>
      <c r="B63" s="33" t="s">
        <v>149</v>
      </c>
      <c r="C63" s="36" t="s">
        <v>145</v>
      </c>
      <c r="D63" s="32">
        <v>0</v>
      </c>
      <c r="E63" s="32"/>
      <c r="F63" s="4">
        <v>0</v>
      </c>
      <c r="G63" s="32"/>
      <c r="H63" s="4">
        <v>0</v>
      </c>
      <c r="I63" s="32"/>
      <c r="J63" s="9">
        <v>85045</v>
      </c>
    </row>
    <row r="64" spans="1:10" ht="13.95" customHeight="1">
      <c r="A64" s="34"/>
      <c r="B64" s="33" t="s">
        <v>35</v>
      </c>
      <c r="C64" s="36" t="s">
        <v>43</v>
      </c>
      <c r="D64" s="31">
        <v>200</v>
      </c>
      <c r="E64" s="32"/>
      <c r="F64" s="3">
        <v>200</v>
      </c>
      <c r="G64" s="32"/>
      <c r="H64" s="121">
        <v>200</v>
      </c>
      <c r="I64" s="32"/>
      <c r="J64" s="9">
        <v>150</v>
      </c>
    </row>
    <row r="65" spans="1:10" ht="13.95" customHeight="1">
      <c r="A65" s="34"/>
      <c r="B65" s="33" t="s">
        <v>36</v>
      </c>
      <c r="C65" s="36" t="s">
        <v>44</v>
      </c>
      <c r="D65" s="31">
        <v>378</v>
      </c>
      <c r="E65" s="32"/>
      <c r="F65" s="3">
        <v>300</v>
      </c>
      <c r="G65" s="32"/>
      <c r="H65" s="121">
        <v>300</v>
      </c>
      <c r="I65" s="32"/>
      <c r="J65" s="9">
        <v>225</v>
      </c>
    </row>
    <row r="66" spans="1:10" ht="13.95" customHeight="1">
      <c r="A66" s="34"/>
      <c r="B66" s="94" t="s">
        <v>85</v>
      </c>
      <c r="C66" s="45" t="s">
        <v>37</v>
      </c>
      <c r="D66" s="32">
        <v>0</v>
      </c>
      <c r="E66" s="32"/>
      <c r="F66" s="3">
        <v>1</v>
      </c>
      <c r="G66" s="32"/>
      <c r="H66" s="121">
        <v>1</v>
      </c>
      <c r="I66" s="32"/>
      <c r="J66" s="9">
        <v>1</v>
      </c>
    </row>
    <row r="67" spans="1:10" ht="13.95" customHeight="1">
      <c r="A67" s="34"/>
      <c r="B67" s="33" t="s">
        <v>38</v>
      </c>
      <c r="C67" s="36" t="s">
        <v>42</v>
      </c>
      <c r="D67" s="101">
        <v>9022</v>
      </c>
      <c r="E67" s="46"/>
      <c r="F67" s="41">
        <v>10225</v>
      </c>
      <c r="G67" s="46"/>
      <c r="H67" s="42">
        <v>10225</v>
      </c>
      <c r="I67" s="46"/>
      <c r="J67" s="44">
        <v>1</v>
      </c>
    </row>
    <row r="68" spans="1:10" ht="13.95" customHeight="1">
      <c r="A68" s="112" t="s">
        <v>4</v>
      </c>
      <c r="B68" s="120">
        <v>48</v>
      </c>
      <c r="C68" s="114" t="s">
        <v>33</v>
      </c>
      <c r="D68" s="47">
        <f t="shared" ref="D68:H68" si="4">SUM(D62:D67)</f>
        <v>34566</v>
      </c>
      <c r="E68" s="48"/>
      <c r="F68" s="50">
        <f t="shared" si="4"/>
        <v>37689</v>
      </c>
      <c r="G68" s="48"/>
      <c r="H68" s="47">
        <f t="shared" si="4"/>
        <v>37689</v>
      </c>
      <c r="I68" s="48"/>
      <c r="J68" s="47">
        <v>122860</v>
      </c>
    </row>
    <row r="69" spans="1:10" ht="13.95" customHeight="1">
      <c r="A69" s="34" t="s">
        <v>4</v>
      </c>
      <c r="B69" s="35">
        <v>16</v>
      </c>
      <c r="C69" s="36" t="s">
        <v>9</v>
      </c>
      <c r="D69" s="47">
        <f t="shared" ref="D69:H69" si="5">D68+D59+D50+D41+D32</f>
        <v>222800</v>
      </c>
      <c r="E69" s="48"/>
      <c r="F69" s="50">
        <f t="shared" si="5"/>
        <v>294930</v>
      </c>
      <c r="G69" s="48"/>
      <c r="H69" s="47">
        <f t="shared" si="5"/>
        <v>344850</v>
      </c>
      <c r="I69" s="48"/>
      <c r="J69" s="47">
        <v>601505</v>
      </c>
    </row>
    <row r="70" spans="1:10" ht="13.95" customHeight="1">
      <c r="A70" s="34" t="s">
        <v>4</v>
      </c>
      <c r="B70" s="52">
        <v>1E-3</v>
      </c>
      <c r="C70" s="53" t="s">
        <v>8</v>
      </c>
      <c r="D70" s="54">
        <f t="shared" ref="D70:H70" si="6">D69</f>
        <v>222800</v>
      </c>
      <c r="E70" s="56"/>
      <c r="F70" s="55">
        <f t="shared" si="6"/>
        <v>294930</v>
      </c>
      <c r="G70" s="56"/>
      <c r="H70" s="54">
        <f t="shared" si="6"/>
        <v>344850</v>
      </c>
      <c r="I70" s="56"/>
      <c r="J70" s="54">
        <v>601505</v>
      </c>
    </row>
    <row r="71" spans="1:10" ht="10.95" customHeight="1">
      <c r="A71" s="34"/>
      <c r="B71" s="57"/>
      <c r="C71" s="53"/>
      <c r="D71" s="24"/>
      <c r="E71" s="24"/>
      <c r="F71" s="24"/>
      <c r="G71" s="24"/>
      <c r="H71" s="24"/>
      <c r="I71" s="24"/>
      <c r="J71" s="24"/>
    </row>
    <row r="72" spans="1:10" ht="13.95" customHeight="1">
      <c r="A72" s="34"/>
      <c r="B72" s="52">
        <v>0.104</v>
      </c>
      <c r="C72" s="53" t="s">
        <v>39</v>
      </c>
      <c r="D72" s="24"/>
      <c r="E72" s="24"/>
      <c r="F72" s="24"/>
      <c r="G72" s="24"/>
      <c r="H72" s="24"/>
      <c r="I72" s="24"/>
      <c r="J72" s="24"/>
    </row>
    <row r="73" spans="1:10" ht="13.95" customHeight="1">
      <c r="A73" s="34"/>
      <c r="B73" s="58">
        <v>16</v>
      </c>
      <c r="C73" s="36" t="s">
        <v>9</v>
      </c>
      <c r="D73" s="40"/>
      <c r="E73" s="40"/>
      <c r="F73" s="40"/>
      <c r="G73" s="40"/>
      <c r="H73" s="40"/>
      <c r="I73" s="40"/>
      <c r="J73" s="40"/>
    </row>
    <row r="74" spans="1:10" ht="13.95" customHeight="1">
      <c r="A74" s="34"/>
      <c r="B74" s="58">
        <v>45</v>
      </c>
      <c r="C74" s="36" t="s">
        <v>19</v>
      </c>
      <c r="D74" s="28"/>
      <c r="E74" s="9"/>
      <c r="F74" s="28"/>
      <c r="G74" s="9"/>
      <c r="H74" s="28"/>
      <c r="I74" s="9"/>
      <c r="J74" s="9"/>
    </row>
    <row r="75" spans="1:10" ht="13.95" customHeight="1">
      <c r="A75" s="34"/>
      <c r="B75" s="33" t="s">
        <v>20</v>
      </c>
      <c r="C75" s="36" t="s">
        <v>12</v>
      </c>
      <c r="D75" s="101">
        <v>24052</v>
      </c>
      <c r="E75" s="46"/>
      <c r="F75" s="41">
        <v>15540</v>
      </c>
      <c r="G75" s="46"/>
      <c r="H75" s="42">
        <v>15540</v>
      </c>
      <c r="I75" s="46"/>
      <c r="J75" s="24">
        <v>30814</v>
      </c>
    </row>
    <row r="76" spans="1:10" ht="13.95" customHeight="1">
      <c r="A76" s="34"/>
      <c r="B76" s="33" t="s">
        <v>21</v>
      </c>
      <c r="C76" s="36" t="s">
        <v>43</v>
      </c>
      <c r="D76" s="44">
        <v>200</v>
      </c>
      <c r="E76" s="46"/>
      <c r="F76" s="41">
        <v>200</v>
      </c>
      <c r="G76" s="46"/>
      <c r="H76" s="41">
        <v>200</v>
      </c>
      <c r="I76" s="46"/>
      <c r="J76" s="24">
        <v>150</v>
      </c>
    </row>
    <row r="77" spans="1:10" ht="13.95" customHeight="1">
      <c r="A77" s="34"/>
      <c r="B77" s="33" t="s">
        <v>22</v>
      </c>
      <c r="C77" s="36" t="s">
        <v>44</v>
      </c>
      <c r="D77" s="31">
        <v>150</v>
      </c>
      <c r="E77" s="32"/>
      <c r="F77" s="3">
        <v>150</v>
      </c>
      <c r="G77" s="32"/>
      <c r="H77" s="3">
        <v>150</v>
      </c>
      <c r="I77" s="32"/>
      <c r="J77" s="9">
        <v>113</v>
      </c>
    </row>
    <row r="78" spans="1:10" ht="13.95" customHeight="1">
      <c r="A78" s="34" t="s">
        <v>4</v>
      </c>
      <c r="B78" s="58">
        <v>45</v>
      </c>
      <c r="C78" s="36" t="s">
        <v>19</v>
      </c>
      <c r="D78" s="51">
        <f t="shared" ref="D78:H78" si="7">SUM(D75:D77)</f>
        <v>24402</v>
      </c>
      <c r="E78" s="38"/>
      <c r="F78" s="37">
        <f t="shared" si="7"/>
        <v>15890</v>
      </c>
      <c r="G78" s="38"/>
      <c r="H78" s="51">
        <f t="shared" si="7"/>
        <v>15890</v>
      </c>
      <c r="I78" s="38"/>
      <c r="J78" s="51">
        <v>31077</v>
      </c>
    </row>
    <row r="79" spans="1:10" ht="10.95" customHeight="1">
      <c r="A79" s="34"/>
      <c r="B79" s="58"/>
      <c r="C79" s="36"/>
      <c r="D79" s="24"/>
      <c r="E79" s="24"/>
      <c r="F79" s="24"/>
      <c r="G79" s="24"/>
      <c r="H79" s="24"/>
      <c r="I79" s="24"/>
      <c r="J79" s="24"/>
    </row>
    <row r="80" spans="1:10" ht="13.95" customHeight="1">
      <c r="A80" s="34"/>
      <c r="B80" s="58">
        <v>46</v>
      </c>
      <c r="C80" s="36" t="s">
        <v>24</v>
      </c>
      <c r="D80" s="40"/>
      <c r="E80" s="24"/>
      <c r="F80" s="40"/>
      <c r="G80" s="24"/>
      <c r="H80" s="40"/>
      <c r="I80" s="24"/>
      <c r="J80" s="24"/>
    </row>
    <row r="81" spans="1:10" ht="13.95" customHeight="1">
      <c r="A81" s="34"/>
      <c r="B81" s="33" t="s">
        <v>25</v>
      </c>
      <c r="C81" s="36" t="s">
        <v>12</v>
      </c>
      <c r="D81" s="101">
        <v>12466</v>
      </c>
      <c r="E81" s="46"/>
      <c r="F81" s="41">
        <v>9549</v>
      </c>
      <c r="G81" s="46"/>
      <c r="H81" s="42">
        <v>9549</v>
      </c>
      <c r="I81" s="46"/>
      <c r="J81" s="24">
        <v>22998</v>
      </c>
    </row>
    <row r="82" spans="1:10" ht="13.95" customHeight="1">
      <c r="A82" s="34"/>
      <c r="B82" s="33" t="s">
        <v>26</v>
      </c>
      <c r="C82" s="36" t="s">
        <v>43</v>
      </c>
      <c r="D82" s="44">
        <v>160</v>
      </c>
      <c r="E82" s="46"/>
      <c r="F82" s="44">
        <v>160</v>
      </c>
      <c r="G82" s="46"/>
      <c r="H82" s="41">
        <v>160</v>
      </c>
      <c r="I82" s="46"/>
      <c r="J82" s="24">
        <v>120</v>
      </c>
    </row>
    <row r="83" spans="1:10" ht="13.95" customHeight="1">
      <c r="A83" s="34"/>
      <c r="B83" s="33" t="s">
        <v>27</v>
      </c>
      <c r="C83" s="36" t="s">
        <v>44</v>
      </c>
      <c r="D83" s="44">
        <v>111</v>
      </c>
      <c r="E83" s="46"/>
      <c r="F83" s="44">
        <v>110</v>
      </c>
      <c r="G83" s="46"/>
      <c r="H83" s="41">
        <v>110</v>
      </c>
      <c r="I83" s="46"/>
      <c r="J83" s="24">
        <v>83</v>
      </c>
    </row>
    <row r="84" spans="1:10" ht="13.95" customHeight="1">
      <c r="A84" s="34" t="s">
        <v>4</v>
      </c>
      <c r="B84" s="58">
        <v>46</v>
      </c>
      <c r="C84" s="36" t="s">
        <v>24</v>
      </c>
      <c r="D84" s="54">
        <f t="shared" ref="D84:H84" si="8">SUM(D81:D83)</f>
        <v>12737</v>
      </c>
      <c r="E84" s="56"/>
      <c r="F84" s="55">
        <f t="shared" si="8"/>
        <v>9819</v>
      </c>
      <c r="G84" s="56"/>
      <c r="H84" s="54">
        <f t="shared" si="8"/>
        <v>9819</v>
      </c>
      <c r="I84" s="56"/>
      <c r="J84" s="54">
        <v>23201</v>
      </c>
    </row>
    <row r="85" spans="1:10" ht="10.95" customHeight="1">
      <c r="A85" s="34"/>
      <c r="B85" s="58"/>
      <c r="C85" s="36"/>
      <c r="D85" s="42"/>
      <c r="E85" s="42"/>
      <c r="F85" s="41"/>
      <c r="G85" s="42"/>
      <c r="H85" s="42"/>
      <c r="I85" s="42"/>
      <c r="J85" s="42"/>
    </row>
    <row r="86" spans="1:10" ht="13.95" customHeight="1">
      <c r="A86" s="34"/>
      <c r="B86" s="58">
        <v>47</v>
      </c>
      <c r="C86" s="36" t="s">
        <v>29</v>
      </c>
      <c r="D86" s="28"/>
      <c r="E86" s="9"/>
      <c r="F86" s="28"/>
      <c r="G86" s="9"/>
      <c r="H86" s="28"/>
      <c r="I86" s="9"/>
      <c r="J86" s="9"/>
    </row>
    <row r="87" spans="1:10" ht="13.95" customHeight="1">
      <c r="A87" s="34"/>
      <c r="B87" s="33" t="s">
        <v>30</v>
      </c>
      <c r="C87" s="36" t="s">
        <v>12</v>
      </c>
      <c r="D87" s="123">
        <v>3361</v>
      </c>
      <c r="E87" s="32"/>
      <c r="F87" s="3">
        <v>5717</v>
      </c>
      <c r="G87" s="32"/>
      <c r="H87" s="121">
        <v>5717</v>
      </c>
      <c r="I87" s="32"/>
      <c r="J87" s="9">
        <v>8303</v>
      </c>
    </row>
    <row r="88" spans="1:10" ht="13.95" customHeight="1">
      <c r="A88" s="34"/>
      <c r="B88" s="33" t="s">
        <v>31</v>
      </c>
      <c r="C88" s="36" t="s">
        <v>43</v>
      </c>
      <c r="D88" s="31">
        <v>110</v>
      </c>
      <c r="E88" s="32"/>
      <c r="F88" s="31">
        <v>110</v>
      </c>
      <c r="G88" s="32"/>
      <c r="H88" s="3">
        <v>110</v>
      </c>
      <c r="I88" s="32"/>
      <c r="J88" s="9">
        <v>83</v>
      </c>
    </row>
    <row r="89" spans="1:10" ht="13.95" customHeight="1">
      <c r="A89" s="34"/>
      <c r="B89" s="33" t="s">
        <v>45</v>
      </c>
      <c r="C89" s="36" t="s">
        <v>44</v>
      </c>
      <c r="D89" s="31">
        <v>60</v>
      </c>
      <c r="E89" s="32"/>
      <c r="F89" s="31">
        <v>60</v>
      </c>
      <c r="G89" s="32"/>
      <c r="H89" s="3">
        <v>60</v>
      </c>
      <c r="I89" s="32"/>
      <c r="J89" s="9">
        <v>45</v>
      </c>
    </row>
    <row r="90" spans="1:10" ht="13.95" customHeight="1">
      <c r="A90" s="34" t="s">
        <v>4</v>
      </c>
      <c r="B90" s="58">
        <v>47</v>
      </c>
      <c r="C90" s="36" t="s">
        <v>29</v>
      </c>
      <c r="D90" s="54">
        <f t="shared" ref="D90:H90" si="9">SUM(D87:D89)</f>
        <v>3531</v>
      </c>
      <c r="E90" s="56"/>
      <c r="F90" s="55">
        <f t="shared" si="9"/>
        <v>5887</v>
      </c>
      <c r="G90" s="56"/>
      <c r="H90" s="54">
        <f t="shared" si="9"/>
        <v>5887</v>
      </c>
      <c r="I90" s="56"/>
      <c r="J90" s="54">
        <v>8431</v>
      </c>
    </row>
    <row r="91" spans="1:10" ht="10.95" customHeight="1">
      <c r="A91" s="34"/>
      <c r="B91" s="58"/>
      <c r="C91" s="36"/>
      <c r="D91" s="24"/>
      <c r="E91" s="24"/>
      <c r="F91" s="40"/>
      <c r="G91" s="40"/>
      <c r="H91" s="40"/>
      <c r="I91" s="40"/>
      <c r="J91" s="40"/>
    </row>
    <row r="92" spans="1:10" ht="13.95" customHeight="1">
      <c r="A92" s="34"/>
      <c r="B92" s="58">
        <v>48</v>
      </c>
      <c r="C92" s="36" t="s">
        <v>33</v>
      </c>
      <c r="D92" s="28"/>
      <c r="E92" s="9"/>
      <c r="F92" s="28"/>
      <c r="G92" s="9"/>
      <c r="H92" s="28"/>
      <c r="I92" s="9"/>
      <c r="J92" s="9"/>
    </row>
    <row r="93" spans="1:10" ht="13.95" customHeight="1">
      <c r="A93" s="34"/>
      <c r="B93" s="33" t="s">
        <v>34</v>
      </c>
      <c r="C93" s="36" t="s">
        <v>12</v>
      </c>
      <c r="D93" s="123">
        <v>5555</v>
      </c>
      <c r="E93" s="32"/>
      <c r="F93" s="3">
        <v>4644</v>
      </c>
      <c r="G93" s="32"/>
      <c r="H93" s="121">
        <v>4644</v>
      </c>
      <c r="I93" s="32"/>
      <c r="J93" s="9">
        <v>11247</v>
      </c>
    </row>
    <row r="94" spans="1:10" ht="13.95" customHeight="1">
      <c r="A94" s="34"/>
      <c r="B94" s="33" t="s">
        <v>35</v>
      </c>
      <c r="C94" s="36" t="s">
        <v>43</v>
      </c>
      <c r="D94" s="3">
        <v>60</v>
      </c>
      <c r="E94" s="32"/>
      <c r="F94" s="31">
        <v>60</v>
      </c>
      <c r="G94" s="32"/>
      <c r="H94" s="3">
        <v>60</v>
      </c>
      <c r="I94" s="32"/>
      <c r="J94" s="9">
        <v>45</v>
      </c>
    </row>
    <row r="95" spans="1:10" ht="13.95" customHeight="1">
      <c r="A95" s="34"/>
      <c r="B95" s="33" t="s">
        <v>36</v>
      </c>
      <c r="C95" s="36" t="s">
        <v>44</v>
      </c>
      <c r="D95" s="31">
        <v>57</v>
      </c>
      <c r="E95" s="32"/>
      <c r="F95" s="31">
        <v>60</v>
      </c>
      <c r="G95" s="32"/>
      <c r="H95" s="3">
        <v>60</v>
      </c>
      <c r="I95" s="32"/>
      <c r="J95" s="9">
        <v>45</v>
      </c>
    </row>
    <row r="96" spans="1:10" ht="13.95" customHeight="1">
      <c r="A96" s="34" t="s">
        <v>4</v>
      </c>
      <c r="B96" s="58">
        <v>48</v>
      </c>
      <c r="C96" s="36" t="s">
        <v>33</v>
      </c>
      <c r="D96" s="54">
        <f t="shared" ref="D96:H96" si="10">SUM(D93:D95)</f>
        <v>5672</v>
      </c>
      <c r="E96" s="56"/>
      <c r="F96" s="54">
        <f t="shared" si="10"/>
        <v>4764</v>
      </c>
      <c r="G96" s="56"/>
      <c r="H96" s="54">
        <f t="shared" si="10"/>
        <v>4764</v>
      </c>
      <c r="I96" s="56"/>
      <c r="J96" s="54">
        <v>11337</v>
      </c>
    </row>
    <row r="97" spans="1:10" ht="10.95" customHeight="1">
      <c r="A97" s="34"/>
      <c r="B97" s="58"/>
      <c r="C97" s="36"/>
      <c r="D97" s="60"/>
      <c r="E97" s="60"/>
      <c r="F97" s="60"/>
      <c r="G97" s="60"/>
      <c r="H97" s="60"/>
      <c r="I97" s="60"/>
      <c r="J97" s="60"/>
    </row>
    <row r="98" spans="1:10" ht="13.95" customHeight="1">
      <c r="A98" s="34"/>
      <c r="B98" s="58">
        <v>60</v>
      </c>
      <c r="C98" s="36" t="s">
        <v>40</v>
      </c>
      <c r="D98" s="40"/>
      <c r="E98" s="40"/>
      <c r="F98" s="40"/>
      <c r="G98" s="40"/>
      <c r="H98" s="40"/>
      <c r="I98" s="40"/>
      <c r="J98" s="40"/>
    </row>
    <row r="99" spans="1:10" ht="13.95" customHeight="1">
      <c r="A99" s="34"/>
      <c r="B99" s="33" t="s">
        <v>41</v>
      </c>
      <c r="C99" s="36" t="s">
        <v>42</v>
      </c>
      <c r="D99" s="42">
        <v>100</v>
      </c>
      <c r="E99" s="46"/>
      <c r="F99" s="43">
        <v>0</v>
      </c>
      <c r="G99" s="46"/>
      <c r="H99" s="43">
        <v>0</v>
      </c>
      <c r="I99" s="46"/>
      <c r="J99" s="43">
        <v>0</v>
      </c>
    </row>
    <row r="100" spans="1:10" ht="13.95" customHeight="1">
      <c r="A100" s="34" t="s">
        <v>4</v>
      </c>
      <c r="B100" s="58">
        <v>60</v>
      </c>
      <c r="C100" s="36" t="s">
        <v>40</v>
      </c>
      <c r="D100" s="55">
        <f t="shared" ref="D100:H100" si="11">SUM(D99:D99)</f>
        <v>100</v>
      </c>
      <c r="E100" s="56"/>
      <c r="F100" s="56">
        <f t="shared" si="11"/>
        <v>0</v>
      </c>
      <c r="G100" s="56"/>
      <c r="H100" s="56">
        <f t="shared" si="11"/>
        <v>0</v>
      </c>
      <c r="I100" s="56"/>
      <c r="J100" s="56">
        <v>0</v>
      </c>
    </row>
    <row r="101" spans="1:10" ht="13.95" customHeight="1">
      <c r="A101" s="112" t="s">
        <v>4</v>
      </c>
      <c r="B101" s="115">
        <v>16</v>
      </c>
      <c r="C101" s="114" t="s">
        <v>9</v>
      </c>
      <c r="D101" s="51">
        <f t="shared" ref="D101:H101" si="12">D96+D90+D84+D78+D100</f>
        <v>46442</v>
      </c>
      <c r="E101" s="38"/>
      <c r="F101" s="37">
        <f t="shared" si="12"/>
        <v>36360</v>
      </c>
      <c r="G101" s="38"/>
      <c r="H101" s="51">
        <f t="shared" si="12"/>
        <v>36360</v>
      </c>
      <c r="I101" s="38"/>
      <c r="J101" s="51">
        <v>74046</v>
      </c>
    </row>
    <row r="102" spans="1:10" ht="13.95" customHeight="1">
      <c r="A102" s="34" t="s">
        <v>4</v>
      </c>
      <c r="B102" s="52">
        <v>0.104</v>
      </c>
      <c r="C102" s="53" t="s">
        <v>39</v>
      </c>
      <c r="D102" s="47">
        <f t="shared" ref="D102:H102" si="13">D101</f>
        <v>46442</v>
      </c>
      <c r="E102" s="48"/>
      <c r="F102" s="50">
        <f t="shared" si="13"/>
        <v>36360</v>
      </c>
      <c r="G102" s="48"/>
      <c r="H102" s="47">
        <f t="shared" si="13"/>
        <v>36360</v>
      </c>
      <c r="I102" s="48"/>
      <c r="J102" s="47">
        <v>74046</v>
      </c>
    </row>
    <row r="103" spans="1:10" ht="13.95" customHeight="1">
      <c r="A103" s="34"/>
      <c r="B103" s="52"/>
      <c r="C103" s="53"/>
      <c r="D103" s="101"/>
      <c r="E103" s="101"/>
      <c r="F103" s="44"/>
      <c r="G103" s="46"/>
      <c r="H103" s="101"/>
      <c r="I103" s="46"/>
      <c r="J103" s="101"/>
    </row>
    <row r="104" spans="1:10" ht="13.95" customHeight="1">
      <c r="A104" s="102"/>
      <c r="B104" s="103">
        <v>0.107</v>
      </c>
      <c r="C104" s="104" t="s">
        <v>134</v>
      </c>
      <c r="D104" s="101"/>
      <c r="E104" s="101"/>
      <c r="F104" s="44"/>
      <c r="G104" s="46"/>
      <c r="H104" s="101"/>
      <c r="I104" s="46"/>
      <c r="J104" s="101"/>
    </row>
    <row r="105" spans="1:10" ht="13.95" customHeight="1">
      <c r="A105" s="102"/>
      <c r="B105" s="105">
        <v>16</v>
      </c>
      <c r="C105" s="96" t="s">
        <v>9</v>
      </c>
      <c r="D105" s="101"/>
      <c r="E105" s="101"/>
      <c r="F105" s="44"/>
      <c r="G105" s="46"/>
      <c r="H105" s="101"/>
      <c r="I105" s="46"/>
      <c r="J105" s="101"/>
    </row>
    <row r="106" spans="1:10" ht="13.95" customHeight="1">
      <c r="A106" s="106"/>
      <c r="B106" s="107" t="s">
        <v>135</v>
      </c>
      <c r="C106" s="108" t="s">
        <v>136</v>
      </c>
      <c r="D106" s="48">
        <v>0</v>
      </c>
      <c r="E106" s="48"/>
      <c r="F106" s="48">
        <v>0</v>
      </c>
      <c r="G106" s="48"/>
      <c r="H106" s="47">
        <v>1</v>
      </c>
      <c r="I106" s="48"/>
      <c r="J106" s="48">
        <v>0</v>
      </c>
    </row>
    <row r="107" spans="1:10" ht="13.95" customHeight="1">
      <c r="A107" s="102" t="s">
        <v>4</v>
      </c>
      <c r="B107" s="105">
        <v>16</v>
      </c>
      <c r="C107" s="96" t="s">
        <v>9</v>
      </c>
      <c r="D107" s="48">
        <f>D106</f>
        <v>0</v>
      </c>
      <c r="E107" s="48"/>
      <c r="F107" s="48">
        <f t="shared" ref="F107:H108" si="14">F106</f>
        <v>0</v>
      </c>
      <c r="G107" s="48"/>
      <c r="H107" s="47">
        <f t="shared" si="14"/>
        <v>1</v>
      </c>
      <c r="I107" s="48"/>
      <c r="J107" s="48">
        <v>0</v>
      </c>
    </row>
    <row r="108" spans="1:10" ht="13.95" customHeight="1">
      <c r="A108" s="102" t="s">
        <v>4</v>
      </c>
      <c r="B108" s="103">
        <v>0.107</v>
      </c>
      <c r="C108" s="104" t="s">
        <v>134</v>
      </c>
      <c r="D108" s="48">
        <f>D107</f>
        <v>0</v>
      </c>
      <c r="E108" s="48"/>
      <c r="F108" s="48">
        <f t="shared" si="14"/>
        <v>0</v>
      </c>
      <c r="G108" s="48"/>
      <c r="H108" s="47">
        <f t="shared" si="14"/>
        <v>1</v>
      </c>
      <c r="I108" s="48"/>
      <c r="J108" s="48">
        <v>0</v>
      </c>
    </row>
    <row r="109" spans="1:10" ht="14.4" customHeight="1">
      <c r="A109" s="34"/>
      <c r="B109" s="57"/>
      <c r="C109" s="53"/>
      <c r="D109" s="24"/>
      <c r="E109" s="24"/>
      <c r="F109" s="24"/>
      <c r="G109" s="24"/>
      <c r="H109" s="24"/>
      <c r="I109" s="24"/>
      <c r="J109" s="24"/>
    </row>
    <row r="110" spans="1:10" ht="14.4" customHeight="1">
      <c r="A110" s="34"/>
      <c r="B110" s="52">
        <v>0.11899999999999999</v>
      </c>
      <c r="C110" s="53" t="s">
        <v>46</v>
      </c>
      <c r="D110" s="28"/>
      <c r="E110" s="28"/>
      <c r="F110" s="28"/>
      <c r="G110" s="28"/>
      <c r="H110" s="28"/>
      <c r="I110" s="28"/>
      <c r="J110" s="28"/>
    </row>
    <row r="111" spans="1:10" ht="14.4" customHeight="1">
      <c r="A111" s="34"/>
      <c r="B111" s="62">
        <v>2</v>
      </c>
      <c r="C111" s="36" t="s">
        <v>75</v>
      </c>
      <c r="D111" s="28"/>
      <c r="E111" s="28"/>
      <c r="F111" s="28"/>
      <c r="G111" s="28"/>
      <c r="H111" s="28"/>
      <c r="I111" s="28"/>
      <c r="J111" s="28"/>
    </row>
    <row r="112" spans="1:10" ht="27" customHeight="1">
      <c r="A112" s="34"/>
      <c r="B112" s="63" t="s">
        <v>76</v>
      </c>
      <c r="C112" s="125" t="s">
        <v>92</v>
      </c>
      <c r="D112" s="3">
        <v>260000</v>
      </c>
      <c r="E112" s="4"/>
      <c r="F112" s="3">
        <v>400000</v>
      </c>
      <c r="G112" s="4"/>
      <c r="H112" s="3">
        <v>400000</v>
      </c>
      <c r="I112" s="4"/>
      <c r="J112" s="3">
        <v>400000</v>
      </c>
    </row>
    <row r="113" spans="1:10" ht="14.4" customHeight="1">
      <c r="A113" s="34"/>
      <c r="B113" s="63" t="s">
        <v>77</v>
      </c>
      <c r="C113" s="64" t="s">
        <v>91</v>
      </c>
      <c r="D113" s="43">
        <v>0</v>
      </c>
      <c r="E113" s="43"/>
      <c r="F113" s="41">
        <v>10000</v>
      </c>
      <c r="G113" s="43"/>
      <c r="H113" s="41">
        <v>10000</v>
      </c>
      <c r="I113" s="43"/>
      <c r="J113" s="41">
        <v>69000</v>
      </c>
    </row>
    <row r="114" spans="1:10" ht="27" customHeight="1">
      <c r="A114" s="34"/>
      <c r="B114" s="63" t="s">
        <v>78</v>
      </c>
      <c r="C114" s="64" t="s">
        <v>167</v>
      </c>
      <c r="D114" s="3">
        <v>39000</v>
      </c>
      <c r="E114" s="4"/>
      <c r="F114" s="3">
        <v>65000</v>
      </c>
      <c r="G114" s="4"/>
      <c r="H114" s="3">
        <v>65000</v>
      </c>
      <c r="I114" s="4"/>
      <c r="J114" s="3">
        <v>201900</v>
      </c>
    </row>
    <row r="115" spans="1:10" ht="27" customHeight="1">
      <c r="A115" s="34"/>
      <c r="B115" s="63" t="s">
        <v>152</v>
      </c>
      <c r="C115" s="64" t="s">
        <v>157</v>
      </c>
      <c r="D115" s="4">
        <v>0</v>
      </c>
      <c r="E115" s="4"/>
      <c r="F115" s="4">
        <v>0</v>
      </c>
      <c r="G115" s="4"/>
      <c r="H115" s="4">
        <v>0</v>
      </c>
      <c r="I115" s="4"/>
      <c r="J115" s="3">
        <v>27138</v>
      </c>
    </row>
    <row r="116" spans="1:10" ht="13.95" customHeight="1">
      <c r="A116" s="34"/>
      <c r="B116" s="63" t="s">
        <v>154</v>
      </c>
      <c r="C116" s="64" t="s">
        <v>153</v>
      </c>
      <c r="D116" s="4">
        <v>0</v>
      </c>
      <c r="E116" s="4"/>
      <c r="F116" s="4">
        <v>0</v>
      </c>
      <c r="G116" s="4"/>
      <c r="H116" s="4">
        <v>0</v>
      </c>
      <c r="I116" s="4"/>
      <c r="J116" s="3">
        <v>13525</v>
      </c>
    </row>
    <row r="117" spans="1:10" ht="13.95" customHeight="1">
      <c r="A117" s="34"/>
      <c r="B117" s="63" t="s">
        <v>156</v>
      </c>
      <c r="C117" s="64" t="s">
        <v>155</v>
      </c>
      <c r="D117" s="4">
        <v>0</v>
      </c>
      <c r="E117" s="4"/>
      <c r="F117" s="4">
        <v>0</v>
      </c>
      <c r="G117" s="4"/>
      <c r="H117" s="4">
        <v>0</v>
      </c>
      <c r="I117" s="4"/>
      <c r="J117" s="3">
        <v>4333</v>
      </c>
    </row>
    <row r="118" spans="1:10" ht="13.95" customHeight="1">
      <c r="A118" s="34" t="s">
        <v>4</v>
      </c>
      <c r="B118" s="62">
        <v>2</v>
      </c>
      <c r="C118" s="36" t="s">
        <v>75</v>
      </c>
      <c r="D118" s="55">
        <f>SUM(D112:D117)</f>
        <v>299000</v>
      </c>
      <c r="E118" s="56"/>
      <c r="F118" s="55">
        <f t="shared" ref="F118:H118" si="15">SUM(F112:F117)</f>
        <v>475000</v>
      </c>
      <c r="G118" s="56"/>
      <c r="H118" s="55">
        <f t="shared" si="15"/>
        <v>475000</v>
      </c>
      <c r="I118" s="56"/>
      <c r="J118" s="55">
        <v>715896</v>
      </c>
    </row>
    <row r="119" spans="1:10" ht="12.6" customHeight="1">
      <c r="A119" s="34"/>
      <c r="B119" s="62"/>
      <c r="C119" s="36"/>
      <c r="D119" s="41"/>
      <c r="E119" s="43"/>
      <c r="F119" s="41"/>
      <c r="G119" s="43"/>
      <c r="H119" s="41"/>
      <c r="I119" s="43"/>
      <c r="J119" s="41"/>
    </row>
    <row r="120" spans="1:10" ht="15" customHeight="1">
      <c r="A120" s="34"/>
      <c r="B120" s="62">
        <v>3</v>
      </c>
      <c r="C120" s="65" t="s">
        <v>81</v>
      </c>
      <c r="E120" s="5"/>
      <c r="G120" s="28"/>
      <c r="H120" s="28"/>
      <c r="I120" s="28"/>
      <c r="J120" s="28"/>
    </row>
    <row r="121" spans="1:10" ht="28.95" customHeight="1">
      <c r="A121" s="34"/>
      <c r="B121" s="63" t="s">
        <v>90</v>
      </c>
      <c r="C121" s="111" t="s">
        <v>103</v>
      </c>
      <c r="D121" s="49">
        <v>0</v>
      </c>
      <c r="E121" s="49"/>
      <c r="F121" s="97">
        <v>600000</v>
      </c>
      <c r="G121" s="49"/>
      <c r="H121" s="97">
        <v>600000</v>
      </c>
      <c r="I121" s="49"/>
      <c r="J121" s="97">
        <v>250000</v>
      </c>
    </row>
    <row r="122" spans="1:10" ht="15" customHeight="1">
      <c r="A122" s="34" t="s">
        <v>4</v>
      </c>
      <c r="B122" s="62">
        <v>3</v>
      </c>
      <c r="C122" s="65" t="s">
        <v>81</v>
      </c>
      <c r="D122" s="49">
        <f t="shared" ref="D122:H122" si="16">D121</f>
        <v>0</v>
      </c>
      <c r="E122" s="49"/>
      <c r="F122" s="97">
        <f t="shared" si="16"/>
        <v>600000</v>
      </c>
      <c r="G122" s="49"/>
      <c r="H122" s="97">
        <f t="shared" si="16"/>
        <v>600000</v>
      </c>
      <c r="I122" s="49"/>
      <c r="J122" s="97">
        <v>250000</v>
      </c>
    </row>
    <row r="123" spans="1:10" ht="13.95" customHeight="1">
      <c r="A123" s="34"/>
      <c r="B123" s="52"/>
      <c r="C123" s="65"/>
      <c r="E123" s="5"/>
      <c r="G123" s="28"/>
      <c r="H123" s="28"/>
      <c r="I123" s="28"/>
      <c r="J123" s="28"/>
    </row>
    <row r="124" spans="1:10" ht="15" customHeight="1">
      <c r="A124" s="34"/>
      <c r="B124" s="35">
        <v>61</v>
      </c>
      <c r="C124" s="36" t="s">
        <v>47</v>
      </c>
      <c r="D124" s="9"/>
      <c r="E124" s="9"/>
      <c r="F124" s="9"/>
      <c r="G124" s="9"/>
      <c r="H124" s="9"/>
      <c r="I124" s="9"/>
      <c r="J124" s="9"/>
    </row>
    <row r="125" spans="1:10" ht="15" customHeight="1">
      <c r="A125" s="34"/>
      <c r="B125" s="33" t="s">
        <v>48</v>
      </c>
      <c r="C125" s="36" t="s">
        <v>42</v>
      </c>
      <c r="D125" s="44">
        <v>40</v>
      </c>
      <c r="E125" s="46"/>
      <c r="F125" s="46">
        <v>0</v>
      </c>
      <c r="G125" s="46"/>
      <c r="H125" s="46">
        <v>0</v>
      </c>
      <c r="I125" s="46"/>
      <c r="J125" s="46">
        <v>0</v>
      </c>
    </row>
    <row r="126" spans="1:10" ht="15" customHeight="1">
      <c r="A126" s="58"/>
      <c r="B126" s="33" t="s">
        <v>71</v>
      </c>
      <c r="C126" s="66" t="s">
        <v>73</v>
      </c>
      <c r="D126" s="44">
        <v>7405</v>
      </c>
      <c r="E126" s="46"/>
      <c r="F126" s="44">
        <v>7442</v>
      </c>
      <c r="G126" s="46"/>
      <c r="H126" s="44">
        <v>7442</v>
      </c>
      <c r="I126" s="46"/>
      <c r="J126" s="44">
        <v>1</v>
      </c>
    </row>
    <row r="127" spans="1:10" ht="27" customHeight="1">
      <c r="A127" s="115"/>
      <c r="B127" s="113" t="s">
        <v>72</v>
      </c>
      <c r="C127" s="116" t="s">
        <v>74</v>
      </c>
      <c r="D127" s="48">
        <v>0</v>
      </c>
      <c r="E127" s="48"/>
      <c r="F127" s="50">
        <v>8666</v>
      </c>
      <c r="G127" s="48"/>
      <c r="H127" s="50">
        <v>8666</v>
      </c>
      <c r="I127" s="48"/>
      <c r="J127" s="50">
        <v>8666</v>
      </c>
    </row>
    <row r="128" spans="1:10" ht="27" customHeight="1">
      <c r="A128" s="58"/>
      <c r="B128" s="67" t="s">
        <v>86</v>
      </c>
      <c r="C128" s="66" t="s">
        <v>130</v>
      </c>
      <c r="D128" s="44">
        <v>13500</v>
      </c>
      <c r="E128" s="46"/>
      <c r="F128" s="44">
        <v>39000</v>
      </c>
      <c r="G128" s="46"/>
      <c r="H128" s="44">
        <v>39000</v>
      </c>
      <c r="I128" s="46"/>
      <c r="J128" s="44">
        <v>15200</v>
      </c>
    </row>
    <row r="129" spans="1:10" ht="13.95" customHeight="1">
      <c r="A129" s="58"/>
      <c r="B129" s="67" t="s">
        <v>87</v>
      </c>
      <c r="C129" s="66" t="s">
        <v>88</v>
      </c>
      <c r="D129" s="46">
        <v>0</v>
      </c>
      <c r="E129" s="46"/>
      <c r="F129" s="44">
        <v>2240</v>
      </c>
      <c r="G129" s="46"/>
      <c r="H129" s="44">
        <v>2240</v>
      </c>
      <c r="I129" s="46"/>
      <c r="J129" s="46">
        <v>0</v>
      </c>
    </row>
    <row r="130" spans="1:10" ht="27" customHeight="1">
      <c r="A130" s="58"/>
      <c r="B130" s="67" t="s">
        <v>150</v>
      </c>
      <c r="C130" s="66" t="s">
        <v>151</v>
      </c>
      <c r="D130" s="48">
        <v>0</v>
      </c>
      <c r="E130" s="48"/>
      <c r="F130" s="48">
        <v>0</v>
      </c>
      <c r="G130" s="48"/>
      <c r="H130" s="48">
        <v>0</v>
      </c>
      <c r="I130" s="48"/>
      <c r="J130" s="50">
        <v>2093</v>
      </c>
    </row>
    <row r="131" spans="1:10" ht="13.95" customHeight="1">
      <c r="A131" s="34" t="s">
        <v>4</v>
      </c>
      <c r="B131" s="35">
        <v>61</v>
      </c>
      <c r="C131" s="36" t="s">
        <v>47</v>
      </c>
      <c r="D131" s="50">
        <f>SUM(D124:D130)</f>
        <v>20945</v>
      </c>
      <c r="E131" s="48"/>
      <c r="F131" s="50">
        <f t="shared" ref="F131:H131" si="17">SUM(F124:F130)</f>
        <v>57348</v>
      </c>
      <c r="G131" s="48"/>
      <c r="H131" s="50">
        <f t="shared" si="17"/>
        <v>57348</v>
      </c>
      <c r="I131" s="48"/>
      <c r="J131" s="50">
        <v>25960</v>
      </c>
    </row>
    <row r="132" spans="1:10" ht="13.95" customHeight="1">
      <c r="A132" s="34"/>
      <c r="B132" s="35"/>
      <c r="C132" s="36"/>
      <c r="D132" s="24"/>
      <c r="E132" s="24"/>
      <c r="F132" s="24"/>
      <c r="G132" s="24"/>
      <c r="H132" s="24"/>
      <c r="I132" s="24"/>
      <c r="J132" s="24"/>
    </row>
    <row r="133" spans="1:10" ht="13.95" customHeight="1">
      <c r="A133" s="34"/>
      <c r="B133" s="58">
        <v>62</v>
      </c>
      <c r="C133" s="36" t="s">
        <v>49</v>
      </c>
      <c r="D133" s="40"/>
      <c r="E133" s="40"/>
      <c r="F133" s="40"/>
      <c r="G133" s="40"/>
      <c r="H133" s="40"/>
      <c r="I133" s="40"/>
      <c r="J133" s="40"/>
    </row>
    <row r="134" spans="1:10" ht="13.95" customHeight="1">
      <c r="A134" s="34"/>
      <c r="B134" s="33" t="s">
        <v>50</v>
      </c>
      <c r="C134" s="36" t="s">
        <v>12</v>
      </c>
      <c r="D134" s="41">
        <v>2037</v>
      </c>
      <c r="E134" s="46"/>
      <c r="F134" s="41">
        <v>2191</v>
      </c>
      <c r="G134" s="46"/>
      <c r="H134" s="41">
        <v>2191</v>
      </c>
      <c r="I134" s="46"/>
      <c r="J134" s="24">
        <v>4249</v>
      </c>
    </row>
    <row r="135" spans="1:10" ht="13.95" customHeight="1">
      <c r="A135" s="34"/>
      <c r="B135" s="33" t="s">
        <v>51</v>
      </c>
      <c r="C135" s="36" t="s">
        <v>43</v>
      </c>
      <c r="D135" s="43">
        <v>0</v>
      </c>
      <c r="E135" s="46"/>
      <c r="F135" s="41">
        <v>50</v>
      </c>
      <c r="G135" s="32"/>
      <c r="H135" s="41">
        <v>50</v>
      </c>
      <c r="I135" s="46"/>
      <c r="J135" s="24">
        <v>38</v>
      </c>
    </row>
    <row r="136" spans="1:10" ht="13.95" customHeight="1">
      <c r="A136" s="34"/>
      <c r="B136" s="33" t="s">
        <v>52</v>
      </c>
      <c r="C136" s="36" t="s">
        <v>44</v>
      </c>
      <c r="D136" s="41">
        <v>83</v>
      </c>
      <c r="E136" s="46"/>
      <c r="F136" s="41">
        <v>90</v>
      </c>
      <c r="G136" s="32"/>
      <c r="H136" s="41">
        <v>90</v>
      </c>
      <c r="I136" s="46"/>
      <c r="J136" s="24">
        <v>68</v>
      </c>
    </row>
    <row r="137" spans="1:10" ht="13.95" customHeight="1">
      <c r="A137" s="34" t="s">
        <v>4</v>
      </c>
      <c r="B137" s="58">
        <v>62</v>
      </c>
      <c r="C137" s="36" t="s">
        <v>49</v>
      </c>
      <c r="D137" s="37">
        <f t="shared" ref="D137:H137" si="18">SUM(D134:D136)</f>
        <v>2120</v>
      </c>
      <c r="E137" s="38"/>
      <c r="F137" s="37">
        <f t="shared" si="18"/>
        <v>2331</v>
      </c>
      <c r="G137" s="38"/>
      <c r="H137" s="37">
        <f t="shared" si="18"/>
        <v>2331</v>
      </c>
      <c r="I137" s="38"/>
      <c r="J137" s="51">
        <v>4355</v>
      </c>
    </row>
    <row r="138" spans="1:10" ht="13.95" customHeight="1">
      <c r="A138" s="34"/>
      <c r="B138" s="58"/>
      <c r="C138" s="36"/>
      <c r="D138" s="24"/>
      <c r="E138" s="24"/>
      <c r="F138" s="24"/>
      <c r="G138" s="24"/>
      <c r="H138" s="24"/>
      <c r="I138" s="24"/>
      <c r="J138" s="24"/>
    </row>
    <row r="139" spans="1:10" ht="13.95" customHeight="1">
      <c r="A139" s="34"/>
      <c r="B139" s="58">
        <v>63</v>
      </c>
      <c r="C139" s="36" t="s">
        <v>53</v>
      </c>
      <c r="D139" s="40"/>
      <c r="E139" s="40"/>
      <c r="F139" s="40"/>
      <c r="G139" s="40"/>
      <c r="H139" s="40"/>
      <c r="I139" s="40"/>
      <c r="J139" s="40"/>
    </row>
    <row r="140" spans="1:10" ht="13.95" customHeight="1">
      <c r="A140" s="34"/>
      <c r="B140" s="33" t="s">
        <v>54</v>
      </c>
      <c r="C140" s="36" t="s">
        <v>12</v>
      </c>
      <c r="D140" s="43">
        <v>0</v>
      </c>
      <c r="E140" s="46"/>
      <c r="F140" s="41">
        <v>521</v>
      </c>
      <c r="G140" s="46"/>
      <c r="H140" s="41">
        <v>521</v>
      </c>
      <c r="I140" s="46"/>
      <c r="J140" s="24">
        <v>551</v>
      </c>
    </row>
    <row r="141" spans="1:10" ht="13.95" customHeight="1">
      <c r="A141" s="34"/>
      <c r="B141" s="33" t="s">
        <v>55</v>
      </c>
      <c r="C141" s="36" t="s">
        <v>43</v>
      </c>
      <c r="D141" s="4">
        <v>0</v>
      </c>
      <c r="E141" s="32"/>
      <c r="F141" s="3">
        <v>150</v>
      </c>
      <c r="G141" s="32"/>
      <c r="H141" s="3">
        <v>150</v>
      </c>
      <c r="I141" s="32"/>
      <c r="J141" s="9">
        <v>113</v>
      </c>
    </row>
    <row r="142" spans="1:10" ht="13.95" customHeight="1">
      <c r="A142" s="34"/>
      <c r="B142" s="33" t="s">
        <v>56</v>
      </c>
      <c r="C142" s="36" t="s">
        <v>44</v>
      </c>
      <c r="D142" s="3">
        <v>343</v>
      </c>
      <c r="E142" s="32"/>
      <c r="F142" s="3">
        <v>350</v>
      </c>
      <c r="G142" s="32"/>
      <c r="H142" s="3">
        <v>350</v>
      </c>
      <c r="I142" s="32"/>
      <c r="J142" s="9">
        <v>263</v>
      </c>
    </row>
    <row r="143" spans="1:10" ht="13.95" customHeight="1">
      <c r="A143" s="34"/>
      <c r="B143" s="33" t="s">
        <v>57</v>
      </c>
      <c r="C143" s="36" t="s">
        <v>17</v>
      </c>
      <c r="D143" s="49">
        <v>0</v>
      </c>
      <c r="E143" s="48"/>
      <c r="F143" s="97">
        <v>150</v>
      </c>
      <c r="G143" s="48"/>
      <c r="H143" s="97">
        <v>1175</v>
      </c>
      <c r="I143" s="48"/>
      <c r="J143" s="59">
        <v>113</v>
      </c>
    </row>
    <row r="144" spans="1:10" ht="13.95" customHeight="1">
      <c r="A144" s="34" t="s">
        <v>4</v>
      </c>
      <c r="B144" s="58">
        <v>63</v>
      </c>
      <c r="C144" s="36" t="s">
        <v>53</v>
      </c>
      <c r="D144" s="50">
        <f t="shared" ref="D144:H144" si="19">SUM(D140:D143)</f>
        <v>343</v>
      </c>
      <c r="E144" s="48"/>
      <c r="F144" s="50">
        <f t="shared" si="19"/>
        <v>1171</v>
      </c>
      <c r="G144" s="48"/>
      <c r="H144" s="50">
        <f t="shared" si="19"/>
        <v>2196</v>
      </c>
      <c r="I144" s="48"/>
      <c r="J144" s="47">
        <v>1040</v>
      </c>
    </row>
    <row r="145" spans="1:10" ht="13.95" customHeight="1">
      <c r="A145" s="34" t="s">
        <v>4</v>
      </c>
      <c r="B145" s="52">
        <v>0.11899999999999999</v>
      </c>
      <c r="C145" s="53" t="s">
        <v>46</v>
      </c>
      <c r="D145" s="50">
        <f t="shared" ref="D145:H145" si="20">SUM(D144,D137,D131)+D118+D122</f>
        <v>322408</v>
      </c>
      <c r="E145" s="48"/>
      <c r="F145" s="50">
        <f t="shared" si="20"/>
        <v>1135850</v>
      </c>
      <c r="G145" s="48"/>
      <c r="H145" s="50">
        <f t="shared" si="20"/>
        <v>1136875</v>
      </c>
      <c r="I145" s="48"/>
      <c r="J145" s="50">
        <v>997251</v>
      </c>
    </row>
    <row r="146" spans="1:10" ht="13.95" customHeight="1">
      <c r="A146" s="34"/>
      <c r="B146" s="61"/>
      <c r="C146" s="53"/>
      <c r="D146" s="24"/>
      <c r="E146" s="24"/>
      <c r="F146" s="24"/>
      <c r="G146" s="24"/>
      <c r="H146" s="24"/>
      <c r="I146" s="24"/>
      <c r="J146" s="24"/>
    </row>
    <row r="147" spans="1:10" ht="14.85" customHeight="1">
      <c r="A147" s="34"/>
      <c r="B147" s="68">
        <v>0.8</v>
      </c>
      <c r="C147" s="53" t="s">
        <v>58</v>
      </c>
      <c r="D147" s="28"/>
      <c r="E147" s="28"/>
      <c r="F147" s="28"/>
      <c r="G147" s="28"/>
      <c r="H147" s="28"/>
      <c r="I147" s="28"/>
      <c r="J147" s="28"/>
    </row>
    <row r="148" spans="1:10" ht="14.85" customHeight="1">
      <c r="A148" s="34"/>
      <c r="B148" s="58">
        <v>16</v>
      </c>
      <c r="C148" s="36" t="s">
        <v>9</v>
      </c>
      <c r="D148" s="40"/>
      <c r="E148" s="40"/>
      <c r="F148" s="40"/>
      <c r="G148" s="40"/>
      <c r="H148" s="40"/>
      <c r="I148" s="40"/>
      <c r="J148" s="40"/>
    </row>
    <row r="149" spans="1:10" ht="14.85" customHeight="1">
      <c r="A149" s="34"/>
      <c r="B149" s="58" t="s">
        <v>95</v>
      </c>
      <c r="C149" s="36" t="s">
        <v>96</v>
      </c>
      <c r="D149" s="41">
        <v>4899</v>
      </c>
      <c r="E149" s="43"/>
      <c r="F149" s="41">
        <v>1</v>
      </c>
      <c r="G149" s="43"/>
      <c r="H149" s="41">
        <v>1</v>
      </c>
      <c r="I149" s="43"/>
      <c r="J149" s="43">
        <v>0</v>
      </c>
    </row>
    <row r="150" spans="1:10" ht="14.85" customHeight="1">
      <c r="A150" s="34"/>
      <c r="B150" s="58" t="s">
        <v>97</v>
      </c>
      <c r="C150" s="36" t="s">
        <v>98</v>
      </c>
      <c r="D150" s="4">
        <v>0</v>
      </c>
      <c r="E150" s="4"/>
      <c r="F150" s="3">
        <v>1</v>
      </c>
      <c r="G150" s="4"/>
      <c r="H150" s="3">
        <v>1</v>
      </c>
      <c r="I150" s="4"/>
      <c r="J150" s="4">
        <v>0</v>
      </c>
    </row>
    <row r="151" spans="1:10" ht="14.85" customHeight="1">
      <c r="A151" s="34"/>
      <c r="B151" s="109" t="s">
        <v>60</v>
      </c>
      <c r="C151" s="36" t="s">
        <v>61</v>
      </c>
      <c r="D151" s="42">
        <v>715</v>
      </c>
      <c r="E151" s="46"/>
      <c r="F151" s="41">
        <v>800</v>
      </c>
      <c r="G151" s="46"/>
      <c r="H151" s="42">
        <v>800</v>
      </c>
      <c r="I151" s="46"/>
      <c r="J151" s="3">
        <v>292</v>
      </c>
    </row>
    <row r="152" spans="1:10" ht="14.85" customHeight="1">
      <c r="A152" s="34"/>
      <c r="B152" s="58" t="s">
        <v>105</v>
      </c>
      <c r="C152" s="36" t="s">
        <v>107</v>
      </c>
      <c r="D152" s="41">
        <v>2500</v>
      </c>
      <c r="E152" s="43"/>
      <c r="F152" s="41">
        <v>1</v>
      </c>
      <c r="G152" s="43"/>
      <c r="H152" s="41">
        <v>1</v>
      </c>
      <c r="I152" s="43"/>
      <c r="J152" s="43">
        <v>0</v>
      </c>
    </row>
    <row r="153" spans="1:10" ht="14.85" customHeight="1">
      <c r="A153" s="34"/>
      <c r="B153" s="58" t="s">
        <v>106</v>
      </c>
      <c r="C153" s="65" t="s">
        <v>108</v>
      </c>
      <c r="D153" s="43">
        <v>0</v>
      </c>
      <c r="E153" s="43"/>
      <c r="F153" s="41">
        <v>1</v>
      </c>
      <c r="G153" s="43"/>
      <c r="H153" s="124">
        <v>1</v>
      </c>
      <c r="I153" s="43"/>
      <c r="J153" s="43">
        <v>0</v>
      </c>
    </row>
    <row r="154" spans="1:10" ht="14.85" customHeight="1">
      <c r="A154" s="34"/>
      <c r="B154" s="58" t="s">
        <v>109</v>
      </c>
      <c r="C154" s="96" t="s">
        <v>114</v>
      </c>
      <c r="D154" s="41">
        <v>49946</v>
      </c>
      <c r="E154" s="43"/>
      <c r="F154" s="41">
        <v>1</v>
      </c>
      <c r="G154" s="43"/>
      <c r="H154" s="124">
        <v>10001</v>
      </c>
      <c r="I154" s="43"/>
      <c r="J154" s="43">
        <v>0</v>
      </c>
    </row>
    <row r="155" spans="1:10" ht="14.85" customHeight="1">
      <c r="A155" s="34"/>
      <c r="B155" s="58" t="s">
        <v>110</v>
      </c>
      <c r="C155" s="96" t="s">
        <v>115</v>
      </c>
      <c r="D155" s="41">
        <v>27700</v>
      </c>
      <c r="E155" s="43"/>
      <c r="F155" s="41">
        <v>40000</v>
      </c>
      <c r="G155" s="43"/>
      <c r="H155" s="124">
        <v>40000</v>
      </c>
      <c r="I155" s="43"/>
      <c r="J155" s="43">
        <v>0</v>
      </c>
    </row>
    <row r="156" spans="1:10" ht="14.85" customHeight="1">
      <c r="A156" s="112"/>
      <c r="B156" s="115" t="s">
        <v>111</v>
      </c>
      <c r="C156" s="117" t="s">
        <v>116</v>
      </c>
      <c r="D156" s="97">
        <v>1000</v>
      </c>
      <c r="E156" s="49"/>
      <c r="F156" s="49">
        <v>0</v>
      </c>
      <c r="G156" s="49"/>
      <c r="H156" s="49">
        <v>0</v>
      </c>
      <c r="I156" s="49"/>
      <c r="J156" s="49">
        <v>0</v>
      </c>
    </row>
    <row r="157" spans="1:10" ht="15.45" customHeight="1">
      <c r="A157" s="34"/>
      <c r="B157" s="58" t="s">
        <v>112</v>
      </c>
      <c r="C157" s="96" t="s">
        <v>117</v>
      </c>
      <c r="D157" s="41">
        <v>18891</v>
      </c>
      <c r="E157" s="43"/>
      <c r="F157" s="43">
        <v>0</v>
      </c>
      <c r="G157" s="43"/>
      <c r="H157" s="43">
        <v>0</v>
      </c>
      <c r="I157" s="43"/>
      <c r="J157" s="43">
        <v>0</v>
      </c>
    </row>
    <row r="158" spans="1:10" ht="15.45" customHeight="1">
      <c r="A158" s="34"/>
      <c r="B158" s="58" t="s">
        <v>113</v>
      </c>
      <c r="C158" s="96" t="s">
        <v>118</v>
      </c>
      <c r="D158" s="41">
        <v>4810</v>
      </c>
      <c r="E158" s="43"/>
      <c r="F158" s="43">
        <v>0</v>
      </c>
      <c r="G158" s="43"/>
      <c r="H158" s="43">
        <v>0</v>
      </c>
      <c r="I158" s="43"/>
      <c r="J158" s="43">
        <v>0</v>
      </c>
    </row>
    <row r="159" spans="1:10" ht="15.45" customHeight="1">
      <c r="B159" s="7" t="s">
        <v>124</v>
      </c>
      <c r="C159" s="45" t="s">
        <v>122</v>
      </c>
      <c r="D159" s="4">
        <v>0</v>
      </c>
      <c r="E159" s="4"/>
      <c r="F159" s="3">
        <v>940</v>
      </c>
      <c r="G159" s="4"/>
      <c r="H159" s="3">
        <v>940</v>
      </c>
      <c r="I159" s="4"/>
      <c r="J159" s="3">
        <v>1</v>
      </c>
    </row>
    <row r="160" spans="1:10" ht="15.45" customHeight="1">
      <c r="B160" s="110" t="s">
        <v>137</v>
      </c>
      <c r="C160" s="45" t="s">
        <v>138</v>
      </c>
      <c r="D160" s="4">
        <v>0</v>
      </c>
      <c r="E160" s="4"/>
      <c r="F160" s="4">
        <v>0</v>
      </c>
      <c r="G160" s="4"/>
      <c r="H160" s="3">
        <v>5000</v>
      </c>
      <c r="I160" s="4"/>
      <c r="J160" s="4">
        <v>0</v>
      </c>
    </row>
    <row r="161" spans="1:10" ht="15.45" customHeight="1">
      <c r="B161" s="110" t="s">
        <v>135</v>
      </c>
      <c r="C161" s="45" t="s">
        <v>139</v>
      </c>
      <c r="D161" s="4">
        <v>0</v>
      </c>
      <c r="E161" s="4"/>
      <c r="F161" s="4">
        <v>0</v>
      </c>
      <c r="G161" s="4"/>
      <c r="H161" s="3">
        <v>10000</v>
      </c>
      <c r="I161" s="4"/>
      <c r="J161" s="4">
        <v>0</v>
      </c>
    </row>
    <row r="162" spans="1:10" ht="15.45" customHeight="1">
      <c r="B162" s="95" t="s">
        <v>142</v>
      </c>
      <c r="C162" s="96" t="s">
        <v>143</v>
      </c>
      <c r="D162" s="4">
        <v>0</v>
      </c>
      <c r="E162" s="4"/>
      <c r="F162" s="4">
        <v>0</v>
      </c>
      <c r="G162" s="4"/>
      <c r="H162" s="3">
        <v>400</v>
      </c>
      <c r="I162" s="4"/>
      <c r="J162" s="4">
        <v>0</v>
      </c>
    </row>
    <row r="163" spans="1:10" ht="15.45" customHeight="1">
      <c r="A163" s="34" t="s">
        <v>4</v>
      </c>
      <c r="B163" s="58">
        <v>16</v>
      </c>
      <c r="C163" s="36" t="s">
        <v>9</v>
      </c>
      <c r="D163" s="37">
        <f>SUM(D149:D162)</f>
        <v>110461</v>
      </c>
      <c r="E163" s="38"/>
      <c r="F163" s="37">
        <f t="shared" ref="F163:H163" si="21">SUM(F149:F162)</f>
        <v>41745</v>
      </c>
      <c r="G163" s="38"/>
      <c r="H163" s="37">
        <f t="shared" si="21"/>
        <v>67145</v>
      </c>
      <c r="I163" s="38"/>
      <c r="J163" s="37">
        <v>293</v>
      </c>
    </row>
    <row r="164" spans="1:10" ht="13.95" customHeight="1">
      <c r="A164" s="34"/>
      <c r="B164" s="33"/>
      <c r="C164" s="36"/>
      <c r="D164" s="9"/>
      <c r="E164" s="9"/>
      <c r="F164" s="24"/>
      <c r="G164" s="9"/>
      <c r="H164" s="24"/>
      <c r="I164" s="9"/>
      <c r="J164" s="9"/>
    </row>
    <row r="165" spans="1:10" ht="15.45" customHeight="1">
      <c r="A165" s="34"/>
      <c r="B165" s="58">
        <v>66</v>
      </c>
      <c r="C165" s="36" t="s">
        <v>62</v>
      </c>
      <c r="D165" s="9"/>
      <c r="E165" s="9"/>
      <c r="F165" s="24"/>
      <c r="G165" s="9"/>
      <c r="H165" s="24"/>
      <c r="I165" s="9"/>
      <c r="J165" s="9"/>
    </row>
    <row r="166" spans="1:10" ht="15.45" customHeight="1">
      <c r="A166" s="34"/>
      <c r="B166" s="58">
        <v>44</v>
      </c>
      <c r="C166" s="36" t="s">
        <v>10</v>
      </c>
      <c r="D166" s="24"/>
      <c r="E166" s="24"/>
      <c r="F166" s="24"/>
      <c r="G166" s="24"/>
      <c r="H166" s="24"/>
      <c r="I166" s="24"/>
      <c r="J166" s="24"/>
    </row>
    <row r="167" spans="1:10" ht="27" customHeight="1">
      <c r="A167" s="34"/>
      <c r="B167" s="58" t="s">
        <v>99</v>
      </c>
      <c r="C167" s="36" t="s">
        <v>100</v>
      </c>
      <c r="D167" s="44">
        <v>5000</v>
      </c>
      <c r="E167" s="46"/>
      <c r="F167" s="44">
        <v>5000</v>
      </c>
      <c r="G167" s="46"/>
      <c r="H167" s="44">
        <v>5000</v>
      </c>
      <c r="I167" s="46"/>
      <c r="J167" s="44">
        <v>1</v>
      </c>
    </row>
    <row r="168" spans="1:10" ht="15.45" customHeight="1">
      <c r="A168" s="34"/>
      <c r="B168" s="100" t="s">
        <v>66</v>
      </c>
      <c r="C168" s="36" t="s">
        <v>67</v>
      </c>
      <c r="D168" s="44">
        <v>80000</v>
      </c>
      <c r="E168" s="46"/>
      <c r="F168" s="44">
        <v>50000</v>
      </c>
      <c r="G168" s="46"/>
      <c r="H168" s="44">
        <v>50517</v>
      </c>
      <c r="I168" s="46"/>
      <c r="J168" s="44">
        <v>1</v>
      </c>
    </row>
    <row r="169" spans="1:10" ht="15.45" customHeight="1">
      <c r="A169" s="34"/>
      <c r="B169" s="100" t="s">
        <v>125</v>
      </c>
      <c r="C169" s="36" t="s">
        <v>131</v>
      </c>
      <c r="D169" s="46">
        <v>0</v>
      </c>
      <c r="E169" s="46"/>
      <c r="F169" s="44">
        <v>2360</v>
      </c>
      <c r="G169" s="46"/>
      <c r="H169" s="44">
        <v>2360</v>
      </c>
      <c r="I169" s="46"/>
      <c r="J169" s="46">
        <v>0</v>
      </c>
    </row>
    <row r="170" spans="1:10" ht="15.45" customHeight="1">
      <c r="A170" s="34" t="s">
        <v>4</v>
      </c>
      <c r="B170" s="58">
        <v>44</v>
      </c>
      <c r="C170" s="36" t="s">
        <v>10</v>
      </c>
      <c r="D170" s="37">
        <f t="shared" ref="D170:H170" si="22">SUM(D167:D169)</f>
        <v>85000</v>
      </c>
      <c r="E170" s="38"/>
      <c r="F170" s="37">
        <f t="shared" si="22"/>
        <v>57360</v>
      </c>
      <c r="G170" s="38"/>
      <c r="H170" s="37">
        <f t="shared" si="22"/>
        <v>57877</v>
      </c>
      <c r="I170" s="38"/>
      <c r="J170" s="37">
        <v>2</v>
      </c>
    </row>
    <row r="171" spans="1:10" ht="15.45" customHeight="1">
      <c r="A171" s="34" t="s">
        <v>4</v>
      </c>
      <c r="B171" s="58">
        <v>66</v>
      </c>
      <c r="C171" s="36" t="s">
        <v>62</v>
      </c>
      <c r="D171" s="50">
        <f t="shared" ref="D171:H171" si="23">D170</f>
        <v>85000</v>
      </c>
      <c r="E171" s="48"/>
      <c r="F171" s="50">
        <f t="shared" si="23"/>
        <v>57360</v>
      </c>
      <c r="G171" s="48"/>
      <c r="H171" s="50">
        <f t="shared" si="23"/>
        <v>57877</v>
      </c>
      <c r="I171" s="48"/>
      <c r="J171" s="50">
        <v>2</v>
      </c>
    </row>
    <row r="172" spans="1:10" ht="15.45" customHeight="1">
      <c r="A172" s="34" t="s">
        <v>4</v>
      </c>
      <c r="B172" s="68">
        <v>0.8</v>
      </c>
      <c r="C172" s="53" t="s">
        <v>58</v>
      </c>
      <c r="D172" s="37">
        <f t="shared" ref="D172:H172" si="24">D163+D171</f>
        <v>195461</v>
      </c>
      <c r="E172" s="38"/>
      <c r="F172" s="37">
        <f t="shared" si="24"/>
        <v>99105</v>
      </c>
      <c r="G172" s="38"/>
      <c r="H172" s="37">
        <f t="shared" si="24"/>
        <v>125022</v>
      </c>
      <c r="I172" s="38"/>
      <c r="J172" s="37">
        <v>295</v>
      </c>
    </row>
    <row r="173" spans="1:10" ht="15.45" customHeight="1">
      <c r="A173" s="34" t="s">
        <v>4</v>
      </c>
      <c r="B173" s="61">
        <v>2401</v>
      </c>
      <c r="C173" s="53" t="s">
        <v>7</v>
      </c>
      <c r="D173" s="55">
        <f>D172+D145+D102+D70+D108</f>
        <v>787111</v>
      </c>
      <c r="E173" s="56"/>
      <c r="F173" s="55">
        <f t="shared" ref="F173:H173" si="25">F172+F145+F102+F70+F108</f>
        <v>1566245</v>
      </c>
      <c r="G173" s="56"/>
      <c r="H173" s="55">
        <f t="shared" si="25"/>
        <v>1643108</v>
      </c>
      <c r="I173" s="56"/>
      <c r="J173" s="55">
        <v>1673097</v>
      </c>
    </row>
    <row r="174" spans="1:10" ht="15.45" customHeight="1">
      <c r="A174" s="69" t="s">
        <v>4</v>
      </c>
      <c r="B174" s="70"/>
      <c r="C174" s="98" t="s">
        <v>5</v>
      </c>
      <c r="D174" s="37">
        <f t="shared" ref="D174:H174" si="26">D173</f>
        <v>787111</v>
      </c>
      <c r="E174" s="38"/>
      <c r="F174" s="37">
        <f t="shared" si="26"/>
        <v>1566245</v>
      </c>
      <c r="G174" s="38"/>
      <c r="H174" s="37">
        <f t="shared" si="26"/>
        <v>1643108</v>
      </c>
      <c r="I174" s="38"/>
      <c r="J174" s="37">
        <v>1673097</v>
      </c>
    </row>
    <row r="175" spans="1:10">
      <c r="B175" s="25"/>
      <c r="C175" s="26"/>
      <c r="D175" s="24"/>
      <c r="F175" s="24"/>
      <c r="G175" s="24"/>
      <c r="H175" s="24"/>
      <c r="I175" s="24"/>
      <c r="J175" s="24"/>
    </row>
    <row r="176" spans="1:10" ht="15" customHeight="1">
      <c r="C176" s="26" t="s">
        <v>59</v>
      </c>
      <c r="D176" s="28"/>
      <c r="F176" s="28"/>
      <c r="G176" s="28"/>
      <c r="H176" s="28"/>
      <c r="I176" s="28"/>
      <c r="J176" s="28"/>
    </row>
    <row r="177" spans="1:10" ht="15" customHeight="1">
      <c r="A177" s="6" t="s">
        <v>6</v>
      </c>
      <c r="B177" s="25">
        <v>4401</v>
      </c>
      <c r="C177" s="26" t="s">
        <v>1</v>
      </c>
      <c r="D177" s="28"/>
      <c r="E177" s="28"/>
      <c r="F177" s="28"/>
      <c r="G177" s="28"/>
      <c r="H177" s="28"/>
      <c r="I177" s="28"/>
      <c r="J177" s="28"/>
    </row>
    <row r="178" spans="1:10" ht="26.4">
      <c r="B178" s="71">
        <v>0.19</v>
      </c>
      <c r="C178" s="26" t="s">
        <v>126</v>
      </c>
      <c r="D178" s="28"/>
      <c r="E178" s="28"/>
      <c r="F178" s="28"/>
      <c r="G178" s="28"/>
      <c r="H178" s="28"/>
      <c r="I178" s="28"/>
      <c r="J178" s="28"/>
    </row>
    <row r="179" spans="1:10" ht="15.6" customHeight="1">
      <c r="B179" s="7">
        <v>71</v>
      </c>
      <c r="C179" s="29" t="s">
        <v>127</v>
      </c>
      <c r="D179" s="28"/>
      <c r="E179" s="28"/>
      <c r="F179" s="28"/>
      <c r="G179" s="28"/>
      <c r="H179" s="28"/>
      <c r="I179" s="28"/>
      <c r="J179" s="28"/>
    </row>
    <row r="180" spans="1:10" ht="15.6" customHeight="1">
      <c r="B180" s="7" t="s">
        <v>128</v>
      </c>
      <c r="C180" s="29" t="s">
        <v>129</v>
      </c>
      <c r="D180" s="4">
        <v>0</v>
      </c>
      <c r="E180" s="4"/>
      <c r="F180" s="3">
        <v>1225</v>
      </c>
      <c r="G180" s="4"/>
      <c r="H180" s="3">
        <v>1225</v>
      </c>
      <c r="I180" s="4"/>
      <c r="J180" s="4">
        <v>0</v>
      </c>
    </row>
    <row r="181" spans="1:10" ht="26.4">
      <c r="A181" s="112" t="s">
        <v>4</v>
      </c>
      <c r="B181" s="118">
        <v>0.19</v>
      </c>
      <c r="C181" s="119" t="s">
        <v>126</v>
      </c>
      <c r="D181" s="56">
        <f t="shared" ref="D181:H181" si="27">D180</f>
        <v>0</v>
      </c>
      <c r="E181" s="56"/>
      <c r="F181" s="55">
        <f t="shared" si="27"/>
        <v>1225</v>
      </c>
      <c r="G181" s="56"/>
      <c r="H181" s="55">
        <f t="shared" si="27"/>
        <v>1225</v>
      </c>
      <c r="I181" s="56"/>
      <c r="J181" s="56">
        <v>0</v>
      </c>
    </row>
    <row r="182" spans="1:10">
      <c r="B182" s="71"/>
      <c r="C182" s="26"/>
      <c r="D182" s="41"/>
      <c r="E182" s="43"/>
      <c r="F182" s="43"/>
      <c r="G182" s="43"/>
      <c r="H182" s="41"/>
      <c r="I182" s="43"/>
      <c r="J182" s="40"/>
    </row>
    <row r="183" spans="1:10" ht="15" customHeight="1">
      <c r="A183" s="34"/>
      <c r="B183" s="71">
        <v>0.8</v>
      </c>
      <c r="C183" s="53" t="s">
        <v>58</v>
      </c>
      <c r="D183" s="24"/>
      <c r="E183" s="24"/>
      <c r="F183" s="24"/>
      <c r="G183" s="24"/>
      <c r="H183" s="24"/>
      <c r="I183" s="24"/>
      <c r="J183" s="24"/>
    </row>
    <row r="184" spans="1:10" ht="15" customHeight="1">
      <c r="A184" s="34"/>
      <c r="B184" s="35">
        <v>16</v>
      </c>
      <c r="C184" s="36" t="s">
        <v>9</v>
      </c>
      <c r="D184" s="24"/>
      <c r="E184" s="24"/>
      <c r="F184" s="24"/>
      <c r="G184" s="24"/>
      <c r="H184" s="24"/>
      <c r="I184" s="24"/>
      <c r="J184" s="24"/>
    </row>
    <row r="185" spans="1:10" ht="15" customHeight="1">
      <c r="A185" s="34"/>
      <c r="B185" s="35" t="s">
        <v>93</v>
      </c>
      <c r="C185" s="36" t="s">
        <v>94</v>
      </c>
      <c r="D185" s="46">
        <v>0</v>
      </c>
      <c r="E185" s="46"/>
      <c r="F185" s="44">
        <v>15000</v>
      </c>
      <c r="G185" s="46"/>
      <c r="H185" s="24">
        <v>15000</v>
      </c>
      <c r="I185" s="46"/>
      <c r="J185" s="44">
        <v>1</v>
      </c>
    </row>
    <row r="186" spans="1:10" ht="42.6" customHeight="1">
      <c r="A186" s="34"/>
      <c r="B186" s="72" t="s">
        <v>69</v>
      </c>
      <c r="C186" s="66" t="s">
        <v>79</v>
      </c>
      <c r="D186" s="44">
        <v>3621</v>
      </c>
      <c r="E186" s="46"/>
      <c r="F186" s="46">
        <v>0</v>
      </c>
      <c r="G186" s="46"/>
      <c r="H186" s="46">
        <v>0</v>
      </c>
      <c r="I186" s="46"/>
      <c r="J186" s="46">
        <v>0</v>
      </c>
    </row>
    <row r="187" spans="1:10" ht="15" customHeight="1">
      <c r="A187" s="34"/>
      <c r="B187" s="95" t="s">
        <v>119</v>
      </c>
      <c r="C187" s="96" t="s">
        <v>120</v>
      </c>
      <c r="D187" s="46">
        <v>0</v>
      </c>
      <c r="E187" s="46"/>
      <c r="F187" s="46">
        <v>0</v>
      </c>
      <c r="G187" s="46"/>
      <c r="H187" s="44">
        <v>5000</v>
      </c>
      <c r="I187" s="46"/>
      <c r="J187" s="46">
        <v>0</v>
      </c>
    </row>
    <row r="188" spans="1:10" ht="15" customHeight="1">
      <c r="A188" s="34"/>
      <c r="B188" s="95" t="s">
        <v>121</v>
      </c>
      <c r="C188" s="96" t="s">
        <v>122</v>
      </c>
      <c r="D188" s="44">
        <v>7000</v>
      </c>
      <c r="E188" s="46"/>
      <c r="F188" s="46">
        <v>0</v>
      </c>
      <c r="G188" s="46"/>
      <c r="H188" s="46">
        <v>0</v>
      </c>
      <c r="I188" s="46"/>
      <c r="J188" s="46">
        <v>0</v>
      </c>
    </row>
    <row r="189" spans="1:10" ht="15" customHeight="1">
      <c r="A189" s="34"/>
      <c r="B189" s="95" t="s">
        <v>140</v>
      </c>
      <c r="C189" s="96" t="s">
        <v>141</v>
      </c>
      <c r="D189" s="48">
        <v>0</v>
      </c>
      <c r="E189" s="48"/>
      <c r="F189" s="48">
        <v>0</v>
      </c>
      <c r="G189" s="48"/>
      <c r="H189" s="50">
        <v>25000</v>
      </c>
      <c r="I189" s="48"/>
      <c r="J189" s="48">
        <v>0</v>
      </c>
    </row>
    <row r="190" spans="1:10" ht="15" customHeight="1">
      <c r="A190" s="34" t="s">
        <v>4</v>
      </c>
      <c r="B190" s="35">
        <v>16</v>
      </c>
      <c r="C190" s="36" t="s">
        <v>9</v>
      </c>
      <c r="D190" s="50">
        <f>SUM(D185:D189)</f>
        <v>10621</v>
      </c>
      <c r="E190" s="48"/>
      <c r="F190" s="50">
        <f t="shared" ref="F190:H190" si="28">SUM(F185:F189)</f>
        <v>15000</v>
      </c>
      <c r="G190" s="48"/>
      <c r="H190" s="50">
        <f t="shared" si="28"/>
        <v>45000</v>
      </c>
      <c r="I190" s="48"/>
      <c r="J190" s="50">
        <v>1</v>
      </c>
    </row>
    <row r="191" spans="1:10" ht="15" customHeight="1">
      <c r="A191" s="34" t="s">
        <v>4</v>
      </c>
      <c r="B191" s="71">
        <v>0.8</v>
      </c>
      <c r="C191" s="53" t="s">
        <v>58</v>
      </c>
      <c r="D191" s="50">
        <f t="shared" ref="D191:H191" si="29">D190</f>
        <v>10621</v>
      </c>
      <c r="E191" s="48"/>
      <c r="F191" s="50">
        <f t="shared" si="29"/>
        <v>15000</v>
      </c>
      <c r="G191" s="48"/>
      <c r="H191" s="50">
        <f t="shared" si="29"/>
        <v>45000</v>
      </c>
      <c r="I191" s="48"/>
      <c r="J191" s="50">
        <v>1</v>
      </c>
    </row>
    <row r="192" spans="1:10" ht="15" customHeight="1">
      <c r="A192" s="34" t="s">
        <v>4</v>
      </c>
      <c r="B192" s="61">
        <v>4401</v>
      </c>
      <c r="C192" s="53" t="s">
        <v>1</v>
      </c>
      <c r="D192" s="55">
        <f>D191+D181</f>
        <v>10621</v>
      </c>
      <c r="E192" s="56"/>
      <c r="F192" s="55">
        <f>F191</f>
        <v>15000</v>
      </c>
      <c r="G192" s="56"/>
      <c r="H192" s="55">
        <f t="shared" ref="H192" si="30">H191+H181</f>
        <v>46225</v>
      </c>
      <c r="I192" s="56"/>
      <c r="J192" s="55">
        <v>1</v>
      </c>
    </row>
    <row r="193" spans="1:10" ht="15" customHeight="1">
      <c r="A193" s="69" t="s">
        <v>4</v>
      </c>
      <c r="B193" s="70"/>
      <c r="C193" s="73" t="s">
        <v>59</v>
      </c>
      <c r="D193" s="3">
        <f>D192</f>
        <v>10621</v>
      </c>
      <c r="E193" s="4"/>
      <c r="F193" s="3">
        <f t="shared" ref="F193:H193" si="31">F192</f>
        <v>15000</v>
      </c>
      <c r="G193" s="4"/>
      <c r="H193" s="3">
        <f t="shared" si="31"/>
        <v>46225</v>
      </c>
      <c r="I193" s="4"/>
      <c r="J193" s="3">
        <v>1</v>
      </c>
    </row>
    <row r="194" spans="1:10" ht="15" customHeight="1">
      <c r="A194" s="69" t="s">
        <v>4</v>
      </c>
      <c r="B194" s="70"/>
      <c r="C194" s="73" t="s">
        <v>2</v>
      </c>
      <c r="D194" s="54">
        <f t="shared" ref="D194:H194" si="32">D193+D174</f>
        <v>797732</v>
      </c>
      <c r="E194" s="56"/>
      <c r="F194" s="55">
        <f t="shared" si="32"/>
        <v>1581245</v>
      </c>
      <c r="G194" s="56"/>
      <c r="H194" s="54">
        <f t="shared" si="32"/>
        <v>1689333</v>
      </c>
      <c r="I194" s="56"/>
      <c r="J194" s="54">
        <v>1673098</v>
      </c>
    </row>
    <row r="195" spans="1:10">
      <c r="A195" s="74"/>
      <c r="B195" s="75"/>
      <c r="C195" s="76"/>
      <c r="D195" s="41"/>
      <c r="E195" s="41"/>
      <c r="F195" s="43"/>
      <c r="G195" s="43"/>
      <c r="H195" s="41"/>
      <c r="I195" s="43"/>
      <c r="J195" s="43"/>
    </row>
    <row r="196" spans="1:10">
      <c r="A196" s="74"/>
      <c r="B196" s="75"/>
      <c r="C196" s="76"/>
      <c r="D196" s="41"/>
      <c r="E196" s="41"/>
      <c r="F196" s="43"/>
      <c r="G196" s="43"/>
      <c r="H196" s="41"/>
      <c r="I196" s="43"/>
      <c r="J196" s="43"/>
    </row>
    <row r="197" spans="1:10" ht="26.4">
      <c r="A197" s="34" t="s">
        <v>89</v>
      </c>
      <c r="B197" s="58">
        <v>2401</v>
      </c>
      <c r="C197" s="34" t="s">
        <v>101</v>
      </c>
      <c r="D197" s="41">
        <v>143</v>
      </c>
      <c r="E197" s="43"/>
      <c r="F197" s="43">
        <v>0</v>
      </c>
      <c r="G197" s="43"/>
      <c r="H197" s="43">
        <v>0</v>
      </c>
      <c r="I197" s="43"/>
      <c r="J197" s="43">
        <v>0</v>
      </c>
    </row>
    <row r="198" spans="1:10">
      <c r="A198" s="34"/>
      <c r="B198" s="61"/>
      <c r="C198" s="77"/>
      <c r="D198" s="42"/>
      <c r="E198" s="42"/>
      <c r="F198" s="41"/>
      <c r="G198" s="42"/>
      <c r="H198" s="42"/>
      <c r="I198" s="42"/>
      <c r="J198" s="42"/>
    </row>
    <row r="199" spans="1:10">
      <c r="F199" s="12"/>
      <c r="G199" s="12"/>
      <c r="I199" s="12"/>
    </row>
    <row r="200" spans="1:10">
      <c r="F200" s="12"/>
      <c r="G200" s="12"/>
      <c r="I200" s="12"/>
    </row>
    <row r="201" spans="1:10">
      <c r="F201" s="12"/>
      <c r="G201" s="12"/>
      <c r="I201" s="12"/>
    </row>
    <row r="202" spans="1:10">
      <c r="D202" s="78"/>
      <c r="E202" s="78"/>
      <c r="F202" s="78"/>
      <c r="G202" s="78"/>
      <c r="H202" s="78"/>
      <c r="I202" s="78"/>
    </row>
    <row r="203" spans="1:10">
      <c r="D203" s="79"/>
      <c r="E203" s="79"/>
      <c r="F203" s="79"/>
      <c r="G203" s="79"/>
      <c r="H203" s="79"/>
      <c r="I203" s="79"/>
    </row>
    <row r="204" spans="1:10">
      <c r="C204" s="80"/>
      <c r="D204" s="81"/>
      <c r="E204" s="81"/>
      <c r="F204" s="81"/>
      <c r="G204" s="81"/>
      <c r="H204" s="81"/>
      <c r="I204" s="81"/>
    </row>
    <row r="205" spans="1:10">
      <c r="C205" s="80"/>
      <c r="F205" s="12"/>
      <c r="G205" s="12"/>
      <c r="I205" s="12"/>
    </row>
    <row r="206" spans="1:10">
      <c r="C206" s="80"/>
      <c r="F206" s="12"/>
      <c r="G206" s="12"/>
      <c r="I206" s="12"/>
    </row>
    <row r="207" spans="1:10">
      <c r="C207" s="80"/>
      <c r="D207" s="81"/>
      <c r="E207" s="81"/>
      <c r="F207" s="81"/>
      <c r="G207" s="81"/>
      <c r="H207" s="81"/>
      <c r="I207" s="81"/>
    </row>
    <row r="208" spans="1:10">
      <c r="C208" s="80"/>
      <c r="G208" s="12"/>
      <c r="I208" s="12"/>
    </row>
    <row r="209" spans="1:9">
      <c r="C209" s="80"/>
      <c r="G209" s="12"/>
      <c r="I209" s="12"/>
    </row>
    <row r="210" spans="1:9">
      <c r="C210" s="80"/>
      <c r="G210" s="12"/>
      <c r="I210" s="12"/>
    </row>
    <row r="211" spans="1:9">
      <c r="C211" s="80"/>
      <c r="F211" s="12"/>
      <c r="G211" s="12"/>
      <c r="I211" s="12"/>
    </row>
    <row r="212" spans="1:9">
      <c r="C212" s="80"/>
      <c r="F212" s="12"/>
      <c r="G212" s="12"/>
      <c r="I212" s="12"/>
    </row>
    <row r="213" spans="1:9">
      <c r="C213" s="80"/>
      <c r="F213" s="12"/>
      <c r="G213" s="12"/>
      <c r="I213" s="12"/>
    </row>
    <row r="217" spans="1:9" ht="29.1" customHeight="1">
      <c r="A217" s="125"/>
      <c r="B217" s="125"/>
      <c r="C217" s="125"/>
      <c r="D217" s="125"/>
    </row>
    <row r="218" spans="1:9">
      <c r="A218" s="125"/>
      <c r="B218" s="125"/>
      <c r="C218" s="82"/>
      <c r="D218" s="83"/>
    </row>
    <row r="219" spans="1:9">
      <c r="A219" s="125"/>
      <c r="B219" s="125"/>
      <c r="C219" s="125"/>
      <c r="D219" s="125"/>
    </row>
    <row r="220" spans="1:9">
      <c r="A220" s="125"/>
      <c r="B220" s="125"/>
      <c r="C220" s="82"/>
      <c r="D220" s="83"/>
    </row>
    <row r="221" spans="1:9">
      <c r="A221" s="125"/>
      <c r="B221" s="125"/>
      <c r="C221" s="125"/>
      <c r="D221" s="125"/>
    </row>
    <row r="222" spans="1:9">
      <c r="A222" s="125"/>
      <c r="B222" s="125"/>
      <c r="C222" s="82"/>
      <c r="D222" s="83"/>
    </row>
    <row r="223" spans="1:9">
      <c r="A223" s="125"/>
      <c r="B223" s="125"/>
      <c r="C223" s="125"/>
      <c r="D223" s="125"/>
    </row>
    <row r="224" spans="1:9">
      <c r="A224" s="125"/>
      <c r="B224" s="125"/>
      <c r="C224" s="82"/>
      <c r="D224" s="83"/>
    </row>
  </sheetData>
  <autoFilter ref="A17:J199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2" firstPageNumber="152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48" max="9" man="1"/>
    <brk id="1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dem15</vt:lpstr>
      <vt:lpstr>'dem15'!ch</vt:lpstr>
      <vt:lpstr>'dem15'!chCap</vt:lpstr>
      <vt:lpstr>horticulturerevenue</vt:lpstr>
      <vt:lpstr>'dem15'!Print_Area</vt:lpstr>
      <vt:lpstr>'dem15'!Print_Titles</vt:lpstr>
      <vt:lpstr>'dem15'!revise</vt:lpstr>
      <vt:lpstr>'dem15'!summary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2019-08-05T09:20:45Z</cp:lastPrinted>
  <dcterms:created xsi:type="dcterms:W3CDTF">2004-06-02T16:17:18Z</dcterms:created>
  <dcterms:modified xsi:type="dcterms:W3CDTF">2019-08-05T09:20:46Z</dcterms:modified>
</cp:coreProperties>
</file>