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2" sheetId="1" r:id="rId1"/>
    <sheet name="Sheet1" sheetId="2" r:id="rId2"/>
  </sheets>
  <externalReferences>
    <externalReference r:id="rId3"/>
  </externalReferences>
  <definedNames>
    <definedName name="__123Graph_D" hidden="1">[1]DEMAND18!#REF!</definedName>
    <definedName name="_xlnm._FilterDatabase" localSheetId="0" hidden="1">'dem2'!$A$18:$J$488</definedName>
    <definedName name="_Regression_Int" localSheetId="0" hidden="1">1</definedName>
    <definedName name="ah" localSheetId="0">'dem2'!$D$353:$J$353</definedName>
    <definedName name="ahcap" localSheetId="0">'dem2'!$D$459:$J$459</definedName>
    <definedName name="animal" localSheetId="0">'dem2'!$E$13:$G$13</definedName>
    <definedName name="are" localSheetId="0">'dem2'!#REF!</definedName>
    <definedName name="dd" localSheetId="0">'dem2'!$D$375:$J$375</definedName>
    <definedName name="fishcap" localSheetId="0">'dem2'!$D$482:$J$482</definedName>
    <definedName name="Fishrev" localSheetId="0">'dem2'!$D$433:$J$433</definedName>
    <definedName name="housing" localSheetId="0">#REF!</definedName>
    <definedName name="housingcap" localSheetId="0">#REF!</definedName>
    <definedName name="np" localSheetId="0">'dem2'!#REF!</definedName>
    <definedName name="Nutrition" localSheetId="0">#REF!</definedName>
    <definedName name="oges" localSheetId="0">#REF!</definedName>
    <definedName name="_xlnm.Print_Area" localSheetId="0">'dem2'!$A$1:$J$489</definedName>
    <definedName name="_xlnm.Print_Titles" localSheetId="0">'dem2'!$15:$18</definedName>
    <definedName name="pw" localSheetId="0">#REF!</definedName>
    <definedName name="revise" localSheetId="0">'dem2'!$D$505:$I$505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'dem2'!$D$494:$I$494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'dem2'!$B$20:$J$513</definedName>
    <definedName name="Z_11785445_139B_4A31_9FC3_9005FC3C3095_.wvu.PrintArea" localSheetId="0" hidden="1">'dem2'!$A$1:$J$487</definedName>
    <definedName name="Z_11785445_139B_4A31_9FC3_9005FC3C3095_.wvu.PrintTitles" localSheetId="0" hidden="1">'dem2'!$15:$18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'dem2'!$A$1:$J$487</definedName>
    <definedName name="Z_239EE218_578E_4317_BEED_14D5D7089E27_.wvu.PrintArea" localSheetId="0" hidden="1">'dem2'!$A$1:$J$484</definedName>
    <definedName name="Z_239EE218_578E_4317_BEED_14D5D7089E27_.wvu.PrintTitles" localSheetId="0" hidden="1">'dem2'!$15:$18</definedName>
    <definedName name="Z_302A3EA3_AE96_11D5_A646_0050BA3D7AFD_.wvu.Cols" localSheetId="0" hidden="1">'dem2'!#REF!</definedName>
    <definedName name="Z_302A3EA3_AE96_11D5_A646_0050BA3D7AFD_.wvu.FilterData" localSheetId="0" hidden="1">'dem2'!$A$1:$J$487</definedName>
    <definedName name="Z_302A3EA3_AE96_11D5_A646_0050BA3D7AFD_.wvu.PrintArea" localSheetId="0" hidden="1">'dem2'!$A$1:$J$484</definedName>
    <definedName name="Z_302A3EA3_AE96_11D5_A646_0050BA3D7AFD_.wvu.PrintTitles" localSheetId="0" hidden="1">'dem2'!$15:$18</definedName>
    <definedName name="Z_36DBA021_0ECB_11D4_8064_004005726899_.wvu.Cols" localSheetId="0" hidden="1">'dem2'!#REF!</definedName>
    <definedName name="Z_36DBA021_0ECB_11D4_8064_004005726899_.wvu.FilterData" localSheetId="0" hidden="1">'dem2'!$C$20:$C$459</definedName>
    <definedName name="Z_36DBA021_0ECB_11D4_8064_004005726899_.wvu.PrintArea" localSheetId="0" hidden="1">'dem2'!$A$1:$J$458</definedName>
    <definedName name="Z_36DBA021_0ECB_11D4_8064_004005726899_.wvu.PrintTitles" localSheetId="0" hidden="1">'dem2'!$15:$18</definedName>
    <definedName name="Z_5071B95B_B9AE_41D2_8D05_F6F32A4219CA_.wvu.FilterData" localSheetId="0" hidden="1">'dem2'!$A$20:$J$487</definedName>
    <definedName name="Z_93EBE921_AE91_11D5_8685_004005726899_.wvu.Cols" localSheetId="0" hidden="1">'dem2'!#REF!</definedName>
    <definedName name="Z_93EBE921_AE91_11D5_8685_004005726899_.wvu.FilterData" localSheetId="0" hidden="1">'dem2'!$C$20:$C$459</definedName>
    <definedName name="Z_93EBE921_AE91_11D5_8685_004005726899_.wvu.PrintArea" localSheetId="0" hidden="1">'dem2'!$A$1:$J$458</definedName>
    <definedName name="Z_93EBE921_AE91_11D5_8685_004005726899_.wvu.PrintTitles" localSheetId="0" hidden="1">'dem2'!$15:$18</definedName>
    <definedName name="Z_94DA79C1_0FDE_11D5_9579_000021DAEEA2_.wvu.Cols" localSheetId="0" hidden="1">'dem2'!#REF!</definedName>
    <definedName name="Z_94DA79C1_0FDE_11D5_9579_000021DAEEA2_.wvu.FilterData" localSheetId="0" hidden="1">'dem2'!$C$20:$C$459</definedName>
    <definedName name="Z_94DA79C1_0FDE_11D5_9579_000021DAEEA2_.wvu.PrintArea" localSheetId="0" hidden="1">'dem2'!$A$1:$J$458</definedName>
    <definedName name="Z_94DA79C1_0FDE_11D5_9579_000021DAEEA2_.wvu.PrintTitles" localSheetId="0" hidden="1">'dem2'!$15:$18</definedName>
    <definedName name="Z_A1D4F895_248C_45AC_AB56_DBE99D2594FB_.wvu.FilterData" localSheetId="0" hidden="1">'dem2'!$A$19:$J$494</definedName>
    <definedName name="Z_A1D4F895_248C_45AC_AB56_DBE99D2594FB_.wvu.PrintArea" localSheetId="0" hidden="1">'dem2'!$A$1:$J$484</definedName>
    <definedName name="Z_A1D4F895_248C_45AC_AB56_DBE99D2594FB_.wvu.PrintTitles" localSheetId="0" hidden="1">'dem2'!$15:$18</definedName>
    <definedName name="Z_AB0B25A3_0912_441B_B755_8571BB521299_.wvu.FilterData" localSheetId="0" hidden="1">'dem2'!$A$20:$J$487</definedName>
    <definedName name="Z_AB0B25A3_0912_441B_B755_8571BB521299_.wvu.PrintArea" localSheetId="0" hidden="1">'dem2'!$A$1:$J$487</definedName>
    <definedName name="Z_AB0B25A3_0912_441B_B755_8571BB521299_.wvu.PrintTitles" localSheetId="0" hidden="1">'dem2'!$15:$18</definedName>
    <definedName name="Z_AB0B25A3_0912_441B_B755_8571BB521299_.wvu.Rows" localSheetId="0" hidden="1">'dem2'!#REF!</definedName>
    <definedName name="Z_B4CB098C_161F_11D5_8064_004005726899_.wvu.FilterData" localSheetId="0" hidden="1">'dem2'!$C$20:$C$459</definedName>
    <definedName name="Z_B4CB098E_161F_11D5_8064_004005726899_.wvu.FilterData" localSheetId="0" hidden="1">'dem2'!$C$20:$C$459</definedName>
    <definedName name="Z_C868F8C3_16D7_11D5_A68D_81D6213F5331_.wvu.Cols" localSheetId="0" hidden="1">'dem2'!#REF!</definedName>
    <definedName name="Z_C868F8C3_16D7_11D5_A68D_81D6213F5331_.wvu.FilterData" localSheetId="0" hidden="1">'dem2'!$C$20:$C$459</definedName>
    <definedName name="Z_C868F8C3_16D7_11D5_A68D_81D6213F5331_.wvu.PrintArea" localSheetId="0" hidden="1">'dem2'!$A$1:$J$458</definedName>
    <definedName name="Z_C868F8C3_16D7_11D5_A68D_81D6213F5331_.wvu.PrintTitles" localSheetId="0" hidden="1">'dem2'!$15:$18</definedName>
    <definedName name="Z_C9005DB3_FAA8_4560_9BCE_49977A5934C6_.wvu.FilterData" localSheetId="0" hidden="1">'dem2'!$B$20:$J$513</definedName>
    <definedName name="Z_C9005DB3_FAA8_4560_9BCE_49977A5934C6_.wvu.PrintArea" localSheetId="0" hidden="1">'dem2'!$A$1:$J$487</definedName>
    <definedName name="Z_C9005DB3_FAA8_4560_9BCE_49977A5934C6_.wvu.PrintTitles" localSheetId="0" hidden="1">'dem2'!$15:$18</definedName>
    <definedName name="Z_C9005DB3_FAA8_4560_9BCE_49977A5934C6_.wvu.Rows" localSheetId="0" hidden="1">'dem2'!#REF!</definedName>
    <definedName name="Z_E57F7D2B_6C27_407B_9710_2828BB462CF1_.wvu.FilterData" localSheetId="0" hidden="1">'dem2'!$A$20:$J$487</definedName>
    <definedName name="Z_E57F7D2B_6C27_407B_9710_2828BB462CF1_.wvu.PrintArea" localSheetId="0" hidden="1">'dem2'!$A$1:$J$487</definedName>
    <definedName name="Z_E57F7D2B_6C27_407B_9710_2828BB462CF1_.wvu.PrintTitles" localSheetId="0" hidden="1">'dem2'!$15:$18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'dem2'!$C$20:$C$459</definedName>
    <definedName name="Z_E5DF37BD_125C_11D5_8DC4_D0F5D88B3549_.wvu.PrintArea" localSheetId="0" hidden="1">'dem2'!$A$1:$J$458</definedName>
    <definedName name="Z_E5DF37BD_125C_11D5_8DC4_D0F5D88B3549_.wvu.PrintTitles" localSheetId="0" hidden="1">'dem2'!$15:$18</definedName>
    <definedName name="Z_F8ADACC1_164E_11D6_B603_000021DAEEA2_.wvu.Cols" localSheetId="0" hidden="1">'dem2'!#REF!</definedName>
    <definedName name="Z_F8ADACC1_164E_11D6_B603_000021DAEEA2_.wvu.FilterData" localSheetId="0" hidden="1">'dem2'!$C$20:$C$459</definedName>
    <definedName name="Z_F8ADACC1_164E_11D6_B603_000021DAEEA2_.wvu.PrintArea" localSheetId="0" hidden="1">'dem2'!$A$1:$J$487</definedName>
    <definedName name="Z_F8ADACC1_164E_11D6_B603_000021DAEEA2_.wvu.PrintTitles" localSheetId="0" hidden="1">'dem2'!$15:$18</definedName>
  </definedNames>
  <calcPr calcId="125725"/>
  <customWorkbookViews>
    <customWorkbookView name="prakash - Personal View" guid="{AB0B25A3-0912-441B-B755-8571BB521299}" mergeInterval="0" personalView="1" maximized="1" xWindow="1" yWindow="1" windowWidth="1024" windowHeight="547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jogesh - Personal View" guid="{11785445-139B-4A31-9FC3-9005FC3C3095}" mergeInterval="0" personalView="1" maximized="1" windowWidth="1020" windowHeight="596" activeSheetId="1"/>
    <customWorkbookView name="SILAL BUDGET - Personal View" guid="{A1D4F895-248C-45AC-AB56-DBE99D2594FB}" mergeInterval="0" personalView="1" maximized="1" windowWidth="1020" windowHeight="597" activeSheetId="4"/>
    <customWorkbookView name="sonam - Personal View" guid="{CE6969D3-C4C4-4E74-BA3B-A9142892664E}" mergeInterval="0" personalView="1" maximized="1" windowWidth="1276" windowHeight="547" activeSheetId="1"/>
    <customWorkbookView name="Mahendra - Personal View" guid="{E57F7D2B-6C27-407B-9710-2828BB462CF1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D78" i="1"/>
  <c r="F411"/>
  <c r="H411"/>
  <c r="D411"/>
  <c r="F418"/>
  <c r="H418"/>
  <c r="D418"/>
  <c r="F271"/>
  <c r="H271"/>
  <c r="D271"/>
  <c r="D384" l="1"/>
  <c r="H82"/>
  <c r="F82"/>
  <c r="D82"/>
  <c r="F457" l="1"/>
  <c r="H457"/>
  <c r="D457"/>
  <c r="H373" l="1"/>
  <c r="H374" s="1"/>
  <c r="F373"/>
  <c r="F374" s="1"/>
  <c r="H480" l="1"/>
  <c r="F480"/>
  <c r="D480"/>
  <c r="H475"/>
  <c r="F475"/>
  <c r="D475"/>
  <c r="H470"/>
  <c r="F470"/>
  <c r="D470"/>
  <c r="H448"/>
  <c r="F448"/>
  <c r="D448"/>
  <c r="H442"/>
  <c r="F442"/>
  <c r="D442"/>
  <c r="H431"/>
  <c r="H432" s="1"/>
  <c r="F431"/>
  <c r="F432" s="1"/>
  <c r="D431"/>
  <c r="D432" s="1"/>
  <c r="H423"/>
  <c r="F423"/>
  <c r="D423"/>
  <c r="H402"/>
  <c r="F402"/>
  <c r="D402"/>
  <c r="H391"/>
  <c r="F391"/>
  <c r="D391"/>
  <c r="H384"/>
  <c r="F384"/>
  <c r="D373"/>
  <c r="D374" s="1"/>
  <c r="H364"/>
  <c r="F364"/>
  <c r="D364"/>
  <c r="H360"/>
  <c r="F360"/>
  <c r="D360"/>
  <c r="H350"/>
  <c r="H351" s="1"/>
  <c r="F350"/>
  <c r="F351" s="1"/>
  <c r="D350"/>
  <c r="D351" s="1"/>
  <c r="H344"/>
  <c r="F344"/>
  <c r="D344"/>
  <c r="H335"/>
  <c r="F335"/>
  <c r="D335"/>
  <c r="H330"/>
  <c r="F330"/>
  <c r="D330"/>
  <c r="H325"/>
  <c r="F325"/>
  <c r="D325"/>
  <c r="H318"/>
  <c r="F318"/>
  <c r="D318"/>
  <c r="H310"/>
  <c r="F310"/>
  <c r="D310"/>
  <c r="H304"/>
  <c r="F304"/>
  <c r="D304"/>
  <c r="H297"/>
  <c r="F297"/>
  <c r="D297"/>
  <c r="H293"/>
  <c r="F293"/>
  <c r="D293"/>
  <c r="H286"/>
  <c r="F286"/>
  <c r="D286"/>
  <c r="H281"/>
  <c r="F281"/>
  <c r="D281"/>
  <c r="H275"/>
  <c r="F275"/>
  <c r="D275"/>
  <c r="H263"/>
  <c r="F263"/>
  <c r="D263"/>
  <c r="H258"/>
  <c r="F258"/>
  <c r="D258"/>
  <c r="H253"/>
  <c r="F253"/>
  <c r="D253"/>
  <c r="H248"/>
  <c r="F248"/>
  <c r="D248"/>
  <c r="H242"/>
  <c r="F242"/>
  <c r="D242"/>
  <c r="H235"/>
  <c r="F235"/>
  <c r="D235"/>
  <c r="H230"/>
  <c r="F230"/>
  <c r="D230"/>
  <c r="H225"/>
  <c r="F225"/>
  <c r="D225"/>
  <c r="H220"/>
  <c r="F220"/>
  <c r="D220"/>
  <c r="H212"/>
  <c r="F212"/>
  <c r="D212"/>
  <c r="H206"/>
  <c r="F206"/>
  <c r="D206"/>
  <c r="H200"/>
  <c r="F200"/>
  <c r="D200"/>
  <c r="H195"/>
  <c r="F195"/>
  <c r="D195"/>
  <c r="H187"/>
  <c r="F187"/>
  <c r="D187"/>
  <c r="H179"/>
  <c r="F179"/>
  <c r="D179"/>
  <c r="H174"/>
  <c r="F174"/>
  <c r="D174"/>
  <c r="H166"/>
  <c r="F166"/>
  <c r="D166"/>
  <c r="H160"/>
  <c r="F160"/>
  <c r="D160"/>
  <c r="H153"/>
  <c r="F153"/>
  <c r="D153"/>
  <c r="H146"/>
  <c r="F146"/>
  <c r="D146"/>
  <c r="H139"/>
  <c r="F139"/>
  <c r="D139"/>
  <c r="H130"/>
  <c r="F130"/>
  <c r="D130"/>
  <c r="H123"/>
  <c r="F123"/>
  <c r="D123"/>
  <c r="H116"/>
  <c r="F116"/>
  <c r="D116"/>
  <c r="H109"/>
  <c r="F109"/>
  <c r="D109"/>
  <c r="H102"/>
  <c r="F102"/>
  <c r="D102"/>
  <c r="H95"/>
  <c r="F95"/>
  <c r="D95"/>
  <c r="H78"/>
  <c r="F78"/>
  <c r="H59"/>
  <c r="F59"/>
  <c r="D59"/>
  <c r="H52"/>
  <c r="F52"/>
  <c r="D52"/>
  <c r="H45"/>
  <c r="F45"/>
  <c r="D45"/>
  <c r="H38"/>
  <c r="F38"/>
  <c r="D38"/>
  <c r="H31"/>
  <c r="F31"/>
  <c r="D31"/>
  <c r="D336" l="1"/>
  <c r="D337" s="1"/>
  <c r="H336"/>
  <c r="H337" s="1"/>
  <c r="F336"/>
  <c r="F337" s="1"/>
  <c r="H481"/>
  <c r="H482" s="1"/>
  <c r="F481"/>
  <c r="F482" s="1"/>
  <c r="D481"/>
  <c r="D482" s="1"/>
  <c r="F352"/>
  <c r="D365"/>
  <c r="D366" s="1"/>
  <c r="H365"/>
  <c r="H366" s="1"/>
  <c r="F365"/>
  <c r="F366" s="1"/>
  <c r="D392"/>
  <c r="H392"/>
  <c r="F392"/>
  <c r="F276"/>
  <c r="D352"/>
  <c r="H352"/>
  <c r="H424"/>
  <c r="D311"/>
  <c r="D312" s="1"/>
  <c r="F424"/>
  <c r="D424"/>
  <c r="F311"/>
  <c r="F312" s="1"/>
  <c r="H311"/>
  <c r="H312" s="1"/>
  <c r="D60"/>
  <c r="D61" s="1"/>
  <c r="H60"/>
  <c r="H61" s="1"/>
  <c r="F60"/>
  <c r="F61" s="1"/>
  <c r="D124"/>
  <c r="D125" s="1"/>
  <c r="H124"/>
  <c r="H125" s="1"/>
  <c r="F124"/>
  <c r="F125" s="1"/>
  <c r="D167"/>
  <c r="D180" s="1"/>
  <c r="H167"/>
  <c r="H180" s="1"/>
  <c r="F167"/>
  <c r="F180" s="1"/>
  <c r="F213"/>
  <c r="F214" s="1"/>
  <c r="D213"/>
  <c r="D214" s="1"/>
  <c r="H213"/>
  <c r="H214" s="1"/>
  <c r="D231"/>
  <c r="D236" s="1"/>
  <c r="H231"/>
  <c r="H236" s="1"/>
  <c r="F231"/>
  <c r="F236" s="1"/>
  <c r="D264"/>
  <c r="D265" s="1"/>
  <c r="H264"/>
  <c r="H265" s="1"/>
  <c r="F264"/>
  <c r="F265" s="1"/>
  <c r="D276"/>
  <c r="H276"/>
  <c r="F458"/>
  <c r="F459" s="1"/>
  <c r="D458"/>
  <c r="D459" s="1"/>
  <c r="H458"/>
  <c r="H459" s="1"/>
  <c r="F483" l="1"/>
  <c r="D375"/>
  <c r="D433"/>
  <c r="H375"/>
  <c r="F433"/>
  <c r="F375"/>
  <c r="F353"/>
  <c r="H433"/>
  <c r="H483"/>
  <c r="D483"/>
  <c r="D353"/>
  <c r="H353"/>
  <c r="D434" l="1"/>
  <c r="D484" s="1"/>
  <c r="F434"/>
  <c r="F484" s="1"/>
  <c r="H434"/>
  <c r="H484" s="1"/>
  <c r="F13" l="1"/>
  <c r="E13" l="1"/>
  <c r="G13" l="1"/>
</calcChain>
</file>

<file path=xl/sharedStrings.xml><?xml version="1.0" encoding="utf-8"?>
<sst xmlns="http://schemas.openxmlformats.org/spreadsheetml/2006/main" count="751" uniqueCount="354">
  <si>
    <t>DEMAND NO. 2</t>
  </si>
  <si>
    <t>ANIMAL HUSBANDRY, LIVESTOCK, FISHERIES AND VETERINARY SERVICES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</si>
  <si>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</si>
  <si>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</si>
  <si>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</si>
  <si>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</si>
  <si>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</si>
  <si>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</si>
  <si>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Budget Estimate</t>
  </si>
  <si>
    <t>Major /Sub-Major/Minor/Sub/Detailed Heads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</si>
  <si>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</si>
  <si>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</si>
  <si>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</si>
  <si>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</si>
  <si>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</si>
  <si>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</si>
  <si>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</si>
  <si>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</si>
  <si>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</si>
  <si>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</si>
  <si>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</si>
  <si>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Rent, Rates and Taxes</t>
  </si>
  <si>
    <t>Other Charges</t>
  </si>
  <si>
    <t>60.44.51</t>
  </si>
  <si>
    <t>Motor Vehicles</t>
  </si>
  <si>
    <t>East District</t>
  </si>
  <si>
    <t>60.45.01</t>
  </si>
  <si>
    <t>60.45.11</t>
  </si>
  <si>
    <t>60.45.13</t>
  </si>
  <si>
    <t>60.45.14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</si>
  <si>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</si>
  <si>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</si>
  <si>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</si>
  <si>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</si>
  <si>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</si>
  <si>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</si>
  <si>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</si>
  <si>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</si>
  <si>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60.47.14</t>
  </si>
  <si>
    <t>South District</t>
  </si>
  <si>
    <t>60.48.01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</si>
  <si>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</si>
  <si>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</si>
  <si>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</si>
  <si>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</si>
  <si>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</si>
  <si>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</si>
  <si>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</si>
  <si>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</si>
  <si>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</si>
  <si>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</si>
  <si>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</si>
  <si>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Minor Works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</si>
  <si>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</si>
  <si>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</si>
  <si>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</si>
  <si>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</si>
  <si>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</si>
  <si>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</si>
  <si>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</si>
  <si>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</si>
  <si>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</si>
  <si>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</si>
  <si>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</si>
  <si>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</si>
  <si>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</si>
  <si>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</si>
  <si>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</si>
  <si>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</si>
  <si>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Cattle and Buffalo Development</t>
  </si>
  <si>
    <t>Intensive Cattle Development</t>
  </si>
  <si>
    <t>63.44.01</t>
  </si>
  <si>
    <t>63.44.11</t>
  </si>
  <si>
    <t>63.44.13</t>
  </si>
  <si>
    <t>63.45.01</t>
  </si>
  <si>
    <t>63.45.02</t>
  </si>
  <si>
    <t>63.45.11</t>
  </si>
  <si>
    <t>63.45.13</t>
  </si>
  <si>
    <t>63.46.01</t>
  </si>
  <si>
    <t>63.46.02</t>
  </si>
  <si>
    <t>63.46.11</t>
  </si>
  <si>
    <t>63.46.13</t>
  </si>
  <si>
    <t>63.47.01</t>
  </si>
  <si>
    <t>63.47.02</t>
  </si>
  <si>
    <t>63.47.11</t>
  </si>
  <si>
    <t>63.47.13</t>
  </si>
  <si>
    <t>63.48.01</t>
  </si>
  <si>
    <t>63.48.11</t>
  </si>
  <si>
    <t>63.48.13</t>
  </si>
  <si>
    <t>Livestock Farm, Karfectar</t>
  </si>
  <si>
    <t>67.00.01</t>
  </si>
  <si>
    <t>67.00.02</t>
  </si>
  <si>
    <t>67.00.11</t>
  </si>
  <si>
    <t>67.00.13</t>
  </si>
  <si>
    <t>Supplies &amp; Materials</t>
  </si>
  <si>
    <t>Poultry Development</t>
  </si>
  <si>
    <t>Intensive Poultry Development</t>
  </si>
  <si>
    <t>68.44.01</t>
  </si>
  <si>
    <t>68.44.11</t>
  </si>
  <si>
    <t>68.44.13</t>
  </si>
  <si>
    <t>68.45.11</t>
  </si>
  <si>
    <t>68.45.13</t>
  </si>
  <si>
    <t>68.47.01</t>
  </si>
  <si>
    <t>68.47.11</t>
  </si>
  <si>
    <t>68.47.13</t>
  </si>
  <si>
    <t>68.48.01</t>
  </si>
  <si>
    <t>68.48.11</t>
  </si>
  <si>
    <t>68.48.13</t>
  </si>
  <si>
    <t>Sheep and Wool Development</t>
  </si>
  <si>
    <t>Extension of Sheep Breeding Centres</t>
  </si>
  <si>
    <t>69.45.11</t>
  </si>
  <si>
    <t>69.46.01</t>
  </si>
  <si>
    <t>69.46.11</t>
  </si>
  <si>
    <t>69.47.01</t>
  </si>
  <si>
    <t>69.47.11</t>
  </si>
  <si>
    <t>70.44.11</t>
  </si>
  <si>
    <t>70.45.01</t>
  </si>
  <si>
    <t>70.45.11</t>
  </si>
  <si>
    <t>70.46.01</t>
  </si>
  <si>
    <t>70.46.11</t>
  </si>
  <si>
    <t>70.48.01</t>
  </si>
  <si>
    <t>70.48.11</t>
  </si>
  <si>
    <t>Intensive Piggery Development</t>
  </si>
  <si>
    <t>Piggery Development</t>
  </si>
  <si>
    <t>Fodder and Feed Development</t>
  </si>
  <si>
    <t>Pasture Development</t>
  </si>
  <si>
    <t>73.45.01</t>
  </si>
  <si>
    <t>73.45.02</t>
  </si>
  <si>
    <t>73.45.11</t>
  </si>
  <si>
    <t>73.45.13</t>
  </si>
  <si>
    <t>73.46.02</t>
  </si>
  <si>
    <t>73.47.01</t>
  </si>
  <si>
    <t>73.47.02</t>
  </si>
  <si>
    <t>73.47.11</t>
  </si>
  <si>
    <t>73.47.13</t>
  </si>
  <si>
    <t>73.48.01</t>
  </si>
  <si>
    <t>73.48.11</t>
  </si>
  <si>
    <t>73.48.13</t>
  </si>
  <si>
    <t>Extension and Training</t>
  </si>
  <si>
    <t>Farmer's Training &amp; Extension Programme</t>
  </si>
  <si>
    <t>74.44.01</t>
  </si>
  <si>
    <t>74.44.11</t>
  </si>
  <si>
    <t>74.46.01</t>
  </si>
  <si>
    <t>74.46.11</t>
  </si>
  <si>
    <t>74.48.01</t>
  </si>
  <si>
    <t>74.48.11</t>
  </si>
  <si>
    <t>Census, Survey and Investigation</t>
  </si>
  <si>
    <t>75.44.01</t>
  </si>
  <si>
    <t>Other Expenditure</t>
  </si>
  <si>
    <t>Dairy Development Projects</t>
  </si>
  <si>
    <t>Fisheries</t>
  </si>
  <si>
    <t>Establishment</t>
  </si>
  <si>
    <t>60.00.01</t>
  </si>
  <si>
    <t>60.00.11</t>
  </si>
  <si>
    <t>60.00.13</t>
  </si>
  <si>
    <t>Direction and Administration</t>
  </si>
  <si>
    <t>Inland Fisheries</t>
  </si>
  <si>
    <t>Trout Fish Seed</t>
  </si>
  <si>
    <t>61.00.01</t>
  </si>
  <si>
    <t>61.00.11</t>
  </si>
  <si>
    <t>61.00.13</t>
  </si>
  <si>
    <t>Carps and Cat Fish Seed Production</t>
  </si>
  <si>
    <t>62.00.01</t>
  </si>
  <si>
    <t>62.00.11</t>
  </si>
  <si>
    <t>62.00.13</t>
  </si>
  <si>
    <t>Conservation of Reverine Fisheries</t>
  </si>
  <si>
    <t>63.00.01</t>
  </si>
  <si>
    <t>63.00.11</t>
  </si>
  <si>
    <t>63.00.13</t>
  </si>
  <si>
    <t>CAPITAL SECTION</t>
  </si>
  <si>
    <t>Capital Outlay on  Animal Husbandry</t>
  </si>
  <si>
    <t>Veterinary Services and Animal Health</t>
  </si>
  <si>
    <t>44</t>
  </si>
  <si>
    <t>Capital Outlay on Fisheries</t>
  </si>
  <si>
    <t>Rabies Control Programme</t>
  </si>
  <si>
    <t>61.44.53</t>
  </si>
  <si>
    <t>II. Details of the estimates and the heads under which this grant will be accounted for:</t>
  </si>
  <si>
    <t>Revenue</t>
  </si>
  <si>
    <t>82.00.02</t>
  </si>
  <si>
    <t>60.46.14</t>
  </si>
  <si>
    <t>C - Economic Services (a) Agriculture and Allied Activities</t>
  </si>
  <si>
    <t>C - Capital Accounts of Economic Services</t>
  </si>
  <si>
    <t>68.44.90</t>
  </si>
  <si>
    <t xml:space="preserve">Poultry Mission </t>
  </si>
  <si>
    <t>00.44.75</t>
  </si>
  <si>
    <t>63.44.71</t>
  </si>
  <si>
    <t>Induction of Cross Breed Cows</t>
  </si>
  <si>
    <t>74.44.73</t>
  </si>
  <si>
    <t>Strengthening of Extension &amp; Training</t>
  </si>
  <si>
    <t>(In Thousands of Rupees)</t>
  </si>
  <si>
    <t>Livestock Feed</t>
  </si>
  <si>
    <t>61.44.50</t>
  </si>
  <si>
    <t>82.00.11</t>
  </si>
  <si>
    <t>82.00.13</t>
  </si>
  <si>
    <t>63.44.72</t>
  </si>
  <si>
    <t>Establishment of District Veterinary Hospital at Boomtar, Namchi, South Sikkim (NEC)</t>
  </si>
  <si>
    <t>Rec</t>
  </si>
  <si>
    <t>Piggery Development Programme</t>
  </si>
  <si>
    <t>70.44.80</t>
  </si>
  <si>
    <t>73.44.92</t>
  </si>
  <si>
    <t xml:space="preserve">Fodder Development Programme 
</t>
  </si>
  <si>
    <t>National Livestock Health and Disease Control Programme</t>
  </si>
  <si>
    <t>National Livestock Management Programme</t>
  </si>
  <si>
    <t>07.00.81</t>
  </si>
  <si>
    <t>07.00.82</t>
  </si>
  <si>
    <t>07.00.83</t>
  </si>
  <si>
    <t>07.00.84</t>
  </si>
  <si>
    <t>07.00.85</t>
  </si>
  <si>
    <t>08.00.81</t>
  </si>
  <si>
    <t>08.00.82</t>
  </si>
  <si>
    <t>08.00.83</t>
  </si>
  <si>
    <t>71</t>
  </si>
  <si>
    <t>Scheme funded by National Fisheries Development Board</t>
  </si>
  <si>
    <t>71.00.83</t>
  </si>
  <si>
    <t>71.00.90</t>
  </si>
  <si>
    <t>71.00.91</t>
  </si>
  <si>
    <t>72</t>
  </si>
  <si>
    <t>Scheme funded by Power Developers</t>
  </si>
  <si>
    <t>72.00.81</t>
  </si>
  <si>
    <t>08.00.84</t>
  </si>
  <si>
    <t>National Plan for Dairy Development</t>
  </si>
  <si>
    <t>06.00.85</t>
  </si>
  <si>
    <t>06</t>
  </si>
  <si>
    <t>08.00.85</t>
  </si>
  <si>
    <t>73</t>
  </si>
  <si>
    <t>73.00.81</t>
  </si>
  <si>
    <t>60.44.26</t>
  </si>
  <si>
    <t>Advertisement and Publicity</t>
  </si>
  <si>
    <t>60.44.27</t>
  </si>
  <si>
    <t>Veterinary Council (Central share)</t>
  </si>
  <si>
    <t>07.00.86</t>
  </si>
  <si>
    <t>07.00.87</t>
  </si>
  <si>
    <t>61.00.71</t>
  </si>
  <si>
    <t>Integrated Trout Development Plan</t>
  </si>
  <si>
    <t>61.00.72</t>
  </si>
  <si>
    <t>07.00.89</t>
  </si>
  <si>
    <t>08.00.87</t>
  </si>
  <si>
    <t>Sub-Mission on Piggery Development in North Eastern Region (State Share)</t>
  </si>
  <si>
    <t>08.00.86</t>
  </si>
  <si>
    <t>81.00.81</t>
  </si>
  <si>
    <t>81.00.82</t>
  </si>
  <si>
    <t>07.00.90</t>
  </si>
  <si>
    <t>08.00.88</t>
  </si>
  <si>
    <t>Sub-Mission on Piggery Development in North Eastern Region (Central Share)</t>
  </si>
  <si>
    <t>72.00.82</t>
  </si>
  <si>
    <t>Renovation of Trout Raceways &amp; Living Quarter at Saechok Lachung and Repair of Fish Tank and Fencing of Kabi Fish Farm funded by Sneha Kinetic Power Project</t>
  </si>
  <si>
    <t>Fisheries Statistics (Central Share)</t>
  </si>
  <si>
    <t>Setting up of Rainbow trout fish seed hatchery at Menmoitso (Central Share)</t>
  </si>
  <si>
    <t>National Control Programme of Brucellosis (Central Share)</t>
  </si>
  <si>
    <t>Conservation and Strengthening of Banpala Sheep at Begha Farm, West Sikkim (NLM) (Central Share)</t>
  </si>
  <si>
    <t>Sub-Mission on Skill Development, Technology Transfer and Extension (NLM) (Central Share)</t>
  </si>
  <si>
    <t>National Programme for Bovine Breeding and Dairy Development (Central Share)</t>
  </si>
  <si>
    <t>Rainbow Trout Brood Bank (Central Share)</t>
  </si>
  <si>
    <t>Strengthening of existing Veterinary Hospitals and Dispensaries (SEVHD) (State Share)</t>
  </si>
  <si>
    <t>Construction of Poultry Processing Unit at Melli Dara, South Sikkim (State Share)</t>
  </si>
  <si>
    <t>Establishment of Rainbow trout brood bank at Utteray (Central Share)</t>
  </si>
  <si>
    <t>Scheme funded by NEC</t>
  </si>
  <si>
    <t>07.00.91</t>
  </si>
  <si>
    <t>08.00.89</t>
  </si>
  <si>
    <t>00.44.76</t>
  </si>
  <si>
    <t>73.00.82</t>
  </si>
  <si>
    <t>Administrative Investigation and Statistics</t>
  </si>
  <si>
    <t>Peste des Petitis Ruminants Control Programme (PPR-CP) (Central Share)</t>
  </si>
  <si>
    <t>Strengthening of existing Veterinary Hospitals and Dispensaries (SEVHD) (Central Share)</t>
  </si>
  <si>
    <t>Construction of Trout farm at Rabum North Sikkim funded by Teesta Urja (Central Share)</t>
  </si>
  <si>
    <t>Animal Diseases Surveillance/ASCAD (State Share)</t>
  </si>
  <si>
    <t>Integrated Development of Fisheries (State Share)</t>
  </si>
  <si>
    <t>Establishment of District Veterinary Hospital at Boomtar, Namchi, South Sikkim (State Share)</t>
  </si>
  <si>
    <t>Other Livestok Breeding</t>
  </si>
  <si>
    <t>72.00.91</t>
  </si>
  <si>
    <t>Yak Distribution</t>
  </si>
  <si>
    <t>Livestock Census (Central Share)</t>
  </si>
  <si>
    <t>00.44.77</t>
  </si>
  <si>
    <t>00.44.78</t>
  </si>
  <si>
    <t>Establishment of Bio-Diversity Park</t>
  </si>
  <si>
    <t>00.44.79</t>
  </si>
  <si>
    <t>Establishment of Veterinary Hospitals and Dispensaries</t>
  </si>
  <si>
    <t>00.00.82</t>
  </si>
  <si>
    <t>Construction of Fish Pond at Mintokgang</t>
  </si>
  <si>
    <t>00.00.83</t>
  </si>
  <si>
    <t>External water supply works at Makha fish farm</t>
  </si>
  <si>
    <t>Establishment of Stockmen Centres</t>
  </si>
  <si>
    <t>61.44.74</t>
  </si>
  <si>
    <t>60.44.42</t>
  </si>
  <si>
    <t>07.00.92</t>
  </si>
  <si>
    <t>75.44.50</t>
  </si>
  <si>
    <t>61.44.75</t>
  </si>
  <si>
    <t>Performance Veterinary Service</t>
  </si>
  <si>
    <t>07.00.93</t>
  </si>
  <si>
    <t>07.00.94</t>
  </si>
  <si>
    <t>06.00.87</t>
  </si>
  <si>
    <t>National Programme for Bovine Breeding and Dairy Development (State  Share)</t>
  </si>
  <si>
    <t>Distribution of Goat</t>
  </si>
  <si>
    <t>70.00.81</t>
  </si>
  <si>
    <t>Distribution of Cattle</t>
  </si>
  <si>
    <t>68.00.81</t>
  </si>
  <si>
    <t>68.00.82</t>
  </si>
  <si>
    <t>Distribution of Buffalo</t>
  </si>
  <si>
    <t>Pilot Mobile Medical Unit</t>
  </si>
  <si>
    <t>Rinderpest Eradication Programme(Central Share)</t>
  </si>
  <si>
    <t>Cluster Base Mass Deworming (Central Share)</t>
  </si>
  <si>
    <t>Sub-Mission on Feed and Fodder Development 
(Central Share)</t>
  </si>
  <si>
    <t>Integrated Development of Fisheries (Central Share)</t>
  </si>
  <si>
    <t>Veterinary Medicine,Vaccines, Instrument and Surgical Equipments</t>
  </si>
  <si>
    <t>Animal Husbandry, 00.911-Deduct Recoveries of overpayments</t>
  </si>
  <si>
    <t>Fisheries, 00.911-Deduct Recoveries of overpayments</t>
  </si>
  <si>
    <t>Peste des Petitis Ruminants Control Programme (PPR-CP) (State Share)</t>
  </si>
  <si>
    <t>Distribution of Goat (State Sector)</t>
  </si>
  <si>
    <t>I. Estimate of the amount required in the year ending 31st March, 2020 to defray the charges in respect of Animal Husbandry, Livestock, Fisheries and Veterinary Services</t>
  </si>
  <si>
    <t>2019-20</t>
  </si>
  <si>
    <t>06.00.88</t>
  </si>
  <si>
    <t>00.44.80</t>
  </si>
  <si>
    <t>Land Compensation</t>
  </si>
  <si>
    <t>Green Revolution</t>
  </si>
  <si>
    <t>60.00.02</t>
  </si>
  <si>
    <t>60.45.02</t>
  </si>
  <si>
    <t>61.00.02</t>
  </si>
  <si>
    <t>62.00.02</t>
  </si>
  <si>
    <t>Aqua One Centre (State Share)</t>
  </si>
  <si>
    <t>Establishment of Aqua One Centre (Central Share)</t>
  </si>
  <si>
    <t>Conservation and Strengthening of Banpala Sheep at Begha Farm, West Sikkim (State Share)</t>
  </si>
  <si>
    <t>62.00.71</t>
  </si>
  <si>
    <t>62.00.72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</si>
  <si>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</si>
  <si>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</si>
  <si>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</si>
  <si>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</si>
  <si>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</si>
  <si>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</si>
  <si>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Integrated Sample Survey for Estimation of Production of Major Livestock Product 
(Central Share)</t>
  </si>
  <si>
    <t>Integrated Sample Survey for Estimation of Production of Major Livestock Product 
(State Share)</t>
  </si>
  <si>
    <t>Sub-Mission on Livestock Development                       (State Share)</t>
  </si>
  <si>
    <t>Sub-Mission on Livestock Development                    (Central Share)</t>
  </si>
  <si>
    <t>Poultry Estate for Poultry Development 
(State Share)</t>
  </si>
  <si>
    <t>Construction of Modern Abattoir at Mazitar 
(State Share)</t>
  </si>
  <si>
    <t>Construction of Trout Farm at Kyongshala 
(Central Share)</t>
  </si>
  <si>
    <t>Establishment of Trout Breeding Farm at Yakthang, Jyajuk under Lachen Block, North Sikkim 
(State Share)</t>
  </si>
  <si>
    <t>Establishment of Trout Breeding Farm at Yakthang, Jyajuk under Lachen Block, North Sikkim 
(90% NEC)</t>
  </si>
  <si>
    <t>National Animal Disease Reporting System (NADRS) (Central Share)</t>
  </si>
  <si>
    <t>Classical Swine Fever Control Programme 
(CSF-CP) (Central Share)</t>
  </si>
  <si>
    <t>Classical Swine Fever Control Programme 
(CSF-CP) (State Share)</t>
  </si>
  <si>
    <t>Foot and Mouth Disease Control Programme 
(FMD- CP) (Central Share)</t>
  </si>
  <si>
    <t>Foot and Mouth Disease Control Programme 
(FMD- CP) (State Share)</t>
  </si>
  <si>
    <t>Life Stock Insurance Scheme (NLM)(Central Share)</t>
  </si>
  <si>
    <t>Other Livestock Breeding</t>
  </si>
  <si>
    <t>Sub-Mission on Skill Development Technology Transfer and Extension (NLM) (State Share)</t>
  </si>
  <si>
    <t>National Programme for Dairy Development 
(State Share)</t>
  </si>
  <si>
    <t xml:space="preserve">Lumpsum provision for revision of Pay &amp; 
Allowances </t>
  </si>
  <si>
    <t>Animal Diseases Surveillance (ASCAD)
(Central Share)</t>
  </si>
  <si>
    <t>RKVY- RAFTAAR</t>
  </si>
  <si>
    <t>Distribution of Cow</t>
  </si>
  <si>
    <t>Other Livestock Development</t>
  </si>
  <si>
    <t>63.00.02</t>
  </si>
  <si>
    <t>Blue Revolution - Integrated Development of 
Fisheries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</si>
</sst>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00#"/>
    <numFmt numFmtId="166" formatCode="##"/>
    <numFmt numFmtId="167" formatCode="00000#"/>
    <numFmt numFmtId="168" formatCode="00.00#"/>
    <numFmt numFmtId="169" formatCode="00.###"/>
    <numFmt numFmtId="170" formatCode="00.#00"/>
    <numFmt numFmtId="172" formatCode="00.000"/>
    <numFmt numFmtId="173" formatCode="0;[Red]0"/>
    <numFmt numFmtId="174" formatCode="0#"/>
    <numFmt numFmtId="178" formatCode="_ * #,##0_ ;_ * \-#,##0_ ;_ * &quot;-&quot;??_ ;_ @_ 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3">
    <xf numFmtId="0" fontId="0" fillId="0" borderId="0" xfId="0"/>
    <xf numFmtId="0" fontId="5" fillId="2" borderId="0" xfId="4" applyFont="1" applyFill="1" applyProtection="1"/>
    <xf numFmtId="0" fontId="5" fillId="2" borderId="0" xfId="4" applyFont="1" applyFill="1" applyBorder="1" applyProtection="1"/>
    <xf numFmtId="0" fontId="5" fillId="2" borderId="0" xfId="4" applyFont="1" applyFill="1" applyAlignment="1" applyProtection="1">
      <alignment vertical="center"/>
    </xf>
    <xf numFmtId="0" fontId="5" fillId="3" borderId="0" xfId="4" applyFont="1" applyFill="1" applyProtection="1"/>
    <xf numFmtId="0" fontId="5" fillId="0" borderId="0" xfId="7" applyNumberFormat="1" applyFont="1" applyFill="1" applyBorder="1" applyAlignment="1" applyProtection="1">
      <alignment horizontal="right" vertical="top"/>
    </xf>
    <xf numFmtId="0" fontId="5" fillId="0" borderId="0" xfId="7" applyFont="1" applyFill="1" applyBorder="1" applyAlignment="1" applyProtection="1">
      <alignment horizontal="left" vertical="top" wrapText="1"/>
    </xf>
    <xf numFmtId="164" fontId="5" fillId="0" borderId="0" xfId="1" applyFont="1" applyFill="1" applyBorder="1" applyAlignment="1" applyProtection="1">
      <alignment horizontal="right" wrapText="1"/>
    </xf>
    <xf numFmtId="174" fontId="5" fillId="0" borderId="0" xfId="6" applyNumberFormat="1" applyFont="1" applyFill="1" applyBorder="1" applyAlignment="1" applyProtection="1">
      <alignment horizontal="right" vertical="top"/>
    </xf>
    <xf numFmtId="0" fontId="5" fillId="0" borderId="0" xfId="6" applyFont="1" applyFill="1" applyBorder="1" applyAlignment="1" applyProtection="1">
      <alignment horizontal="left" vertical="top" wrapText="1"/>
    </xf>
    <xf numFmtId="170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wrapText="1"/>
    </xf>
    <xf numFmtId="173" fontId="5" fillId="0" borderId="0" xfId="4" applyNumberFormat="1" applyFont="1" applyFill="1" applyBorder="1" applyAlignment="1" applyProtection="1">
      <alignment horizontal="right" wrapText="1"/>
    </xf>
    <xf numFmtId="49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vertical="top" wrapText="1"/>
    </xf>
    <xf numFmtId="167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vertical="top"/>
    </xf>
    <xf numFmtId="0" fontId="5" fillId="0" borderId="0" xfId="4" applyFont="1" applyFill="1" applyAlignment="1" applyProtection="1">
      <alignment vertical="top"/>
    </xf>
    <xf numFmtId="0" fontId="5" fillId="0" borderId="0" xfId="3" applyFont="1" applyFill="1" applyBorder="1" applyAlignment="1" applyProtection="1">
      <alignment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horizontal="right" vertical="top" wrapText="1"/>
    </xf>
    <xf numFmtId="0" fontId="4" fillId="0" borderId="0" xfId="4" applyFont="1" applyFill="1" applyAlignment="1" applyProtection="1">
      <alignment horizontal="center" vertical="top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5" fillId="0" borderId="0" xfId="4" applyFont="1" applyFill="1" applyProtection="1"/>
    <xf numFmtId="0" fontId="5" fillId="0" borderId="0" xfId="4" applyFont="1" applyFill="1" applyAlignment="1" applyProtection="1">
      <alignment horizontal="right"/>
    </xf>
    <xf numFmtId="0" fontId="5" fillId="0" borderId="0" xfId="4" applyFont="1" applyFill="1" applyAlignment="1" applyProtection="1">
      <alignment horizontal="left"/>
    </xf>
    <xf numFmtId="0" fontId="5" fillId="0" borderId="0" xfId="4" applyNumberFormat="1" applyFont="1" applyFill="1" applyProtection="1"/>
    <xf numFmtId="0" fontId="4" fillId="0" borderId="0" xfId="3" applyFont="1" applyFill="1" applyAlignment="1" applyProtection="1">
      <alignment horizontal="center" vertical="top" wrapText="1"/>
    </xf>
    <xf numFmtId="0" fontId="5" fillId="0" borderId="0" xfId="3" applyFont="1" applyFill="1" applyAlignment="1" applyProtection="1">
      <alignment vertical="top" wrapText="1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Alignment="1" applyProtection="1"/>
    <xf numFmtId="0" fontId="4" fillId="0" borderId="0" xfId="3" applyNumberFormat="1" applyFont="1" applyFill="1" applyAlignment="1" applyProtection="1">
      <alignment horizontal="center" vertical="top" wrapText="1"/>
    </xf>
    <xf numFmtId="0" fontId="5" fillId="0" borderId="0" xfId="4" applyFont="1" applyFill="1" applyAlignment="1" applyProtection="1">
      <alignment horizontal="left" vertical="top"/>
    </xf>
    <xf numFmtId="0" fontId="4" fillId="0" borderId="0" xfId="4" applyNumberFormat="1" applyFont="1" applyFill="1" applyBorder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>
      <alignment horizontal="right"/>
    </xf>
    <xf numFmtId="0" fontId="5" fillId="0" borderId="1" xfId="8" applyNumberFormat="1" applyFont="1" applyFill="1" applyBorder="1" applyProtection="1"/>
    <xf numFmtId="0" fontId="5" fillId="0" borderId="1" xfId="8" applyNumberFormat="1" applyFont="1" applyFill="1" applyBorder="1" applyAlignment="1" applyProtection="1">
      <alignment horizontal="left"/>
    </xf>
    <xf numFmtId="0" fontId="6" fillId="0" borderId="1" xfId="8" applyNumberFormat="1" applyFont="1" applyFill="1" applyBorder="1" applyAlignment="1" applyProtection="1">
      <alignment horizontal="right"/>
    </xf>
    <xf numFmtId="0" fontId="5" fillId="0" borderId="0" xfId="8" applyFont="1" applyFill="1" applyBorder="1" applyAlignment="1" applyProtection="1">
      <alignment horizontal="left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5" fillId="0" borderId="1" xfId="8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left" vertical="top" wrapText="1"/>
    </xf>
    <xf numFmtId="173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Alignment="1" applyProtection="1">
      <alignment horizontal="center"/>
    </xf>
    <xf numFmtId="0" fontId="4" fillId="0" borderId="0" xfId="4" applyFont="1" applyFill="1" applyAlignment="1" applyProtection="1">
      <alignment horizontal="right" vertical="top"/>
    </xf>
    <xf numFmtId="173" fontId="5" fillId="0" borderId="0" xfId="4" applyNumberFormat="1" applyFont="1" applyFill="1" applyProtection="1"/>
    <xf numFmtId="168" fontId="4" fillId="0" borderId="0" xfId="4" applyNumberFormat="1" applyFont="1" applyFill="1" applyAlignment="1" applyProtection="1">
      <alignment horizontal="right" vertical="top"/>
    </xf>
    <xf numFmtId="0" fontId="4" fillId="0" borderId="0" xfId="3" applyFont="1" applyFill="1" applyAlignment="1" applyProtection="1">
      <alignment horizontal="left" vertical="top" wrapText="1"/>
    </xf>
    <xf numFmtId="0" fontId="5" fillId="0" borderId="0" xfId="4" applyNumberFormat="1" applyFont="1" applyFill="1" applyBorder="1" applyProtection="1"/>
    <xf numFmtId="173" fontId="5" fillId="0" borderId="0" xfId="4" applyNumberFormat="1" applyFont="1" applyFill="1" applyBorder="1" applyProtection="1"/>
    <xf numFmtId="166" fontId="5" fillId="0" borderId="0" xfId="4" applyNumberFormat="1" applyFont="1" applyFill="1" applyAlignment="1" applyProtection="1">
      <alignment horizontal="right" vertical="top"/>
    </xf>
    <xf numFmtId="0" fontId="5" fillId="0" borderId="0" xfId="4" applyFont="1" applyFill="1" applyAlignment="1" applyProtection="1">
      <alignment horizontal="left" vertical="top" wrapText="1"/>
    </xf>
    <xf numFmtId="0" fontId="5" fillId="0" borderId="0" xfId="4" applyNumberFormat="1" applyFont="1" applyFill="1" applyAlignment="1" applyProtection="1">
      <alignment horizontal="right" vertical="top"/>
    </xf>
    <xf numFmtId="167" fontId="5" fillId="0" borderId="0" xfId="4" applyNumberFormat="1" applyFont="1" applyFill="1" applyAlignment="1" applyProtection="1">
      <alignment horizontal="right" vertical="top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4" applyNumberFormat="1" applyFont="1" applyFill="1" applyAlignment="1" applyProtection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1" xfId="4" applyFont="1" applyFill="1" applyBorder="1" applyAlignment="1" applyProtection="1">
      <alignment vertical="top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173" fontId="5" fillId="0" borderId="0" xfId="4" applyNumberFormat="1" applyFont="1" applyFill="1" applyAlignment="1" applyProtection="1">
      <alignment horizontal="right" wrapText="1"/>
    </xf>
    <xf numFmtId="168" fontId="4" fillId="0" borderId="0" xfId="4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left" vertical="top" wrapText="1"/>
    </xf>
    <xf numFmtId="174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right" vertical="top"/>
    </xf>
    <xf numFmtId="0" fontId="5" fillId="0" borderId="1" xfId="4" applyFont="1" applyFill="1" applyBorder="1" applyAlignment="1" applyProtection="1">
      <alignment horizontal="right" vertical="top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1" xfId="4" applyNumberFormat="1" applyFont="1" applyFill="1" applyBorder="1" applyAlignment="1" applyProtection="1">
      <alignment horizontal="right" wrapText="1"/>
    </xf>
    <xf numFmtId="168" fontId="5" fillId="0" borderId="0" xfId="4" applyNumberFormat="1" applyFont="1" applyFill="1" applyBorder="1" applyAlignment="1" applyProtection="1">
      <alignment horizontal="right" vertical="top"/>
    </xf>
    <xf numFmtId="167" fontId="5" fillId="0" borderId="1" xfId="4" applyNumberFormat="1" applyFont="1" applyFill="1" applyBorder="1" applyAlignment="1" applyProtection="1">
      <alignment horizontal="right" vertical="top"/>
    </xf>
    <xf numFmtId="166" fontId="5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wrapText="1"/>
    </xf>
    <xf numFmtId="173" fontId="5" fillId="0" borderId="0" xfId="1" applyNumberFormat="1" applyFont="1" applyFill="1" applyAlignment="1" applyProtection="1">
      <alignment horizontal="right" wrapText="1"/>
    </xf>
    <xf numFmtId="173" fontId="5" fillId="0" borderId="0" xfId="1" applyNumberFormat="1" applyFont="1" applyFill="1" applyBorder="1" applyAlignment="1" applyProtection="1">
      <alignment horizontal="right" wrapText="1"/>
    </xf>
    <xf numFmtId="169" fontId="4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Alignment="1" applyProtection="1">
      <alignment horizontal="right" vertical="center" wrapText="1"/>
    </xf>
    <xf numFmtId="0" fontId="5" fillId="0" borderId="0" xfId="4" applyNumberFormat="1" applyFont="1" applyFill="1" applyAlignment="1" applyProtection="1">
      <alignment horizontal="right" vertical="center" wrapText="1"/>
    </xf>
    <xf numFmtId="173" fontId="5" fillId="0" borderId="0" xfId="4" applyNumberFormat="1" applyFont="1" applyFill="1" applyAlignment="1" applyProtection="1">
      <alignment horizontal="right" vertical="center" wrapText="1"/>
    </xf>
    <xf numFmtId="0" fontId="5" fillId="0" borderId="0" xfId="4" applyNumberFormat="1" applyFont="1" applyFill="1" applyBorder="1" applyAlignment="1" applyProtection="1">
      <alignment horizontal="right" vertical="center" wrapText="1"/>
    </xf>
    <xf numFmtId="169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left" vertical="top"/>
    </xf>
    <xf numFmtId="49" fontId="4" fillId="0" borderId="0" xfId="4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 applyProtection="1">
      <alignment vertical="top" wrapText="1"/>
    </xf>
    <xf numFmtId="0" fontId="5" fillId="0" borderId="0" xfId="1" applyNumberFormat="1" applyFont="1" applyFill="1" applyAlignment="1" applyProtection="1">
      <alignment wrapText="1"/>
    </xf>
    <xf numFmtId="0" fontId="5" fillId="0" borderId="0" xfId="4" applyNumberFormat="1" applyFont="1" applyFill="1" applyBorder="1" applyAlignment="1" applyProtection="1">
      <alignment wrapText="1"/>
    </xf>
    <xf numFmtId="0" fontId="5" fillId="0" borderId="0" xfId="3" applyNumberFormat="1" applyFont="1" applyFill="1" applyBorder="1" applyAlignment="1" applyProtection="1">
      <alignment wrapText="1"/>
    </xf>
    <xf numFmtId="173" fontId="5" fillId="0" borderId="0" xfId="3" applyNumberFormat="1" applyFont="1" applyFill="1" applyBorder="1" applyAlignment="1" applyProtection="1">
      <alignment wrapText="1"/>
    </xf>
    <xf numFmtId="168" fontId="4" fillId="0" borderId="0" xfId="3" applyNumberFormat="1" applyFont="1" applyFill="1" applyBorder="1" applyAlignment="1" applyProtection="1">
      <alignment horizontal="right" vertical="top" wrapText="1"/>
    </xf>
    <xf numFmtId="0" fontId="5" fillId="0" borderId="0" xfId="1" applyNumberFormat="1" applyFont="1" applyFill="1" applyBorder="1" applyAlignment="1" applyProtection="1">
      <alignment wrapText="1"/>
    </xf>
    <xf numFmtId="166" fontId="5" fillId="0" borderId="0" xfId="3" applyNumberFormat="1" applyFont="1" applyFill="1" applyBorder="1" applyAlignment="1" applyProtection="1">
      <alignment horizontal="right" vertical="top" wrapText="1"/>
    </xf>
    <xf numFmtId="167" fontId="5" fillId="0" borderId="0" xfId="3" applyNumberFormat="1" applyFont="1" applyFill="1" applyBorder="1" applyAlignment="1" applyProtection="1">
      <alignment horizontal="righ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173" fontId="5" fillId="0" borderId="0" xfId="3" applyNumberFormat="1" applyFont="1" applyFill="1" applyBorder="1" applyAlignment="1" applyProtection="1">
      <alignment horizontal="right" wrapText="1"/>
    </xf>
    <xf numFmtId="165" fontId="4" fillId="0" borderId="0" xfId="3" applyNumberFormat="1" applyFont="1" applyFill="1" applyBorder="1" applyAlignment="1" applyProtection="1">
      <alignment horizontal="right" vertical="top" wrapText="1"/>
    </xf>
    <xf numFmtId="0" fontId="5" fillId="0" borderId="0" xfId="3" applyNumberFormat="1" applyFont="1" applyFill="1" applyAlignment="1" applyProtection="1">
      <alignment horizontal="right" wrapText="1"/>
    </xf>
    <xf numFmtId="173" fontId="5" fillId="0" borderId="0" xfId="3" applyNumberFormat="1" applyFont="1" applyFill="1" applyAlignment="1" applyProtection="1">
      <alignment horizontal="right" wrapText="1"/>
    </xf>
    <xf numFmtId="167" fontId="5" fillId="0" borderId="0" xfId="3" applyNumberFormat="1" applyFont="1" applyFill="1" applyAlignment="1" applyProtection="1">
      <alignment horizontal="right" vertical="top" wrapText="1"/>
    </xf>
    <xf numFmtId="0" fontId="5" fillId="0" borderId="0" xfId="3" applyFont="1" applyFill="1" applyAlignment="1" applyProtection="1">
      <alignment horizontal="left" vertical="top" wrapText="1"/>
    </xf>
    <xf numFmtId="0" fontId="5" fillId="0" borderId="1" xfId="3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vertical="top" wrapText="1"/>
    </xf>
    <xf numFmtId="172" fontId="4" fillId="0" borderId="0" xfId="4" applyNumberFormat="1" applyFont="1" applyFill="1" applyBorder="1" applyAlignment="1" applyProtection="1">
      <alignment horizontal="right" vertical="top"/>
    </xf>
    <xf numFmtId="0" fontId="4" fillId="0" borderId="0" xfId="9" applyFont="1" applyFill="1" applyBorder="1" applyAlignment="1" applyProtection="1">
      <alignment horizontal="left" vertical="top" wrapText="1"/>
    </xf>
    <xf numFmtId="166" fontId="5" fillId="0" borderId="0" xfId="3" applyNumberFormat="1" applyFont="1" applyFill="1" applyAlignment="1" applyProtection="1">
      <alignment horizontal="right" vertical="top" wrapText="1"/>
    </xf>
    <xf numFmtId="0" fontId="5" fillId="0" borderId="0" xfId="6" applyNumberFormat="1" applyFont="1" applyFill="1" applyBorder="1" applyAlignment="1" applyProtection="1">
      <alignment horizontal="right" vertical="top"/>
    </xf>
    <xf numFmtId="0" fontId="5" fillId="0" borderId="0" xfId="4" applyFont="1" applyFill="1" applyAlignment="1" applyProtection="1">
      <alignment vertical="top" wrapText="1"/>
    </xf>
    <xf numFmtId="0" fontId="4" fillId="0" borderId="0" xfId="3" applyFont="1" applyFill="1" applyAlignment="1" applyProtection="1">
      <alignment horizontal="right" vertical="top" wrapText="1"/>
    </xf>
    <xf numFmtId="169" fontId="4" fillId="0" borderId="0" xfId="3" applyNumberFormat="1" applyFont="1" applyFill="1" applyBorder="1" applyAlignment="1" applyProtection="1">
      <alignment horizontal="right" vertical="top" wrapText="1"/>
    </xf>
    <xf numFmtId="164" fontId="5" fillId="0" borderId="0" xfId="1" applyFont="1" applyFill="1" applyBorder="1" applyAlignment="1" applyProtection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0" borderId="0" xfId="9" applyFont="1" applyFill="1" applyProtection="1"/>
    <xf numFmtId="0" fontId="5" fillId="4" borderId="0" xfId="4" applyFont="1" applyFill="1" applyProtection="1"/>
    <xf numFmtId="0" fontId="5" fillId="5" borderId="0" xfId="4" applyFont="1" applyFill="1" applyProtection="1"/>
    <xf numFmtId="0" fontId="5" fillId="0" borderId="0" xfId="4" applyFont="1" applyFill="1" applyAlignment="1" applyProtection="1">
      <alignment horizontal="right" vertical="top"/>
    </xf>
    <xf numFmtId="167" fontId="5" fillId="0" borderId="0" xfId="6" applyNumberFormat="1" applyFont="1" applyFill="1" applyBorder="1" applyAlignment="1" applyProtection="1">
      <alignment horizontal="right" vertical="top"/>
    </xf>
    <xf numFmtId="0" fontId="5" fillId="0" borderId="0" xfId="5" applyFont="1" applyFill="1" applyBorder="1" applyAlignment="1" applyProtection="1">
      <alignment horizontal="left" wrapText="1"/>
    </xf>
    <xf numFmtId="0" fontId="5" fillId="0" borderId="0" xfId="6" applyFont="1" applyFill="1" applyBorder="1" applyAlignment="1" applyProtection="1">
      <alignment horizontal="left" wrapText="1"/>
    </xf>
    <xf numFmtId="167" fontId="5" fillId="0" borderId="1" xfId="3" applyNumberFormat="1" applyFont="1" applyFill="1" applyBorder="1" applyAlignment="1" applyProtection="1">
      <alignment horizontal="right" vertical="top" wrapText="1"/>
    </xf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4" applyFont="1" applyFill="1" applyBorder="1" applyAlignment="1" applyProtection="1">
      <alignment horizontal="center" vertical="center"/>
    </xf>
    <xf numFmtId="0" fontId="5" fillId="2" borderId="0" xfId="4" applyFont="1" applyFill="1" applyAlignment="1" applyProtection="1">
      <alignment horizontal="center" vertical="center"/>
    </xf>
    <xf numFmtId="0" fontId="5" fillId="0" borderId="0" xfId="4" applyFont="1" applyFill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1" fontId="5" fillId="0" borderId="0" xfId="4" applyNumberFormat="1" applyFont="1" applyFill="1" applyProtection="1"/>
    <xf numFmtId="0" fontId="5" fillId="6" borderId="0" xfId="4" applyFont="1" applyFill="1" applyProtection="1"/>
    <xf numFmtId="0" fontId="5" fillId="7" borderId="0" xfId="4" applyFont="1" applyFill="1" applyProtection="1"/>
    <xf numFmtId="167" fontId="5" fillId="0" borderId="0" xfId="7" applyNumberFormat="1" applyFont="1" applyFill="1" applyBorder="1" applyAlignment="1" applyProtection="1">
      <alignment horizontal="right" vertical="top"/>
    </xf>
    <xf numFmtId="0" fontId="5" fillId="0" borderId="1" xfId="3" applyNumberFormat="1" applyFont="1" applyFill="1" applyBorder="1" applyAlignment="1" applyProtection="1">
      <alignment horizontal="right" wrapText="1"/>
    </xf>
    <xf numFmtId="0" fontId="5" fillId="0" borderId="0" xfId="8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 applyProtection="1">
      <alignment horizontal="right" vertical="top" wrapText="1"/>
    </xf>
    <xf numFmtId="166" fontId="5" fillId="0" borderId="1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center" vertical="top"/>
    </xf>
    <xf numFmtId="0" fontId="5" fillId="0" borderId="0" xfId="4" applyNumberFormat="1" applyFont="1" applyFill="1" applyBorder="1" applyAlignment="1" applyProtection="1">
      <alignment horizontal="right" vertical="center"/>
    </xf>
    <xf numFmtId="164" fontId="5" fillId="0" borderId="2" xfId="1" applyFont="1" applyFill="1" applyBorder="1" applyAlignment="1" applyProtection="1">
      <alignment horizontal="right" vertical="center" wrapText="1"/>
    </xf>
    <xf numFmtId="0" fontId="5" fillId="0" borderId="2" xfId="1" applyNumberFormat="1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horizontal="left" vertical="center"/>
    </xf>
    <xf numFmtId="49" fontId="5" fillId="0" borderId="0" xfId="4" applyNumberFormat="1" applyFont="1" applyFill="1" applyBorder="1" applyAlignment="1" applyProtection="1">
      <alignment horizontal="right" vertical="center"/>
    </xf>
    <xf numFmtId="0" fontId="5" fillId="0" borderId="0" xfId="4" applyNumberFormat="1" applyFont="1" applyFill="1" applyAlignment="1" applyProtection="1">
      <alignment horizontal="right" vertical="center"/>
    </xf>
    <xf numFmtId="0" fontId="5" fillId="0" borderId="0" xfId="4" applyFont="1" applyFill="1" applyAlignment="1" applyProtection="1">
      <alignment horizontal="left" vertical="center" wrapText="1"/>
    </xf>
    <xf numFmtId="168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left" vertical="center" wrapText="1"/>
    </xf>
    <xf numFmtId="174" fontId="5" fillId="0" borderId="0" xfId="4" applyNumberFormat="1" applyFont="1" applyFill="1" applyBorder="1" applyAlignment="1" applyProtection="1">
      <alignment horizontal="right" vertical="center"/>
    </xf>
    <xf numFmtId="0" fontId="5" fillId="0" borderId="0" xfId="4" applyFont="1" applyFill="1" applyAlignment="1" applyProtection="1">
      <alignment horizontal="right" vertical="center"/>
    </xf>
    <xf numFmtId="0" fontId="5" fillId="0" borderId="1" xfId="4" applyFont="1" applyFill="1" applyBorder="1" applyAlignment="1" applyProtection="1">
      <alignment vertical="center"/>
    </xf>
    <xf numFmtId="0" fontId="5" fillId="0" borderId="1" xfId="4" applyFont="1" applyFill="1" applyBorder="1" applyAlignment="1" applyProtection="1">
      <alignment horizontal="righ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horizontal="right" vertical="center" wrapText="1"/>
    </xf>
    <xf numFmtId="166" fontId="5" fillId="0" borderId="0" xfId="4" applyNumberFormat="1" applyFont="1" applyFill="1" applyAlignment="1" applyProtection="1">
      <alignment horizontal="right" vertical="center"/>
    </xf>
    <xf numFmtId="0" fontId="5" fillId="5" borderId="0" xfId="4" applyFont="1" applyFill="1" applyAlignment="1" applyProtection="1">
      <alignment vertical="center"/>
    </xf>
    <xf numFmtId="0" fontId="5" fillId="0" borderId="2" xfId="4" applyNumberFormat="1" applyFont="1" applyFill="1" applyBorder="1" applyAlignment="1" applyProtection="1">
      <alignment horizontal="right" vertical="center" wrapText="1"/>
    </xf>
    <xf numFmtId="169" fontId="4" fillId="0" borderId="0" xfId="4" applyNumberFormat="1" applyFont="1" applyFill="1" applyBorder="1" applyAlignment="1" applyProtection="1">
      <alignment horizontal="right" vertical="center"/>
    </xf>
    <xf numFmtId="164" fontId="5" fillId="0" borderId="1" xfId="1" applyFont="1" applyFill="1" applyBorder="1" applyAlignment="1" applyProtection="1">
      <alignment horizontal="right" vertical="center" wrapText="1"/>
    </xf>
    <xf numFmtId="0" fontId="5" fillId="0" borderId="1" xfId="4" applyNumberFormat="1" applyFont="1" applyFill="1" applyBorder="1" applyAlignment="1" applyProtection="1">
      <alignment horizontal="right" vertical="center" wrapText="1"/>
    </xf>
    <xf numFmtId="166" fontId="5" fillId="0" borderId="0" xfId="4" applyNumberFormat="1" applyFont="1" applyFill="1" applyBorder="1" applyAlignment="1" applyProtection="1">
      <alignment horizontal="right" vertical="center"/>
    </xf>
    <xf numFmtId="0" fontId="4" fillId="0" borderId="0" xfId="4" applyFont="1" applyFill="1" applyBorder="1" applyAlignment="1" applyProtection="1">
      <alignment horizontal="right" vertical="center"/>
    </xf>
    <xf numFmtId="0" fontId="4" fillId="0" borderId="1" xfId="3" applyFont="1" applyFill="1" applyBorder="1" applyAlignment="1" applyProtection="1">
      <alignment horizontal="left" vertical="center" wrapText="1"/>
    </xf>
    <xf numFmtId="49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Font="1" applyFill="1" applyAlignment="1" applyProtection="1">
      <alignment horizontal="left" vertical="center" wrapText="1"/>
    </xf>
    <xf numFmtId="170" fontId="4" fillId="0" borderId="0" xfId="4" applyNumberFormat="1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vertical="center" wrapText="1"/>
    </xf>
    <xf numFmtId="166" fontId="5" fillId="0" borderId="0" xfId="3" applyNumberFormat="1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left" vertical="center" wrapText="1"/>
    </xf>
    <xf numFmtId="168" fontId="4" fillId="0" borderId="0" xfId="3" applyNumberFormat="1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1" xfId="3" applyFont="1" applyFill="1" applyBorder="1" applyAlignment="1" applyProtection="1">
      <alignment vertical="center" wrapText="1"/>
    </xf>
    <xf numFmtId="172" fontId="4" fillId="0" borderId="1" xfId="4" applyNumberFormat="1" applyFont="1" applyFill="1" applyBorder="1" applyAlignment="1" applyProtection="1">
      <alignment horizontal="right" vertical="center"/>
    </xf>
    <xf numFmtId="0" fontId="4" fillId="0" borderId="1" xfId="9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right" vertical="center" wrapText="1"/>
    </xf>
    <xf numFmtId="0" fontId="5" fillId="0" borderId="2" xfId="4" applyFont="1" applyFill="1" applyBorder="1" applyAlignment="1" applyProtection="1">
      <alignment vertical="center"/>
    </xf>
    <xf numFmtId="0" fontId="5" fillId="0" borderId="2" xfId="4" applyFont="1" applyFill="1" applyBorder="1" applyAlignment="1" applyProtection="1">
      <alignment horizontal="right" vertical="center"/>
    </xf>
    <xf numFmtId="0" fontId="4" fillId="0" borderId="2" xfId="4" applyFont="1" applyFill="1" applyBorder="1" applyAlignment="1" applyProtection="1">
      <alignment horizontal="left" vertical="center" wrapText="1"/>
    </xf>
    <xf numFmtId="0" fontId="5" fillId="4" borderId="0" xfId="4" applyFont="1" applyFill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center" wrapText="1"/>
    </xf>
    <xf numFmtId="0" fontId="5" fillId="0" borderId="0" xfId="4" applyFont="1" applyFill="1" applyBorder="1" applyAlignment="1" applyProtection="1">
      <alignment vertical="center" wrapText="1"/>
    </xf>
    <xf numFmtId="0" fontId="4" fillId="0" borderId="0" xfId="4" applyFont="1" applyFill="1" applyAlignment="1" applyProtection="1">
      <alignment vertical="center" wrapText="1"/>
    </xf>
    <xf numFmtId="0" fontId="4" fillId="0" borderId="0" xfId="4" applyFont="1" applyFill="1" applyBorder="1" applyAlignment="1" applyProtection="1">
      <alignment vertical="center" wrapText="1"/>
    </xf>
    <xf numFmtId="49" fontId="5" fillId="0" borderId="1" xfId="4" applyNumberFormat="1" applyFont="1" applyFill="1" applyBorder="1" applyAlignment="1" applyProtection="1">
      <alignment horizontal="right" vertical="center"/>
    </xf>
    <xf numFmtId="0" fontId="5" fillId="0" borderId="1" xfId="3" applyFont="1" applyFill="1" applyBorder="1" applyAlignment="1" applyProtection="1">
      <alignment horizontal="left" vertical="center" wrapText="1"/>
    </xf>
    <xf numFmtId="169" fontId="4" fillId="0" borderId="0" xfId="3" applyNumberFormat="1" applyFont="1" applyFill="1" applyBorder="1" applyAlignment="1" applyProtection="1">
      <alignment horizontal="right" vertical="center" wrapText="1"/>
    </xf>
    <xf numFmtId="0" fontId="4" fillId="0" borderId="1" xfId="3" applyFont="1" applyFill="1" applyBorder="1" applyAlignment="1" applyProtection="1">
      <alignment horizontal="right" vertical="center" wrapText="1"/>
    </xf>
    <xf numFmtId="0" fontId="4" fillId="0" borderId="2" xfId="4" applyFont="1" applyFill="1" applyBorder="1" applyAlignment="1" applyProtection="1">
      <alignment vertical="center" wrapText="1"/>
    </xf>
    <xf numFmtId="169" fontId="4" fillId="0" borderId="1" xfId="4" applyNumberFormat="1" applyFont="1" applyFill="1" applyBorder="1" applyAlignment="1" applyProtection="1">
      <alignment horizontal="right" vertical="center"/>
    </xf>
    <xf numFmtId="0" fontId="4" fillId="0" borderId="1" xfId="4" applyFont="1" applyFill="1" applyBorder="1" applyAlignment="1" applyProtection="1">
      <alignment horizontal="left" vertical="center" wrapText="1"/>
    </xf>
    <xf numFmtId="174" fontId="5" fillId="0" borderId="0" xfId="6" applyNumberFormat="1" applyFont="1" applyFill="1" applyBorder="1" applyAlignment="1" applyProtection="1">
      <alignment horizontal="right" vertical="center"/>
    </xf>
    <xf numFmtId="0" fontId="5" fillId="0" borderId="1" xfId="4" applyFont="1" applyFill="1" applyBorder="1" applyAlignment="1" applyProtection="1">
      <alignment vertical="top" wrapText="1"/>
    </xf>
    <xf numFmtId="174" fontId="5" fillId="0" borderId="0" xfId="6" applyNumberFormat="1" applyFont="1" applyFill="1" applyAlignment="1" applyProtection="1">
      <alignment horizontal="right" vertical="top"/>
    </xf>
    <xf numFmtId="0" fontId="4" fillId="0" borderId="1" xfId="4" applyFont="1" applyFill="1" applyBorder="1" applyAlignment="1" applyProtection="1">
      <alignment horizontal="right" vertical="center"/>
    </xf>
    <xf numFmtId="0" fontId="5" fillId="0" borderId="3" xfId="4" applyFont="1" applyFill="1" applyBorder="1" applyAlignment="1" applyProtection="1">
      <alignment horizontal="center" vertical="top"/>
    </xf>
    <xf numFmtId="0" fontId="5" fillId="0" borderId="0" xfId="3" applyNumberFormat="1" applyFont="1" applyFill="1" applyAlignment="1" applyProtection="1">
      <alignment horizontal="left" vertical="top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0" xfId="4" applyFont="1" applyFill="1" applyAlignment="1" applyProtection="1">
      <alignment horizontal="center" vertical="top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3" xfId="8" applyNumberFormat="1" applyFont="1" applyFill="1" applyBorder="1" applyAlignment="1" applyProtection="1">
      <alignment vertical="top"/>
    </xf>
    <xf numFmtId="0" fontId="5" fillId="0" borderId="3" xfId="8" applyNumberFormat="1" applyFont="1" applyFill="1" applyBorder="1" applyAlignment="1" applyProtection="1">
      <alignment horizontal="right" vertical="top" wrapText="1"/>
    </xf>
    <xf numFmtId="0" fontId="5" fillId="0" borderId="0" xfId="9" applyFont="1" applyFill="1" applyAlignment="1" applyProtection="1">
      <alignment horizontal="right" vertical="top"/>
    </xf>
    <xf numFmtId="164" fontId="5" fillId="0" borderId="0" xfId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vertical="center" wrapText="1"/>
    </xf>
  </cellXfs>
  <cellStyles count="10">
    <cellStyle name="Comma" xfId="1" builtinId="3"/>
    <cellStyle name="Comma 10" xfId="2"/>
    <cellStyle name="Normal" xfId="0" builtinId="0"/>
    <cellStyle name="Normal_budget 2004-05_27.5.04" xfId="3"/>
    <cellStyle name="Normal_BUDGET FOR  03-04" xfId="4"/>
    <cellStyle name="Normal_BUDGET FOR  03-04 10-02-03_1st supp. vol.IV" xfId="5"/>
    <cellStyle name="Normal_BUDGET FOR  03-04_Dem2" xfId="6"/>
    <cellStyle name="Normal_BUDGET FOR  03-04_Dem2 2" xfId="7"/>
    <cellStyle name="Normal_BUDGET-2000" xfId="8"/>
    <cellStyle name="Normal_budgetDocNIC02-03" xfId="9"/>
  </cellStyles>
  <dxfs count="0"/>
  <tableStyles count="0" defaultTableStyle="TableStyleMedium9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151302</xdr:colOff>
      <xdr:row>194</xdr:row>
      <xdr:rowOff>35812</xdr:rowOff>
    </xdr:from>
    <xdr:to>
      <xdr:col>9</xdr:col>
      <xdr:colOff>776925</xdr:colOff>
      <xdr:row>196</xdr:row>
      <xdr:rowOff>152688</xdr:rowOff>
    </xdr:to>
    <xdr:sp macro="" textlink="">
      <xdr:nvSpPr>
        <xdr:cNvPr id="2686" name="Text Box 44" hidden="1">
          <a:extLst>
            <a:ext uri="{FF2B5EF4-FFF2-40B4-BE49-F238E27FC236}">
              <a16:creationId xmlns:a16="http://schemas.microsoft.com/office/drawing/2014/main" xmlns="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7591425" y="36947475"/>
          <a:ext cx="1219200" cy="438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151302</xdr:colOff>
      <xdr:row>209</xdr:row>
      <xdr:rowOff>20860</xdr:rowOff>
    </xdr:from>
    <xdr:to>
      <xdr:col>9</xdr:col>
      <xdr:colOff>776925</xdr:colOff>
      <xdr:row>212</xdr:row>
      <xdr:rowOff>32112</xdr:rowOff>
    </xdr:to>
    <xdr:sp macro="" textlink="">
      <xdr:nvSpPr>
        <xdr:cNvPr id="2687" name="Text Box 46" hidden="1">
          <a:extLst>
            <a:ext uri="{FF2B5EF4-FFF2-40B4-BE49-F238E27FC236}">
              <a16:creationId xmlns:a16="http://schemas.microsoft.com/office/drawing/2014/main" xmlns="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7591425" y="39538275"/>
          <a:ext cx="121920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30</xdr:row>
      <xdr:rowOff>175260</xdr:rowOff>
    </xdr:from>
    <xdr:to>
      <xdr:col>11</xdr:col>
      <xdr:colOff>397123</xdr:colOff>
      <xdr:row>35</xdr:row>
      <xdr:rowOff>0</xdr:rowOff>
    </xdr:to>
    <xdr:sp macro="" textlink="">
      <xdr:nvSpPr>
        <xdr:cNvPr id="2688" name="Text Box 81" hidden="1">
          <a:extLst>
            <a:ext uri="{FF2B5EF4-FFF2-40B4-BE49-F238E27FC236}">
              <a16:creationId xmlns:a16="http://schemas.microsoft.com/office/drawing/2014/main" xmlns="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8782050" y="5562600"/>
          <a:ext cx="14573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42</xdr:row>
      <xdr:rowOff>63500</xdr:rowOff>
    </xdr:from>
    <xdr:to>
      <xdr:col>11</xdr:col>
      <xdr:colOff>397123</xdr:colOff>
      <xdr:row>45</xdr:row>
      <xdr:rowOff>4849</xdr:rowOff>
    </xdr:to>
    <xdr:sp macro="" textlink="">
      <xdr:nvSpPr>
        <xdr:cNvPr id="2689" name="Text Box 83" hidden="1">
          <a:extLst>
            <a:ext uri="{FF2B5EF4-FFF2-40B4-BE49-F238E27FC236}">
              <a16:creationId xmlns:a16="http://schemas.microsoft.com/office/drawing/2014/main" xmlns="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8782050" y="7820025"/>
          <a:ext cx="14573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62</xdr:row>
      <xdr:rowOff>54726</xdr:rowOff>
    </xdr:from>
    <xdr:to>
      <xdr:col>11</xdr:col>
      <xdr:colOff>397123</xdr:colOff>
      <xdr:row>63</xdr:row>
      <xdr:rowOff>289560</xdr:rowOff>
    </xdr:to>
    <xdr:sp macro="" textlink="">
      <xdr:nvSpPr>
        <xdr:cNvPr id="2690" name="Text Box 85" hidden="1">
          <a:extLst>
            <a:ext uri="{FF2B5EF4-FFF2-40B4-BE49-F238E27FC236}">
              <a16:creationId xmlns:a16="http://schemas.microsoft.com/office/drawing/2014/main" xmlns="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8782050" y="11344275"/>
          <a:ext cx="14573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68</xdr:row>
      <xdr:rowOff>99060</xdr:rowOff>
    </xdr:from>
    <xdr:to>
      <xdr:col>11</xdr:col>
      <xdr:colOff>397123</xdr:colOff>
      <xdr:row>71</xdr:row>
      <xdr:rowOff>69601</xdr:rowOff>
    </xdr:to>
    <xdr:sp macro="" textlink="">
      <xdr:nvSpPr>
        <xdr:cNvPr id="2691" name="Text Box 86" hidden="1">
          <a:extLst>
            <a:ext uri="{FF2B5EF4-FFF2-40B4-BE49-F238E27FC236}">
              <a16:creationId xmlns:a16="http://schemas.microsoft.com/office/drawing/2014/main" xmlns="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8782050" y="12906375"/>
          <a:ext cx="1457325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81</xdr:row>
      <xdr:rowOff>26323</xdr:rowOff>
    </xdr:from>
    <xdr:to>
      <xdr:col>11</xdr:col>
      <xdr:colOff>397123</xdr:colOff>
      <xdr:row>85</xdr:row>
      <xdr:rowOff>38100</xdr:rowOff>
    </xdr:to>
    <xdr:sp macro="" textlink="">
      <xdr:nvSpPr>
        <xdr:cNvPr id="2692" name="Text Box 88" hidden="1">
          <a:extLst>
            <a:ext uri="{FF2B5EF4-FFF2-40B4-BE49-F238E27FC236}">
              <a16:creationId xmlns:a16="http://schemas.microsoft.com/office/drawing/2014/main" xmlns="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8782050" y="16459200"/>
          <a:ext cx="14573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90</xdr:row>
      <xdr:rowOff>97407</xdr:rowOff>
    </xdr:from>
    <xdr:to>
      <xdr:col>11</xdr:col>
      <xdr:colOff>397123</xdr:colOff>
      <xdr:row>93</xdr:row>
      <xdr:rowOff>106680</xdr:rowOff>
    </xdr:to>
    <xdr:sp macro="" textlink="">
      <xdr:nvSpPr>
        <xdr:cNvPr id="2693" name="Text Box 89" hidden="1">
          <a:extLst>
            <a:ext uri="{FF2B5EF4-FFF2-40B4-BE49-F238E27FC236}">
              <a16:creationId xmlns:a16="http://schemas.microsoft.com/office/drawing/2014/main" xmlns="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8782050" y="18049875"/>
          <a:ext cx="14573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126</xdr:row>
      <xdr:rowOff>165562</xdr:rowOff>
    </xdr:from>
    <xdr:to>
      <xdr:col>11</xdr:col>
      <xdr:colOff>397123</xdr:colOff>
      <xdr:row>130</xdr:row>
      <xdr:rowOff>33020</xdr:rowOff>
    </xdr:to>
    <xdr:sp macro="" textlink="">
      <xdr:nvSpPr>
        <xdr:cNvPr id="2694" name="Text Box 90" hidden="1">
          <a:extLst>
            <a:ext uri="{FF2B5EF4-FFF2-40B4-BE49-F238E27FC236}">
              <a16:creationId xmlns:a16="http://schemas.microsoft.com/office/drawing/2014/main" xmlns="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8782050" y="2444115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134</xdr:row>
      <xdr:rowOff>26324</xdr:rowOff>
    </xdr:from>
    <xdr:to>
      <xdr:col>11</xdr:col>
      <xdr:colOff>397123</xdr:colOff>
      <xdr:row>137</xdr:row>
      <xdr:rowOff>29315</xdr:rowOff>
    </xdr:to>
    <xdr:sp macro="" textlink="">
      <xdr:nvSpPr>
        <xdr:cNvPr id="2695" name="Text Box 91" hidden="1">
          <a:extLst>
            <a:ext uri="{FF2B5EF4-FFF2-40B4-BE49-F238E27FC236}">
              <a16:creationId xmlns:a16="http://schemas.microsoft.com/office/drawing/2014/main" xmlns="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8782050" y="25746075"/>
          <a:ext cx="14573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748350</xdr:colOff>
      <xdr:row>139</xdr:row>
      <xdr:rowOff>11929</xdr:rowOff>
    </xdr:from>
    <xdr:to>
      <xdr:col>11</xdr:col>
      <xdr:colOff>397123</xdr:colOff>
      <xdr:row>142</xdr:row>
      <xdr:rowOff>73337</xdr:rowOff>
    </xdr:to>
    <xdr:sp macro="" textlink="">
      <xdr:nvSpPr>
        <xdr:cNvPr id="2696" name="Text Box 92" hidden="1">
          <a:extLst>
            <a:ext uri="{FF2B5EF4-FFF2-40B4-BE49-F238E27FC236}">
              <a16:creationId xmlns:a16="http://schemas.microsoft.com/office/drawing/2014/main" xmlns="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8782050" y="26660475"/>
          <a:ext cx="14573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421</xdr:row>
      <xdr:rowOff>152994</xdr:rowOff>
    </xdr:from>
    <xdr:to>
      <xdr:col>7</xdr:col>
      <xdr:colOff>385752</xdr:colOff>
      <xdr:row>426</xdr:row>
      <xdr:rowOff>112610</xdr:rowOff>
    </xdr:to>
    <xdr:sp macro="" textlink="">
      <xdr:nvSpPr>
        <xdr:cNvPr id="2697" name="Text Box 177" hidden="1">
          <a:extLst>
            <a:ext uri="{FF2B5EF4-FFF2-40B4-BE49-F238E27FC236}">
              <a16:creationId xmlns:a16="http://schemas.microsoft.com/office/drawing/2014/main" xmlns="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5819775" y="78752700"/>
          <a:ext cx="11715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357177</xdr:colOff>
      <xdr:row>421</xdr:row>
      <xdr:rowOff>152994</xdr:rowOff>
    </xdr:from>
    <xdr:to>
      <xdr:col>9</xdr:col>
      <xdr:colOff>106680</xdr:colOff>
      <xdr:row>426</xdr:row>
      <xdr:rowOff>112610</xdr:rowOff>
    </xdr:to>
    <xdr:sp macro="" textlink="">
      <xdr:nvSpPr>
        <xdr:cNvPr id="2698" name="Text Box 179" hidden="1">
          <a:extLst>
            <a:ext uri="{FF2B5EF4-FFF2-40B4-BE49-F238E27FC236}">
              <a16:creationId xmlns:a16="http://schemas.microsoft.com/office/drawing/2014/main" xmlns="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6962775" y="78752700"/>
          <a:ext cx="1200150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91209</xdr:colOff>
      <xdr:row>421</xdr:row>
      <xdr:rowOff>152994</xdr:rowOff>
    </xdr:from>
    <xdr:to>
      <xdr:col>10</xdr:col>
      <xdr:colOff>526295</xdr:colOff>
      <xdr:row>426</xdr:row>
      <xdr:rowOff>112610</xdr:rowOff>
    </xdr:to>
    <xdr:sp macro="" textlink="">
      <xdr:nvSpPr>
        <xdr:cNvPr id="2699" name="Text Box 180" hidden="1">
          <a:extLst>
            <a:ext uri="{FF2B5EF4-FFF2-40B4-BE49-F238E27FC236}">
              <a16:creationId xmlns:a16="http://schemas.microsoft.com/office/drawing/2014/main" xmlns="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8143875" y="78752700"/>
          <a:ext cx="14001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91209</xdr:colOff>
      <xdr:row>424</xdr:row>
      <xdr:rowOff>118683</xdr:rowOff>
    </xdr:from>
    <xdr:to>
      <xdr:col>10</xdr:col>
      <xdr:colOff>583838</xdr:colOff>
      <xdr:row>424</xdr:row>
      <xdr:rowOff>118683</xdr:rowOff>
    </xdr:to>
    <xdr:sp macro="" textlink="">
      <xdr:nvSpPr>
        <xdr:cNvPr id="2700" name="Text Box 181" hidden="1">
          <a:extLst>
            <a:ext uri="{FF2B5EF4-FFF2-40B4-BE49-F238E27FC236}">
              <a16:creationId xmlns:a16="http://schemas.microsoft.com/office/drawing/2014/main" xmlns="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8143875" y="79505175"/>
          <a:ext cx="1438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439</xdr:row>
      <xdr:rowOff>87086</xdr:rowOff>
    </xdr:from>
    <xdr:to>
      <xdr:col>7</xdr:col>
      <xdr:colOff>385752</xdr:colOff>
      <xdr:row>443</xdr:row>
      <xdr:rowOff>12845</xdr:rowOff>
    </xdr:to>
    <xdr:sp macro="" textlink="">
      <xdr:nvSpPr>
        <xdr:cNvPr id="2701" name="Text Box 182" hidden="1">
          <a:extLst>
            <a:ext uri="{FF2B5EF4-FFF2-40B4-BE49-F238E27FC236}">
              <a16:creationId xmlns:a16="http://schemas.microsoft.com/office/drawing/2014/main" xmlns="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5819775" y="82305525"/>
          <a:ext cx="11715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357177</xdr:colOff>
      <xdr:row>439</xdr:row>
      <xdr:rowOff>87086</xdr:rowOff>
    </xdr:from>
    <xdr:to>
      <xdr:col>9</xdr:col>
      <xdr:colOff>106680</xdr:colOff>
      <xdr:row>443</xdr:row>
      <xdr:rowOff>12845</xdr:rowOff>
    </xdr:to>
    <xdr:sp macro="" textlink="">
      <xdr:nvSpPr>
        <xdr:cNvPr id="2702" name="Text Box 183" hidden="1">
          <a:extLst>
            <a:ext uri="{FF2B5EF4-FFF2-40B4-BE49-F238E27FC236}">
              <a16:creationId xmlns:a16="http://schemas.microsoft.com/office/drawing/2014/main" xmlns="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6962775" y="82305525"/>
          <a:ext cx="1200150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91209</xdr:colOff>
      <xdr:row>439</xdr:row>
      <xdr:rowOff>87086</xdr:rowOff>
    </xdr:from>
    <xdr:to>
      <xdr:col>10</xdr:col>
      <xdr:colOff>526295</xdr:colOff>
      <xdr:row>443</xdr:row>
      <xdr:rowOff>12845</xdr:rowOff>
    </xdr:to>
    <xdr:sp macro="" textlink="">
      <xdr:nvSpPr>
        <xdr:cNvPr id="2703" name="Text Box 184" hidden="1">
          <a:extLst>
            <a:ext uri="{FF2B5EF4-FFF2-40B4-BE49-F238E27FC236}">
              <a16:creationId xmlns:a16="http://schemas.microsoft.com/office/drawing/2014/main" xmlns="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8143875" y="82305525"/>
          <a:ext cx="14001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443</xdr:row>
      <xdr:rowOff>185096</xdr:rowOff>
    </xdr:from>
    <xdr:to>
      <xdr:col>7</xdr:col>
      <xdr:colOff>385752</xdr:colOff>
      <xdr:row>450</xdr:row>
      <xdr:rowOff>21474</xdr:rowOff>
    </xdr:to>
    <xdr:sp macro="" textlink="">
      <xdr:nvSpPr>
        <xdr:cNvPr id="2704" name="Text Box 185" hidden="1">
          <a:extLst>
            <a:ext uri="{FF2B5EF4-FFF2-40B4-BE49-F238E27FC236}">
              <a16:creationId xmlns:a16="http://schemas.microsoft.com/office/drawing/2014/main" xmlns="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5819775" y="83696175"/>
          <a:ext cx="11715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357177</xdr:colOff>
      <xdr:row>443</xdr:row>
      <xdr:rowOff>185096</xdr:rowOff>
    </xdr:from>
    <xdr:to>
      <xdr:col>9</xdr:col>
      <xdr:colOff>106680</xdr:colOff>
      <xdr:row>450</xdr:row>
      <xdr:rowOff>21474</xdr:rowOff>
    </xdr:to>
    <xdr:sp macro="" textlink="">
      <xdr:nvSpPr>
        <xdr:cNvPr id="2705" name="Text Box 186" hidden="1">
          <a:extLst>
            <a:ext uri="{FF2B5EF4-FFF2-40B4-BE49-F238E27FC236}">
              <a16:creationId xmlns:a16="http://schemas.microsoft.com/office/drawing/2014/main" xmlns="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6962775" y="83696175"/>
          <a:ext cx="1200150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91209</xdr:colOff>
      <xdr:row>443</xdr:row>
      <xdr:rowOff>185096</xdr:rowOff>
    </xdr:from>
    <xdr:to>
      <xdr:col>10</xdr:col>
      <xdr:colOff>583838</xdr:colOff>
      <xdr:row>450</xdr:row>
      <xdr:rowOff>21474</xdr:rowOff>
    </xdr:to>
    <xdr:sp macro="" textlink="">
      <xdr:nvSpPr>
        <xdr:cNvPr id="2706" name="Text Box 187" hidden="1">
          <a:extLst>
            <a:ext uri="{FF2B5EF4-FFF2-40B4-BE49-F238E27FC236}">
              <a16:creationId xmlns:a16="http://schemas.microsoft.com/office/drawing/2014/main" xmlns="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8143875" y="83696175"/>
          <a:ext cx="14382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454</xdr:row>
      <xdr:rowOff>130604</xdr:rowOff>
    </xdr:from>
    <xdr:to>
      <xdr:col>7</xdr:col>
      <xdr:colOff>385752</xdr:colOff>
      <xdr:row>456</xdr:row>
      <xdr:rowOff>148158</xdr:rowOff>
    </xdr:to>
    <xdr:sp macro="" textlink="">
      <xdr:nvSpPr>
        <xdr:cNvPr id="2707" name="Text Box 188" hidden="1">
          <a:extLst>
            <a:ext uri="{FF2B5EF4-FFF2-40B4-BE49-F238E27FC236}">
              <a16:creationId xmlns:a16="http://schemas.microsoft.com/office/drawing/2014/main" xmlns="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5819775" y="86306025"/>
          <a:ext cx="11715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357177</xdr:colOff>
      <xdr:row>454</xdr:row>
      <xdr:rowOff>130604</xdr:rowOff>
    </xdr:from>
    <xdr:to>
      <xdr:col>9</xdr:col>
      <xdr:colOff>106680</xdr:colOff>
      <xdr:row>456</xdr:row>
      <xdr:rowOff>148158</xdr:rowOff>
    </xdr:to>
    <xdr:sp macro="" textlink="">
      <xdr:nvSpPr>
        <xdr:cNvPr id="2708" name="Text Box 189" hidden="1">
          <a:extLst>
            <a:ext uri="{FF2B5EF4-FFF2-40B4-BE49-F238E27FC236}">
              <a16:creationId xmlns:a16="http://schemas.microsoft.com/office/drawing/2014/main" xmlns="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6962775" y="86306025"/>
          <a:ext cx="120015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91209</xdr:colOff>
      <xdr:row>454</xdr:row>
      <xdr:rowOff>130604</xdr:rowOff>
    </xdr:from>
    <xdr:to>
      <xdr:col>10</xdr:col>
      <xdr:colOff>526295</xdr:colOff>
      <xdr:row>456</xdr:row>
      <xdr:rowOff>148158</xdr:rowOff>
    </xdr:to>
    <xdr:sp macro="" textlink="">
      <xdr:nvSpPr>
        <xdr:cNvPr id="2709" name="Text Box 190" hidden="1">
          <a:extLst>
            <a:ext uri="{FF2B5EF4-FFF2-40B4-BE49-F238E27FC236}">
              <a16:creationId xmlns:a16="http://schemas.microsoft.com/office/drawing/2014/main" xmlns="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8143875" y="86306025"/>
          <a:ext cx="14001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22</xdr:row>
      <xdr:rowOff>78024</xdr:rowOff>
    </xdr:from>
    <xdr:to>
      <xdr:col>7</xdr:col>
      <xdr:colOff>481002</xdr:colOff>
      <xdr:row>26</xdr:row>
      <xdr:rowOff>15240</xdr:rowOff>
    </xdr:to>
    <xdr:sp macro="" textlink="">
      <xdr:nvSpPr>
        <xdr:cNvPr id="2710" name="Text Box 267" hidden="1">
          <a:extLst>
            <a:ext uri="{FF2B5EF4-FFF2-40B4-BE49-F238E27FC236}">
              <a16:creationId xmlns:a16="http://schemas.microsoft.com/office/drawing/2014/main" xmlns="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5819775" y="3657600"/>
          <a:ext cx="12668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30</xdr:row>
      <xdr:rowOff>175260</xdr:rowOff>
    </xdr:from>
    <xdr:to>
      <xdr:col>7</xdr:col>
      <xdr:colOff>481002</xdr:colOff>
      <xdr:row>35</xdr:row>
      <xdr:rowOff>0</xdr:rowOff>
    </xdr:to>
    <xdr:sp macro="" textlink="">
      <xdr:nvSpPr>
        <xdr:cNvPr id="2711" name="Text Box 268" hidden="1">
          <a:extLst>
            <a:ext uri="{FF2B5EF4-FFF2-40B4-BE49-F238E27FC236}">
              <a16:creationId xmlns:a16="http://schemas.microsoft.com/office/drawing/2014/main" xmlns="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5819775" y="5562600"/>
          <a:ext cx="12668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38</xdr:row>
      <xdr:rowOff>74122</xdr:rowOff>
    </xdr:from>
    <xdr:to>
      <xdr:col>7</xdr:col>
      <xdr:colOff>481002</xdr:colOff>
      <xdr:row>42</xdr:row>
      <xdr:rowOff>63500</xdr:rowOff>
    </xdr:to>
    <xdr:sp macro="" textlink="">
      <xdr:nvSpPr>
        <xdr:cNvPr id="2712" name="Text Box 269" hidden="1">
          <a:extLst>
            <a:ext uri="{FF2B5EF4-FFF2-40B4-BE49-F238E27FC236}">
              <a16:creationId xmlns:a16="http://schemas.microsoft.com/office/drawing/2014/main" xmlns="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5819775" y="7058025"/>
          <a:ext cx="12668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42</xdr:row>
      <xdr:rowOff>63500</xdr:rowOff>
    </xdr:from>
    <xdr:to>
      <xdr:col>7</xdr:col>
      <xdr:colOff>481002</xdr:colOff>
      <xdr:row>45</xdr:row>
      <xdr:rowOff>4849</xdr:rowOff>
    </xdr:to>
    <xdr:sp macro="" textlink="">
      <xdr:nvSpPr>
        <xdr:cNvPr id="2713" name="Text Box 270" hidden="1">
          <a:extLst>
            <a:ext uri="{FF2B5EF4-FFF2-40B4-BE49-F238E27FC236}">
              <a16:creationId xmlns:a16="http://schemas.microsoft.com/office/drawing/2014/main" xmlns="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5819775" y="7820025"/>
          <a:ext cx="12668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50</xdr:row>
      <xdr:rowOff>3963</xdr:rowOff>
    </xdr:from>
    <xdr:to>
      <xdr:col>7</xdr:col>
      <xdr:colOff>481002</xdr:colOff>
      <xdr:row>51</xdr:row>
      <xdr:rowOff>74122</xdr:rowOff>
    </xdr:to>
    <xdr:sp macro="" textlink="">
      <xdr:nvSpPr>
        <xdr:cNvPr id="2714" name="Text Box 271" hidden="1">
          <a:extLst>
            <a:ext uri="{FF2B5EF4-FFF2-40B4-BE49-F238E27FC236}">
              <a16:creationId xmlns:a16="http://schemas.microsoft.com/office/drawing/2014/main" xmlns="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5819775" y="9182100"/>
          <a:ext cx="1266825" cy="285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62</xdr:row>
      <xdr:rowOff>54726</xdr:rowOff>
    </xdr:from>
    <xdr:to>
      <xdr:col>7</xdr:col>
      <xdr:colOff>481002</xdr:colOff>
      <xdr:row>63</xdr:row>
      <xdr:rowOff>289560</xdr:rowOff>
    </xdr:to>
    <xdr:sp macro="" textlink="">
      <xdr:nvSpPr>
        <xdr:cNvPr id="2715" name="Text Box 272" hidden="1">
          <a:extLst>
            <a:ext uri="{FF2B5EF4-FFF2-40B4-BE49-F238E27FC236}">
              <a16:creationId xmlns:a16="http://schemas.microsoft.com/office/drawing/2014/main" xmlns="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62</xdr:row>
      <xdr:rowOff>54726</xdr:rowOff>
    </xdr:from>
    <xdr:to>
      <xdr:col>7</xdr:col>
      <xdr:colOff>481002</xdr:colOff>
      <xdr:row>63</xdr:row>
      <xdr:rowOff>289560</xdr:rowOff>
    </xdr:to>
    <xdr:sp macro="" textlink="">
      <xdr:nvSpPr>
        <xdr:cNvPr id="2716" name="Text Box 273" hidden="1">
          <a:extLst>
            <a:ext uri="{FF2B5EF4-FFF2-40B4-BE49-F238E27FC236}">
              <a16:creationId xmlns:a16="http://schemas.microsoft.com/office/drawing/2014/main" xmlns="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69</xdr:row>
      <xdr:rowOff>257353</xdr:rowOff>
    </xdr:from>
    <xdr:to>
      <xdr:col>7</xdr:col>
      <xdr:colOff>481002</xdr:colOff>
      <xdr:row>71</xdr:row>
      <xdr:rowOff>69601</xdr:rowOff>
    </xdr:to>
    <xdr:sp macro="" textlink="">
      <xdr:nvSpPr>
        <xdr:cNvPr id="2717" name="Text Box 274" hidden="1">
          <a:extLst>
            <a:ext uri="{FF2B5EF4-FFF2-40B4-BE49-F238E27FC236}">
              <a16:creationId xmlns:a16="http://schemas.microsoft.com/office/drawing/2014/main" xmlns="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5819775" y="13401675"/>
          <a:ext cx="1266825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133</xdr:row>
      <xdr:rowOff>78586</xdr:rowOff>
    </xdr:from>
    <xdr:to>
      <xdr:col>7</xdr:col>
      <xdr:colOff>481002</xdr:colOff>
      <xdr:row>133</xdr:row>
      <xdr:rowOff>78586</xdr:rowOff>
    </xdr:to>
    <xdr:sp macro="" textlink="">
      <xdr:nvSpPr>
        <xdr:cNvPr id="2718" name="Text Box 275" hidden="1">
          <a:extLst>
            <a:ext uri="{FF2B5EF4-FFF2-40B4-BE49-F238E27FC236}">
              <a16:creationId xmlns:a16="http://schemas.microsoft.com/office/drawing/2014/main" xmlns="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5819775" y="25584150"/>
          <a:ext cx="126682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81</xdr:row>
      <xdr:rowOff>95596</xdr:rowOff>
    </xdr:from>
    <xdr:to>
      <xdr:col>7</xdr:col>
      <xdr:colOff>481002</xdr:colOff>
      <xdr:row>87</xdr:row>
      <xdr:rowOff>139700</xdr:rowOff>
    </xdr:to>
    <xdr:sp macro="" textlink="">
      <xdr:nvSpPr>
        <xdr:cNvPr id="2719" name="Text Box 276" hidden="1">
          <a:extLst>
            <a:ext uri="{FF2B5EF4-FFF2-40B4-BE49-F238E27FC236}">
              <a16:creationId xmlns:a16="http://schemas.microsoft.com/office/drawing/2014/main" xmlns="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5819775" y="16535400"/>
          <a:ext cx="1266825" cy="1009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92</xdr:row>
      <xdr:rowOff>79446</xdr:rowOff>
    </xdr:from>
    <xdr:to>
      <xdr:col>7</xdr:col>
      <xdr:colOff>481002</xdr:colOff>
      <xdr:row>96</xdr:row>
      <xdr:rowOff>13854</xdr:rowOff>
    </xdr:to>
    <xdr:sp macro="" textlink="">
      <xdr:nvSpPr>
        <xdr:cNvPr id="2720" name="Text Box 277" hidden="1">
          <a:extLst>
            <a:ext uri="{FF2B5EF4-FFF2-40B4-BE49-F238E27FC236}">
              <a16:creationId xmlns:a16="http://schemas.microsoft.com/office/drawing/2014/main" xmlns="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5819775" y="18411825"/>
          <a:ext cx="1266825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129</xdr:row>
      <xdr:rowOff>58154</xdr:rowOff>
    </xdr:from>
    <xdr:to>
      <xdr:col>7</xdr:col>
      <xdr:colOff>481002</xdr:colOff>
      <xdr:row>132</xdr:row>
      <xdr:rowOff>129540</xdr:rowOff>
    </xdr:to>
    <xdr:sp macro="" textlink="">
      <xdr:nvSpPr>
        <xdr:cNvPr id="2721" name="Text Box 278" hidden="1">
          <a:extLst>
            <a:ext uri="{FF2B5EF4-FFF2-40B4-BE49-F238E27FC236}">
              <a16:creationId xmlns:a16="http://schemas.microsoft.com/office/drawing/2014/main" xmlns="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5819775" y="24850725"/>
          <a:ext cx="12668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136</xdr:row>
      <xdr:rowOff>4994</xdr:rowOff>
    </xdr:from>
    <xdr:to>
      <xdr:col>7</xdr:col>
      <xdr:colOff>481002</xdr:colOff>
      <xdr:row>138</xdr:row>
      <xdr:rowOff>158750</xdr:rowOff>
    </xdr:to>
    <xdr:sp macro="" textlink="">
      <xdr:nvSpPr>
        <xdr:cNvPr id="2722" name="Text Box 279" hidden="1">
          <a:extLst>
            <a:ext uri="{FF2B5EF4-FFF2-40B4-BE49-F238E27FC236}">
              <a16:creationId xmlns:a16="http://schemas.microsoft.com/office/drawing/2014/main" xmlns="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5819775" y="26098500"/>
          <a:ext cx="1266825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141</xdr:row>
      <xdr:rowOff>44271</xdr:rowOff>
    </xdr:from>
    <xdr:to>
      <xdr:col>7</xdr:col>
      <xdr:colOff>481002</xdr:colOff>
      <xdr:row>144</xdr:row>
      <xdr:rowOff>69821</xdr:rowOff>
    </xdr:to>
    <xdr:sp macro="" textlink="">
      <xdr:nvSpPr>
        <xdr:cNvPr id="2723" name="Text Box 280" hidden="1">
          <a:extLst>
            <a:ext uri="{FF2B5EF4-FFF2-40B4-BE49-F238E27FC236}">
              <a16:creationId xmlns:a16="http://schemas.microsoft.com/office/drawing/2014/main" xmlns="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5819775" y="27070050"/>
          <a:ext cx="12668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147</xdr:row>
      <xdr:rowOff>108825</xdr:rowOff>
    </xdr:from>
    <xdr:to>
      <xdr:col>7</xdr:col>
      <xdr:colOff>481002</xdr:colOff>
      <xdr:row>151</xdr:row>
      <xdr:rowOff>7620</xdr:rowOff>
    </xdr:to>
    <xdr:sp macro="" textlink="">
      <xdr:nvSpPr>
        <xdr:cNvPr id="2724" name="Text Box 281" hidden="1">
          <a:extLst>
            <a:ext uri="{FF2B5EF4-FFF2-40B4-BE49-F238E27FC236}">
              <a16:creationId xmlns:a16="http://schemas.microsoft.com/office/drawing/2014/main" xmlns="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5819775" y="28317825"/>
          <a:ext cx="12668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152</xdr:row>
      <xdr:rowOff>131618</xdr:rowOff>
    </xdr:from>
    <xdr:to>
      <xdr:col>7</xdr:col>
      <xdr:colOff>481002</xdr:colOff>
      <xdr:row>155</xdr:row>
      <xdr:rowOff>69101</xdr:rowOff>
    </xdr:to>
    <xdr:sp macro="" textlink="">
      <xdr:nvSpPr>
        <xdr:cNvPr id="2725" name="Text Box 282" hidden="1">
          <a:extLst>
            <a:ext uri="{FF2B5EF4-FFF2-40B4-BE49-F238E27FC236}">
              <a16:creationId xmlns:a16="http://schemas.microsoft.com/office/drawing/2014/main" xmlns="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5819775" y="29260800"/>
          <a:ext cx="12668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169</xdr:row>
      <xdr:rowOff>29230</xdr:rowOff>
    </xdr:from>
    <xdr:to>
      <xdr:col>7</xdr:col>
      <xdr:colOff>481002</xdr:colOff>
      <xdr:row>172</xdr:row>
      <xdr:rowOff>23553</xdr:rowOff>
    </xdr:to>
    <xdr:sp macro="" textlink="">
      <xdr:nvSpPr>
        <xdr:cNvPr id="2726" name="Text Box 283" hidden="1">
          <a:extLst>
            <a:ext uri="{FF2B5EF4-FFF2-40B4-BE49-F238E27FC236}">
              <a16:creationId xmlns:a16="http://schemas.microsoft.com/office/drawing/2014/main" xmlns="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5819775" y="32032575"/>
          <a:ext cx="12668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179</xdr:row>
      <xdr:rowOff>117210</xdr:rowOff>
    </xdr:from>
    <xdr:to>
      <xdr:col>7</xdr:col>
      <xdr:colOff>481002</xdr:colOff>
      <xdr:row>184</xdr:row>
      <xdr:rowOff>8017</xdr:rowOff>
    </xdr:to>
    <xdr:sp macro="" textlink="">
      <xdr:nvSpPr>
        <xdr:cNvPr id="2727" name="Text Box 284" hidden="1">
          <a:extLst>
            <a:ext uri="{FF2B5EF4-FFF2-40B4-BE49-F238E27FC236}">
              <a16:creationId xmlns:a16="http://schemas.microsoft.com/office/drawing/2014/main" xmlns="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5819775" y="33861375"/>
          <a:ext cx="1266825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190</xdr:row>
      <xdr:rowOff>48899</xdr:rowOff>
    </xdr:from>
    <xdr:to>
      <xdr:col>7</xdr:col>
      <xdr:colOff>481002</xdr:colOff>
      <xdr:row>194</xdr:row>
      <xdr:rowOff>35812</xdr:rowOff>
    </xdr:to>
    <xdr:sp macro="" textlink="">
      <xdr:nvSpPr>
        <xdr:cNvPr id="2728" name="Text Box 285" hidden="1">
          <a:extLst>
            <a:ext uri="{FF2B5EF4-FFF2-40B4-BE49-F238E27FC236}">
              <a16:creationId xmlns:a16="http://schemas.microsoft.com/office/drawing/2014/main" xmlns="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5819775" y="3626167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194</xdr:row>
      <xdr:rowOff>35812</xdr:rowOff>
    </xdr:from>
    <xdr:to>
      <xdr:col>7</xdr:col>
      <xdr:colOff>481002</xdr:colOff>
      <xdr:row>197</xdr:row>
      <xdr:rowOff>63731</xdr:rowOff>
    </xdr:to>
    <xdr:sp macro="" textlink="">
      <xdr:nvSpPr>
        <xdr:cNvPr id="2729" name="Text Box 286" hidden="1">
          <a:extLst>
            <a:ext uri="{FF2B5EF4-FFF2-40B4-BE49-F238E27FC236}">
              <a16:creationId xmlns:a16="http://schemas.microsoft.com/office/drawing/2014/main" xmlns="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5819775" y="36947475"/>
          <a:ext cx="1266825" cy="5429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198</xdr:row>
      <xdr:rowOff>120988</xdr:rowOff>
    </xdr:from>
    <xdr:to>
      <xdr:col>7</xdr:col>
      <xdr:colOff>481002</xdr:colOff>
      <xdr:row>203</xdr:row>
      <xdr:rowOff>17292</xdr:rowOff>
    </xdr:to>
    <xdr:sp macro="" textlink="">
      <xdr:nvSpPr>
        <xdr:cNvPr id="2730" name="Text Box 287" hidden="1">
          <a:extLst>
            <a:ext uri="{FF2B5EF4-FFF2-40B4-BE49-F238E27FC236}">
              <a16:creationId xmlns:a16="http://schemas.microsoft.com/office/drawing/2014/main" xmlns="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5819775" y="37719000"/>
          <a:ext cx="1266825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210</xdr:row>
      <xdr:rowOff>117550</xdr:rowOff>
    </xdr:from>
    <xdr:to>
      <xdr:col>7</xdr:col>
      <xdr:colOff>481002</xdr:colOff>
      <xdr:row>213</xdr:row>
      <xdr:rowOff>181948</xdr:rowOff>
    </xdr:to>
    <xdr:sp macro="" textlink="">
      <xdr:nvSpPr>
        <xdr:cNvPr id="2731" name="Text Box 288" hidden="1">
          <a:extLst>
            <a:ext uri="{FF2B5EF4-FFF2-40B4-BE49-F238E27FC236}">
              <a16:creationId xmlns:a16="http://schemas.microsoft.com/office/drawing/2014/main" xmlns="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5819775" y="39814500"/>
          <a:ext cx="1266825" cy="60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653448</xdr:colOff>
      <xdr:row>214</xdr:row>
      <xdr:rowOff>8940</xdr:rowOff>
    </xdr:from>
    <xdr:to>
      <xdr:col>7</xdr:col>
      <xdr:colOff>481002</xdr:colOff>
      <xdr:row>217</xdr:row>
      <xdr:rowOff>177756</xdr:rowOff>
    </xdr:to>
    <xdr:sp macro="" textlink="">
      <xdr:nvSpPr>
        <xdr:cNvPr id="2732" name="Text Box 289" hidden="1">
          <a:extLst>
            <a:ext uri="{FF2B5EF4-FFF2-40B4-BE49-F238E27FC236}">
              <a16:creationId xmlns:a16="http://schemas.microsoft.com/office/drawing/2014/main" xmlns="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5819775" y="4043362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9$\Bud%20FOR%20SIFMS\Demand%202019-20%20-RBI-FCD\Budget%202004-05\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K513"/>
  <sheetViews>
    <sheetView tabSelected="1" view="pageBreakPreview" zoomScaleNormal="85" zoomScaleSheetLayoutView="100" workbookViewId="0">
      <selection activeCell="A490" sqref="A490:XFD513"/>
    </sheetView>
  </sheetViews>
  <sheetFormatPr defaultColWidth="12.44140625" defaultRowHeight="13.2"/>
  <cols>
    <col min="1" max="1" width="6.5546875" style="19" customWidth="1"/>
    <col min="2" max="2" width="8.21875" style="135" customWidth="1"/>
    <col min="3" max="3" width="40.77734375" style="26" customWidth="1"/>
    <col min="4" max="4" width="11.77734375" style="26" customWidth="1"/>
    <col min="5" max="5" width="9.77734375" style="26" customWidth="1"/>
    <col min="6" max="6" width="11.77734375" style="26" customWidth="1"/>
    <col min="7" max="7" width="9.77734375" style="26" customWidth="1"/>
    <col min="8" max="8" width="11.77734375" style="26" customWidth="1"/>
    <col min="9" max="9" width="9.77734375" style="26" customWidth="1"/>
    <col min="10" max="10" width="13.77734375" style="26" customWidth="1"/>
    <col min="11" max="16384" width="12.44140625" style="1"/>
  </cols>
  <sheetData>
    <row r="1" spans="1:10">
      <c r="A1" s="23"/>
      <c r="B1" s="23"/>
      <c r="C1" s="24"/>
      <c r="D1" s="24"/>
      <c r="E1" s="24" t="s">
        <v>0</v>
      </c>
      <c r="F1" s="24"/>
      <c r="G1" s="24"/>
      <c r="H1" s="24"/>
      <c r="I1" s="24"/>
      <c r="J1" s="24"/>
    </row>
    <row r="2" spans="1:10" ht="13.8" customHeight="1">
      <c r="A2" s="23"/>
      <c r="B2" s="23"/>
      <c r="C2" s="24"/>
      <c r="D2" s="24"/>
      <c r="E2" s="24" t="s">
        <v>1</v>
      </c>
      <c r="F2" s="24"/>
      <c r="G2" s="24"/>
      <c r="H2" s="24"/>
      <c r="I2" s="24"/>
      <c r="J2" s="24"/>
    </row>
    <row r="3" spans="1:10" ht="7.8" customHeight="1">
      <c r="A3" s="23"/>
      <c r="B3" s="23"/>
      <c r="C3" s="24"/>
      <c r="D3" s="24"/>
      <c r="E3" s="24"/>
      <c r="F3" s="24"/>
      <c r="G3" s="24"/>
      <c r="H3" s="24"/>
      <c r="I3" s="24"/>
      <c r="J3" s="24"/>
    </row>
    <row r="4" spans="1:10">
      <c r="D4" s="27" t="s">
        <v>180</v>
      </c>
      <c r="E4" s="24">
        <v>2403</v>
      </c>
      <c r="F4" s="28" t="s">
        <v>2</v>
      </c>
    </row>
    <row r="5" spans="1:10">
      <c r="E5" s="24">
        <v>2404</v>
      </c>
      <c r="F5" s="28" t="s">
        <v>3</v>
      </c>
    </row>
    <row r="6" spans="1:10">
      <c r="D6" s="28"/>
      <c r="E6" s="30">
        <v>2405</v>
      </c>
      <c r="F6" s="31" t="s">
        <v>150</v>
      </c>
      <c r="J6" s="28"/>
    </row>
    <row r="7" spans="1:10">
      <c r="D7" s="33" t="s">
        <v>181</v>
      </c>
      <c r="E7" s="29"/>
      <c r="F7" s="29"/>
      <c r="G7" s="32"/>
      <c r="H7" s="32"/>
      <c r="I7" s="32"/>
      <c r="J7" s="32"/>
    </row>
    <row r="8" spans="1:10">
      <c r="C8" s="27"/>
      <c r="D8" s="33" t="s">
        <v>4</v>
      </c>
      <c r="E8" s="25">
        <v>4403</v>
      </c>
      <c r="F8" s="34" t="s">
        <v>5</v>
      </c>
      <c r="G8" s="32"/>
      <c r="H8" s="32"/>
      <c r="I8" s="32"/>
      <c r="J8" s="32"/>
    </row>
    <row r="9" spans="1:10">
      <c r="C9" s="27"/>
      <c r="D9" s="33"/>
      <c r="E9" s="35">
        <v>4405</v>
      </c>
      <c r="F9" s="213" t="s">
        <v>173</v>
      </c>
      <c r="G9" s="213"/>
      <c r="H9" s="213"/>
      <c r="I9" s="32"/>
      <c r="J9" s="32"/>
    </row>
    <row r="10" spans="1:10" ht="16.5" customHeight="1">
      <c r="A10" s="215" t="s">
        <v>308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 ht="9.6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36"/>
      <c r="D12" s="37"/>
      <c r="E12" s="38" t="s">
        <v>177</v>
      </c>
      <c r="F12" s="38" t="s">
        <v>6</v>
      </c>
      <c r="G12" s="38" t="s">
        <v>10</v>
      </c>
      <c r="H12" s="38"/>
      <c r="I12" s="29"/>
      <c r="J12" s="29"/>
    </row>
    <row r="13" spans="1:10">
      <c r="A13" s="36"/>
      <c r="D13" s="39" t="s">
        <v>7</v>
      </c>
      <c r="E13" s="38">
        <f>J434</f>
        <v>753372</v>
      </c>
      <c r="F13" s="38">
        <f>J483</f>
        <v>38654</v>
      </c>
      <c r="G13" s="38">
        <f>F13+E13</f>
        <v>792026</v>
      </c>
      <c r="H13" s="38"/>
      <c r="I13" s="29"/>
      <c r="J13" s="29"/>
    </row>
    <row r="14" spans="1:10">
      <c r="A14" s="36" t="s">
        <v>176</v>
      </c>
      <c r="D14" s="29"/>
      <c r="E14" s="29"/>
      <c r="F14" s="29"/>
      <c r="G14" s="29"/>
      <c r="H14" s="29"/>
      <c r="I14" s="29"/>
      <c r="J14" s="29"/>
    </row>
    <row r="15" spans="1:10" s="132" customFormat="1" ht="13.5" customHeight="1">
      <c r="A15" s="44"/>
      <c r="B15" s="45"/>
      <c r="C15" s="48"/>
      <c r="D15" s="40"/>
      <c r="E15" s="40"/>
      <c r="F15" s="40"/>
      <c r="G15" s="40"/>
      <c r="H15" s="40"/>
      <c r="I15" s="41"/>
      <c r="J15" s="42" t="s">
        <v>189</v>
      </c>
    </row>
    <row r="16" spans="1:10" s="132" customFormat="1" ht="13.2" customHeight="1">
      <c r="A16" s="140"/>
      <c r="B16" s="141"/>
      <c r="C16" s="151"/>
      <c r="D16" s="217" t="s">
        <v>323</v>
      </c>
      <c r="E16" s="217"/>
      <c r="F16" s="216" t="s">
        <v>324</v>
      </c>
      <c r="G16" s="216"/>
      <c r="H16" s="216" t="s">
        <v>325</v>
      </c>
      <c r="I16" s="216"/>
      <c r="J16" s="218" t="s">
        <v>8</v>
      </c>
    </row>
    <row r="17" spans="1:10" s="132" customFormat="1">
      <c r="A17" s="44"/>
      <c r="B17" s="45"/>
      <c r="C17" s="43" t="s">
        <v>9</v>
      </c>
      <c r="D17" s="214" t="s">
        <v>326</v>
      </c>
      <c r="E17" s="214"/>
      <c r="F17" s="214" t="s">
        <v>327</v>
      </c>
      <c r="G17" s="214"/>
      <c r="H17" s="214" t="s">
        <v>328</v>
      </c>
      <c r="I17" s="214"/>
      <c r="J17" s="219" t="s">
        <v>309</v>
      </c>
    </row>
    <row r="18" spans="1:10" s="132" customFormat="1">
      <c r="A18" s="46"/>
      <c r="B18" s="47"/>
      <c r="C18" s="48"/>
      <c r="D18" s="49"/>
      <c r="E18" s="49"/>
      <c r="F18" s="49"/>
      <c r="G18" s="49"/>
      <c r="H18" s="49"/>
      <c r="I18" s="49"/>
      <c r="J18" s="131"/>
    </row>
    <row r="19" spans="1:10" ht="14.4" customHeight="1">
      <c r="C19" s="50" t="s">
        <v>11</v>
      </c>
      <c r="D19" s="33"/>
      <c r="E19" s="33"/>
      <c r="F19" s="33"/>
      <c r="G19" s="33"/>
      <c r="H19" s="51"/>
      <c r="I19" s="51"/>
      <c r="J19" s="52"/>
    </row>
    <row r="20" spans="1:10" ht="14.4" customHeight="1">
      <c r="A20" s="19" t="s">
        <v>12</v>
      </c>
      <c r="B20" s="53">
        <v>2403</v>
      </c>
      <c r="C20" s="50" t="s">
        <v>2</v>
      </c>
      <c r="D20" s="29"/>
      <c r="E20" s="29"/>
      <c r="F20" s="29"/>
      <c r="G20" s="29"/>
      <c r="H20" s="54"/>
      <c r="I20" s="54"/>
      <c r="J20" s="29"/>
    </row>
    <row r="21" spans="1:10" ht="14.4" customHeight="1">
      <c r="B21" s="55">
        <v>1E-3</v>
      </c>
      <c r="C21" s="56" t="s">
        <v>155</v>
      </c>
      <c r="D21" s="57"/>
      <c r="E21" s="57"/>
      <c r="F21" s="57"/>
      <c r="G21" s="57"/>
      <c r="H21" s="58"/>
      <c r="I21" s="58"/>
      <c r="J21" s="57"/>
    </row>
    <row r="22" spans="1:10" ht="14.4" customHeight="1">
      <c r="B22" s="59">
        <v>60</v>
      </c>
      <c r="C22" s="60" t="s">
        <v>13</v>
      </c>
      <c r="D22" s="33"/>
      <c r="E22" s="33"/>
      <c r="F22" s="33"/>
      <c r="G22" s="33"/>
      <c r="H22" s="51"/>
      <c r="I22" s="51"/>
      <c r="J22" s="33"/>
    </row>
    <row r="23" spans="1:10" ht="14.4" customHeight="1">
      <c r="B23" s="61">
        <v>44</v>
      </c>
      <c r="C23" s="60" t="s">
        <v>14</v>
      </c>
      <c r="D23" s="33"/>
      <c r="E23" s="33"/>
      <c r="F23" s="33"/>
      <c r="G23" s="33"/>
      <c r="H23" s="51"/>
      <c r="I23" s="51"/>
      <c r="J23" s="33"/>
    </row>
    <row r="24" spans="1:10" s="148" customFormat="1" ht="14.4" customHeight="1">
      <c r="A24" s="19"/>
      <c r="B24" s="62" t="s">
        <v>15</v>
      </c>
      <c r="C24" s="60" t="s">
        <v>16</v>
      </c>
      <c r="D24" s="63">
        <v>37744</v>
      </c>
      <c r="E24" s="65"/>
      <c r="F24" s="63">
        <v>43295</v>
      </c>
      <c r="G24" s="65"/>
      <c r="H24" s="64">
        <v>43295</v>
      </c>
      <c r="I24" s="65"/>
      <c r="J24" s="64">
        <v>74410</v>
      </c>
    </row>
    <row r="25" spans="1:10" ht="14.4" customHeight="1">
      <c r="B25" s="62" t="s">
        <v>17</v>
      </c>
      <c r="C25" s="60" t="s">
        <v>18</v>
      </c>
      <c r="D25" s="63">
        <v>438</v>
      </c>
      <c r="E25" s="65"/>
      <c r="F25" s="63">
        <v>446</v>
      </c>
      <c r="G25" s="65"/>
      <c r="H25" s="63">
        <v>446</v>
      </c>
      <c r="I25" s="65"/>
      <c r="J25" s="64">
        <v>335</v>
      </c>
    </row>
    <row r="26" spans="1:10" ht="14.4" customHeight="1">
      <c r="B26" s="62" t="s">
        <v>19</v>
      </c>
      <c r="C26" s="60" t="s">
        <v>20</v>
      </c>
      <c r="D26" s="63">
        <v>3183</v>
      </c>
      <c r="E26" s="65"/>
      <c r="F26" s="63">
        <v>5186</v>
      </c>
      <c r="G26" s="65"/>
      <c r="H26" s="63">
        <v>5386</v>
      </c>
      <c r="I26" s="65"/>
      <c r="J26" s="64">
        <v>3890</v>
      </c>
    </row>
    <row r="27" spans="1:10" ht="14.4" customHeight="1">
      <c r="B27" s="62" t="s">
        <v>226</v>
      </c>
      <c r="C27" s="60" t="s">
        <v>227</v>
      </c>
      <c r="D27" s="63">
        <v>1396</v>
      </c>
      <c r="E27" s="65"/>
      <c r="F27" s="63">
        <v>200</v>
      </c>
      <c r="G27" s="65"/>
      <c r="H27" s="63">
        <v>200</v>
      </c>
      <c r="I27" s="65"/>
      <c r="J27" s="64">
        <v>150</v>
      </c>
    </row>
    <row r="28" spans="1:10" ht="14.4" customHeight="1">
      <c r="B28" s="62" t="s">
        <v>228</v>
      </c>
      <c r="C28" s="60" t="s">
        <v>52</v>
      </c>
      <c r="D28" s="63">
        <v>1499</v>
      </c>
      <c r="E28" s="65"/>
      <c r="F28" s="63">
        <v>1500</v>
      </c>
      <c r="G28" s="65"/>
      <c r="H28" s="63">
        <v>1500</v>
      </c>
      <c r="I28" s="65"/>
      <c r="J28" s="64">
        <v>1125</v>
      </c>
    </row>
    <row r="29" spans="1:10" ht="28.05" customHeight="1">
      <c r="B29" s="62" t="s">
        <v>283</v>
      </c>
      <c r="C29" s="60" t="s">
        <v>347</v>
      </c>
      <c r="D29" s="65">
        <v>0</v>
      </c>
      <c r="E29" s="65"/>
      <c r="F29" s="63">
        <v>52500</v>
      </c>
      <c r="G29" s="65"/>
      <c r="H29" s="65">
        <v>0</v>
      </c>
      <c r="I29" s="65"/>
      <c r="J29" s="64">
        <v>46497</v>
      </c>
    </row>
    <row r="30" spans="1:10" ht="14.4" customHeight="1">
      <c r="B30" s="62" t="s">
        <v>23</v>
      </c>
      <c r="C30" s="60" t="s">
        <v>24</v>
      </c>
      <c r="D30" s="63">
        <v>1500</v>
      </c>
      <c r="E30" s="65"/>
      <c r="F30" s="63">
        <v>1500</v>
      </c>
      <c r="G30" s="65"/>
      <c r="H30" s="63">
        <v>1500</v>
      </c>
      <c r="I30" s="65"/>
      <c r="J30" s="64">
        <v>1125</v>
      </c>
    </row>
    <row r="31" spans="1:10" s="3" customFormat="1" ht="14.4" customHeight="1">
      <c r="A31" s="91" t="s">
        <v>10</v>
      </c>
      <c r="B31" s="156">
        <v>44</v>
      </c>
      <c r="C31" s="93" t="s">
        <v>14</v>
      </c>
      <c r="D31" s="158">
        <f t="shared" ref="D31:H31" si="0">SUM(D24:D30)</f>
        <v>45760</v>
      </c>
      <c r="E31" s="158"/>
      <c r="F31" s="158">
        <f t="shared" si="0"/>
        <v>104627</v>
      </c>
      <c r="G31" s="158"/>
      <c r="H31" s="158">
        <f t="shared" si="0"/>
        <v>52327</v>
      </c>
      <c r="I31" s="158"/>
      <c r="J31" s="158">
        <v>127532</v>
      </c>
    </row>
    <row r="32" spans="1:10" ht="14.4" customHeight="1">
      <c r="A32" s="18"/>
      <c r="B32" s="66"/>
      <c r="C32" s="67"/>
      <c r="D32" s="12"/>
      <c r="E32" s="13"/>
      <c r="F32" s="13"/>
      <c r="G32" s="13"/>
      <c r="H32" s="14"/>
      <c r="I32" s="14"/>
      <c r="J32" s="13"/>
    </row>
    <row r="33" spans="1:10" ht="14.4" customHeight="1">
      <c r="A33" s="18"/>
      <c r="B33" s="66">
        <v>45</v>
      </c>
      <c r="C33" s="67" t="s">
        <v>25</v>
      </c>
      <c r="D33" s="12"/>
      <c r="E33" s="13"/>
      <c r="F33" s="13"/>
      <c r="G33" s="13"/>
      <c r="H33" s="14"/>
      <c r="I33" s="14"/>
      <c r="J33" s="13"/>
    </row>
    <row r="34" spans="1:10" s="148" customFormat="1" ht="14.4" customHeight="1">
      <c r="A34" s="18"/>
      <c r="B34" s="17" t="s">
        <v>26</v>
      </c>
      <c r="C34" s="67" t="s">
        <v>16</v>
      </c>
      <c r="D34" s="12">
        <v>1922</v>
      </c>
      <c r="E34" s="7"/>
      <c r="F34" s="12">
        <v>2419</v>
      </c>
      <c r="G34" s="7"/>
      <c r="H34" s="13">
        <v>2419</v>
      </c>
      <c r="I34" s="7"/>
      <c r="J34" s="13">
        <v>4301</v>
      </c>
    </row>
    <row r="35" spans="1:10" s="2" customFormat="1" ht="14.4" customHeight="1">
      <c r="A35" s="68"/>
      <c r="B35" s="84" t="s">
        <v>27</v>
      </c>
      <c r="C35" s="69" t="s">
        <v>18</v>
      </c>
      <c r="D35" s="80">
        <v>238</v>
      </c>
      <c r="E35" s="79"/>
      <c r="F35" s="80">
        <v>238</v>
      </c>
      <c r="G35" s="79"/>
      <c r="H35" s="80">
        <v>238</v>
      </c>
      <c r="I35" s="79"/>
      <c r="J35" s="82">
        <v>179</v>
      </c>
    </row>
    <row r="36" spans="1:10" ht="14.4" customHeight="1">
      <c r="A36" s="18"/>
      <c r="B36" s="17" t="s">
        <v>28</v>
      </c>
      <c r="C36" s="67" t="s">
        <v>20</v>
      </c>
      <c r="D36" s="12">
        <v>111</v>
      </c>
      <c r="E36" s="7"/>
      <c r="F36" s="12">
        <v>111</v>
      </c>
      <c r="G36" s="7"/>
      <c r="H36" s="12">
        <v>111</v>
      </c>
      <c r="I36" s="7"/>
      <c r="J36" s="13">
        <v>83</v>
      </c>
    </row>
    <row r="37" spans="1:10" ht="14.4" customHeight="1">
      <c r="A37" s="18"/>
      <c r="B37" s="17" t="s">
        <v>29</v>
      </c>
      <c r="C37" s="67" t="s">
        <v>21</v>
      </c>
      <c r="D37" s="12">
        <v>695</v>
      </c>
      <c r="E37" s="7"/>
      <c r="F37" s="12">
        <v>1100</v>
      </c>
      <c r="G37" s="7"/>
      <c r="H37" s="12">
        <v>1100</v>
      </c>
      <c r="I37" s="7"/>
      <c r="J37" s="12">
        <v>824</v>
      </c>
    </row>
    <row r="38" spans="1:10" s="3" customFormat="1" ht="14.4" customHeight="1">
      <c r="A38" s="91" t="s">
        <v>10</v>
      </c>
      <c r="B38" s="156">
        <v>45</v>
      </c>
      <c r="C38" s="93" t="s">
        <v>25</v>
      </c>
      <c r="D38" s="158">
        <f t="shared" ref="D38:H38" si="1">SUM(D34:D37)</f>
        <v>2966</v>
      </c>
      <c r="E38" s="158"/>
      <c r="F38" s="158">
        <f t="shared" si="1"/>
        <v>3868</v>
      </c>
      <c r="G38" s="158"/>
      <c r="H38" s="158">
        <f t="shared" si="1"/>
        <v>3868</v>
      </c>
      <c r="I38" s="158"/>
      <c r="J38" s="158">
        <v>5387</v>
      </c>
    </row>
    <row r="39" spans="1:10" ht="14.4" customHeight="1">
      <c r="A39" s="18"/>
      <c r="B39" s="66"/>
      <c r="C39" s="67"/>
      <c r="D39" s="70"/>
      <c r="E39" s="70"/>
      <c r="F39" s="70"/>
      <c r="G39" s="70"/>
      <c r="H39" s="70"/>
      <c r="I39" s="70"/>
      <c r="J39" s="70"/>
    </row>
    <row r="40" spans="1:10" ht="14.4" customHeight="1">
      <c r="A40" s="18"/>
      <c r="B40" s="66">
        <v>46</v>
      </c>
      <c r="C40" s="67" t="s">
        <v>30</v>
      </c>
      <c r="D40" s="12"/>
      <c r="E40" s="13"/>
      <c r="F40" s="13"/>
      <c r="G40" s="13"/>
      <c r="H40" s="14"/>
      <c r="I40" s="14"/>
      <c r="J40" s="13"/>
    </row>
    <row r="41" spans="1:10" s="148" customFormat="1" ht="14.4" customHeight="1">
      <c r="A41" s="18"/>
      <c r="B41" s="17" t="s">
        <v>31</v>
      </c>
      <c r="C41" s="67" t="s">
        <v>16</v>
      </c>
      <c r="D41" s="12">
        <v>20175</v>
      </c>
      <c r="E41" s="7"/>
      <c r="F41" s="12">
        <v>15692</v>
      </c>
      <c r="G41" s="7"/>
      <c r="H41" s="12">
        <v>15692</v>
      </c>
      <c r="I41" s="7"/>
      <c r="J41" s="13">
        <v>68601</v>
      </c>
    </row>
    <row r="42" spans="1:10" ht="13.5" customHeight="1">
      <c r="B42" s="62" t="s">
        <v>32</v>
      </c>
      <c r="C42" s="60" t="s">
        <v>18</v>
      </c>
      <c r="D42" s="12">
        <v>212</v>
      </c>
      <c r="E42" s="65"/>
      <c r="F42" s="63">
        <v>212</v>
      </c>
      <c r="G42" s="65"/>
      <c r="H42" s="63">
        <v>212</v>
      </c>
      <c r="I42" s="65"/>
      <c r="J42" s="64">
        <v>159</v>
      </c>
    </row>
    <row r="43" spans="1:10" ht="13.5" customHeight="1">
      <c r="B43" s="62" t="s">
        <v>33</v>
      </c>
      <c r="C43" s="60" t="s">
        <v>20</v>
      </c>
      <c r="D43" s="12">
        <v>105</v>
      </c>
      <c r="E43" s="7"/>
      <c r="F43" s="63">
        <v>105</v>
      </c>
      <c r="G43" s="7"/>
      <c r="H43" s="63">
        <v>105</v>
      </c>
      <c r="I43" s="7"/>
      <c r="J43" s="13">
        <v>79</v>
      </c>
    </row>
    <row r="44" spans="1:10" ht="13.5" customHeight="1">
      <c r="B44" s="62" t="s">
        <v>179</v>
      </c>
      <c r="C44" s="67" t="s">
        <v>21</v>
      </c>
      <c r="D44" s="12">
        <v>457</v>
      </c>
      <c r="E44" s="7"/>
      <c r="F44" s="63">
        <v>458</v>
      </c>
      <c r="G44" s="65"/>
      <c r="H44" s="63">
        <v>458</v>
      </c>
      <c r="I44" s="65"/>
      <c r="J44" s="63">
        <v>344</v>
      </c>
    </row>
    <row r="45" spans="1:10" s="3" customFormat="1" ht="13.5" customHeight="1">
      <c r="A45" s="145" t="s">
        <v>10</v>
      </c>
      <c r="B45" s="161">
        <v>46</v>
      </c>
      <c r="C45" s="162" t="s">
        <v>30</v>
      </c>
      <c r="D45" s="158">
        <f t="shared" ref="D45:H45" si="2">SUM(D41:D44)</f>
        <v>20949</v>
      </c>
      <c r="E45" s="158"/>
      <c r="F45" s="158">
        <f t="shared" si="2"/>
        <v>16467</v>
      </c>
      <c r="G45" s="158"/>
      <c r="H45" s="158">
        <f t="shared" si="2"/>
        <v>16467</v>
      </c>
      <c r="I45" s="158"/>
      <c r="J45" s="158">
        <v>69183</v>
      </c>
    </row>
    <row r="46" spans="1:10" ht="12" customHeight="1">
      <c r="B46" s="62"/>
      <c r="C46" s="60"/>
      <c r="D46" s="63"/>
      <c r="E46" s="13"/>
      <c r="F46" s="13"/>
      <c r="G46" s="13"/>
      <c r="H46" s="14"/>
      <c r="I46" s="14"/>
      <c r="J46" s="13"/>
    </row>
    <row r="47" spans="1:10" ht="13.5" customHeight="1">
      <c r="B47" s="61">
        <v>47</v>
      </c>
      <c r="C47" s="60" t="s">
        <v>34</v>
      </c>
      <c r="D47" s="63"/>
      <c r="E47" s="13"/>
      <c r="F47" s="13"/>
      <c r="G47" s="13"/>
      <c r="H47" s="14"/>
      <c r="I47" s="14"/>
      <c r="J47" s="13"/>
    </row>
    <row r="48" spans="1:10" s="148" customFormat="1" ht="13.5" customHeight="1">
      <c r="A48" s="19"/>
      <c r="B48" s="62" t="s">
        <v>35</v>
      </c>
      <c r="C48" s="60" t="s">
        <v>16</v>
      </c>
      <c r="D48" s="63">
        <v>4624</v>
      </c>
      <c r="E48" s="7"/>
      <c r="F48" s="12">
        <v>5385</v>
      </c>
      <c r="G48" s="7"/>
      <c r="H48" s="64">
        <v>5385</v>
      </c>
      <c r="I48" s="7"/>
      <c r="J48" s="13">
        <v>11744</v>
      </c>
    </row>
    <row r="49" spans="1:10" ht="13.5" customHeight="1">
      <c r="B49" s="62" t="s">
        <v>36</v>
      </c>
      <c r="C49" s="60" t="s">
        <v>18</v>
      </c>
      <c r="D49" s="63">
        <v>127</v>
      </c>
      <c r="E49" s="65"/>
      <c r="F49" s="63">
        <v>127</v>
      </c>
      <c r="G49" s="65"/>
      <c r="H49" s="63">
        <v>127</v>
      </c>
      <c r="I49" s="65"/>
      <c r="J49" s="64">
        <v>95</v>
      </c>
    </row>
    <row r="50" spans="1:10" ht="13.5" customHeight="1">
      <c r="B50" s="62" t="s">
        <v>37</v>
      </c>
      <c r="C50" s="60" t="s">
        <v>20</v>
      </c>
      <c r="D50" s="63">
        <v>90</v>
      </c>
      <c r="E50" s="7"/>
      <c r="F50" s="63">
        <v>90</v>
      </c>
      <c r="G50" s="7"/>
      <c r="H50" s="12">
        <v>90</v>
      </c>
      <c r="I50" s="7"/>
      <c r="J50" s="13">
        <v>68</v>
      </c>
    </row>
    <row r="51" spans="1:10" ht="13.5" customHeight="1">
      <c r="B51" s="62" t="s">
        <v>38</v>
      </c>
      <c r="C51" s="60" t="s">
        <v>21</v>
      </c>
      <c r="D51" s="63">
        <v>177</v>
      </c>
      <c r="E51" s="65"/>
      <c r="F51" s="63">
        <v>177</v>
      </c>
      <c r="G51" s="65"/>
      <c r="H51" s="63">
        <v>177</v>
      </c>
      <c r="I51" s="65"/>
      <c r="J51" s="63">
        <v>133</v>
      </c>
    </row>
    <row r="52" spans="1:10" s="3" customFormat="1" ht="13.5" customHeight="1">
      <c r="A52" s="145" t="s">
        <v>10</v>
      </c>
      <c r="B52" s="161">
        <v>47</v>
      </c>
      <c r="C52" s="162" t="s">
        <v>34</v>
      </c>
      <c r="D52" s="158">
        <f t="shared" ref="D52:H52" si="3">SUM(D48:D51)</f>
        <v>5018</v>
      </c>
      <c r="E52" s="158"/>
      <c r="F52" s="158">
        <f t="shared" si="3"/>
        <v>5779</v>
      </c>
      <c r="G52" s="158"/>
      <c r="H52" s="158">
        <f t="shared" si="3"/>
        <v>5779</v>
      </c>
      <c r="I52" s="158"/>
      <c r="J52" s="158">
        <v>12040</v>
      </c>
    </row>
    <row r="53" spans="1:10" ht="12" customHeight="1">
      <c r="B53" s="62"/>
      <c r="C53" s="60"/>
      <c r="D53" s="63"/>
      <c r="E53" s="13"/>
      <c r="F53" s="13"/>
      <c r="G53" s="13"/>
      <c r="H53" s="14"/>
      <c r="I53" s="14"/>
      <c r="J53" s="13"/>
    </row>
    <row r="54" spans="1:10" ht="13.5" customHeight="1">
      <c r="B54" s="61">
        <v>48</v>
      </c>
      <c r="C54" s="60" t="s">
        <v>39</v>
      </c>
      <c r="D54" s="63"/>
      <c r="E54" s="64"/>
      <c r="F54" s="64"/>
      <c r="G54" s="64"/>
      <c r="H54" s="71"/>
      <c r="I54" s="71"/>
      <c r="J54" s="64"/>
    </row>
    <row r="55" spans="1:10" s="148" customFormat="1" ht="13.5" customHeight="1">
      <c r="A55" s="19"/>
      <c r="B55" s="62" t="s">
        <v>40</v>
      </c>
      <c r="C55" s="60" t="s">
        <v>16</v>
      </c>
      <c r="D55" s="12">
        <v>6457</v>
      </c>
      <c r="E55" s="7"/>
      <c r="F55" s="12">
        <v>4582</v>
      </c>
      <c r="G55" s="7"/>
      <c r="H55" s="12">
        <v>4582</v>
      </c>
      <c r="I55" s="7"/>
      <c r="J55" s="13">
        <v>9402</v>
      </c>
    </row>
    <row r="56" spans="1:10" ht="13.5" customHeight="1">
      <c r="A56" s="18"/>
      <c r="B56" s="17" t="s">
        <v>41</v>
      </c>
      <c r="C56" s="67" t="s">
        <v>18</v>
      </c>
      <c r="D56" s="12">
        <v>149</v>
      </c>
      <c r="E56" s="7"/>
      <c r="F56" s="12">
        <v>149</v>
      </c>
      <c r="G56" s="7"/>
      <c r="H56" s="12">
        <v>149</v>
      </c>
      <c r="I56" s="7"/>
      <c r="J56" s="13">
        <v>112</v>
      </c>
    </row>
    <row r="57" spans="1:10" ht="13.5" customHeight="1">
      <c r="B57" s="62" t="s">
        <v>42</v>
      </c>
      <c r="C57" s="60" t="s">
        <v>20</v>
      </c>
      <c r="D57" s="12">
        <v>106</v>
      </c>
      <c r="E57" s="7"/>
      <c r="F57" s="12">
        <v>106</v>
      </c>
      <c r="G57" s="7"/>
      <c r="H57" s="12">
        <v>106</v>
      </c>
      <c r="I57" s="7"/>
      <c r="J57" s="13">
        <v>80</v>
      </c>
    </row>
    <row r="58" spans="1:10" ht="13.5" customHeight="1">
      <c r="B58" s="62" t="s">
        <v>43</v>
      </c>
      <c r="C58" s="60" t="s">
        <v>21</v>
      </c>
      <c r="D58" s="12">
        <v>620</v>
      </c>
      <c r="E58" s="7"/>
      <c r="F58" s="12">
        <v>650</v>
      </c>
      <c r="G58" s="7"/>
      <c r="H58" s="12">
        <v>650</v>
      </c>
      <c r="I58" s="7"/>
      <c r="J58" s="12">
        <v>488</v>
      </c>
    </row>
    <row r="59" spans="1:10" s="3" customFormat="1" ht="13.5" customHeight="1">
      <c r="A59" s="145" t="s">
        <v>10</v>
      </c>
      <c r="B59" s="161">
        <v>48</v>
      </c>
      <c r="C59" s="162" t="s">
        <v>39</v>
      </c>
      <c r="D59" s="158">
        <f t="shared" ref="D59:H59" si="4">SUM(D55:D58)</f>
        <v>7332</v>
      </c>
      <c r="E59" s="158"/>
      <c r="F59" s="158">
        <f t="shared" si="4"/>
        <v>5487</v>
      </c>
      <c r="G59" s="158"/>
      <c r="H59" s="158">
        <f t="shared" si="4"/>
        <v>5487</v>
      </c>
      <c r="I59" s="158"/>
      <c r="J59" s="158">
        <v>10082</v>
      </c>
    </row>
    <row r="60" spans="1:10" s="3" customFormat="1" ht="13.5" customHeight="1">
      <c r="A60" s="91" t="s">
        <v>10</v>
      </c>
      <c r="B60" s="156">
        <v>60</v>
      </c>
      <c r="C60" s="93" t="s">
        <v>13</v>
      </c>
      <c r="D60" s="158">
        <f t="shared" ref="D60:H60" si="5">D59+D52+D45+D38+D31</f>
        <v>82025</v>
      </c>
      <c r="E60" s="158"/>
      <c r="F60" s="158">
        <f t="shared" si="5"/>
        <v>136228</v>
      </c>
      <c r="G60" s="158"/>
      <c r="H60" s="158">
        <f t="shared" si="5"/>
        <v>83928</v>
      </c>
      <c r="I60" s="158"/>
      <c r="J60" s="158">
        <v>224224</v>
      </c>
    </row>
    <row r="61" spans="1:10" s="3" customFormat="1" ht="13.5" customHeight="1">
      <c r="A61" s="91" t="s">
        <v>10</v>
      </c>
      <c r="B61" s="163">
        <v>1E-3</v>
      </c>
      <c r="C61" s="164" t="s">
        <v>155</v>
      </c>
      <c r="D61" s="158">
        <f t="shared" ref="D61:H61" si="6">D60</f>
        <v>82025</v>
      </c>
      <c r="E61" s="158"/>
      <c r="F61" s="158">
        <f t="shared" si="6"/>
        <v>136228</v>
      </c>
      <c r="G61" s="158"/>
      <c r="H61" s="158">
        <f t="shared" si="6"/>
        <v>83928</v>
      </c>
      <c r="I61" s="158"/>
      <c r="J61" s="158">
        <v>224224</v>
      </c>
    </row>
    <row r="62" spans="1:10">
      <c r="A62" s="18"/>
      <c r="B62" s="74"/>
      <c r="C62" s="75"/>
      <c r="D62" s="12"/>
      <c r="E62" s="13"/>
      <c r="F62" s="13"/>
      <c r="G62" s="13"/>
      <c r="H62" s="14"/>
      <c r="I62" s="14"/>
      <c r="J62" s="13"/>
    </row>
    <row r="63" spans="1:10" ht="14.4" customHeight="1">
      <c r="A63" s="18"/>
      <c r="B63" s="72">
        <v>0.10100000000000001</v>
      </c>
      <c r="C63" s="75" t="s">
        <v>44</v>
      </c>
      <c r="D63" s="12"/>
      <c r="E63" s="13"/>
      <c r="F63" s="13"/>
      <c r="G63" s="13"/>
      <c r="H63" s="14"/>
      <c r="I63" s="14"/>
      <c r="J63" s="13"/>
    </row>
    <row r="64" spans="1:10" ht="27" customHeight="1">
      <c r="A64" s="18"/>
      <c r="B64" s="76">
        <v>7</v>
      </c>
      <c r="C64" s="67" t="s">
        <v>201</v>
      </c>
      <c r="D64" s="12"/>
      <c r="E64" s="7"/>
      <c r="F64" s="13"/>
      <c r="G64" s="12"/>
      <c r="H64" s="13"/>
      <c r="I64" s="7"/>
      <c r="J64" s="13"/>
    </row>
    <row r="65" spans="1:11" ht="14.4" customHeight="1">
      <c r="A65" s="18"/>
      <c r="B65" s="77" t="s">
        <v>203</v>
      </c>
      <c r="C65" s="67" t="s">
        <v>229</v>
      </c>
      <c r="D65" s="12">
        <v>345</v>
      </c>
      <c r="E65" s="7"/>
      <c r="F65" s="7">
        <v>0</v>
      </c>
      <c r="G65" s="7"/>
      <c r="H65" s="7">
        <v>0</v>
      </c>
      <c r="I65" s="7"/>
      <c r="J65" s="12">
        <v>1</v>
      </c>
    </row>
    <row r="66" spans="1:11" ht="14.4" customHeight="1">
      <c r="A66" s="68"/>
      <c r="B66" s="78" t="s">
        <v>204</v>
      </c>
      <c r="C66" s="69" t="s">
        <v>299</v>
      </c>
      <c r="D66" s="80">
        <v>200</v>
      </c>
      <c r="E66" s="79"/>
      <c r="F66" s="80">
        <v>1</v>
      </c>
      <c r="G66" s="79"/>
      <c r="H66" s="80">
        <v>1</v>
      </c>
      <c r="I66" s="79"/>
      <c r="J66" s="80">
        <v>1</v>
      </c>
    </row>
    <row r="67" spans="1:11" ht="26.4">
      <c r="A67" s="18"/>
      <c r="B67" s="77" t="s">
        <v>205</v>
      </c>
      <c r="C67" s="67" t="s">
        <v>348</v>
      </c>
      <c r="D67" s="12">
        <v>2062</v>
      </c>
      <c r="E67" s="7"/>
      <c r="F67" s="12">
        <v>1526</v>
      </c>
      <c r="G67" s="7"/>
      <c r="H67" s="12">
        <v>1526</v>
      </c>
      <c r="I67" s="7"/>
      <c r="J67" s="12">
        <v>4500</v>
      </c>
    </row>
    <row r="68" spans="1:11" ht="26.4">
      <c r="A68" s="18"/>
      <c r="B68" s="77" t="s">
        <v>206</v>
      </c>
      <c r="C68" s="138" t="s">
        <v>338</v>
      </c>
      <c r="D68" s="12">
        <v>490</v>
      </c>
      <c r="E68" s="7"/>
      <c r="F68" s="12">
        <v>1</v>
      </c>
      <c r="G68" s="7"/>
      <c r="H68" s="12">
        <v>1</v>
      </c>
      <c r="I68" s="7"/>
      <c r="J68" s="12">
        <v>300</v>
      </c>
    </row>
    <row r="69" spans="1:11" ht="27" customHeight="1">
      <c r="A69" s="18"/>
      <c r="B69" s="77" t="s">
        <v>207</v>
      </c>
      <c r="C69" s="81" t="s">
        <v>248</v>
      </c>
      <c r="D69" s="7">
        <v>0</v>
      </c>
      <c r="E69" s="7"/>
      <c r="F69" s="12">
        <v>1</v>
      </c>
      <c r="G69" s="7"/>
      <c r="H69" s="12">
        <v>1</v>
      </c>
      <c r="I69" s="7"/>
      <c r="J69" s="12">
        <v>1</v>
      </c>
    </row>
    <row r="70" spans="1:11" ht="27" customHeight="1">
      <c r="A70" s="18"/>
      <c r="B70" s="77" t="s">
        <v>230</v>
      </c>
      <c r="C70" s="81" t="s">
        <v>339</v>
      </c>
      <c r="D70" s="12">
        <v>270</v>
      </c>
      <c r="E70" s="7"/>
      <c r="F70" s="12">
        <v>594</v>
      </c>
      <c r="G70" s="7"/>
      <c r="H70" s="12">
        <v>594</v>
      </c>
      <c r="I70" s="7"/>
      <c r="J70" s="12">
        <v>450</v>
      </c>
    </row>
    <row r="71" spans="1:11" ht="27" customHeight="1">
      <c r="A71" s="18"/>
      <c r="B71" s="77" t="s">
        <v>231</v>
      </c>
      <c r="C71" s="81" t="s">
        <v>262</v>
      </c>
      <c r="D71" s="12">
        <v>443</v>
      </c>
      <c r="E71" s="7"/>
      <c r="F71" s="12">
        <v>1</v>
      </c>
      <c r="G71" s="7"/>
      <c r="H71" s="12">
        <v>1</v>
      </c>
      <c r="I71" s="7"/>
      <c r="J71" s="12">
        <v>400</v>
      </c>
      <c r="K71" s="134"/>
    </row>
    <row r="72" spans="1:11" ht="27" customHeight="1">
      <c r="A72" s="18"/>
      <c r="B72" s="77" t="s">
        <v>235</v>
      </c>
      <c r="C72" s="81" t="s">
        <v>340</v>
      </c>
      <c r="D72" s="12">
        <v>6</v>
      </c>
      <c r="E72" s="7"/>
      <c r="F72" s="12">
        <v>66</v>
      </c>
      <c r="G72" s="7"/>
      <c r="H72" s="221">
        <v>66</v>
      </c>
      <c r="I72" s="7"/>
      <c r="J72" s="7">
        <v>0</v>
      </c>
    </row>
    <row r="73" spans="1:11" ht="15" customHeight="1">
      <c r="A73" s="18"/>
      <c r="B73" s="77" t="s">
        <v>241</v>
      </c>
      <c r="C73" s="81" t="s">
        <v>300</v>
      </c>
      <c r="D73" s="12">
        <v>1800</v>
      </c>
      <c r="E73" s="7"/>
      <c r="F73" s="12">
        <v>1</v>
      </c>
      <c r="G73" s="7"/>
      <c r="H73" s="12">
        <v>1</v>
      </c>
      <c r="I73" s="7"/>
      <c r="J73" s="12">
        <v>1</v>
      </c>
      <c r="K73" s="134"/>
    </row>
    <row r="74" spans="1:11" ht="14.4" customHeight="1">
      <c r="A74" s="18"/>
      <c r="B74" s="77" t="s">
        <v>257</v>
      </c>
      <c r="C74" s="67" t="s">
        <v>265</v>
      </c>
      <c r="D74" s="12">
        <v>443</v>
      </c>
      <c r="E74" s="7"/>
      <c r="F74" s="12">
        <v>170</v>
      </c>
      <c r="G74" s="7"/>
      <c r="H74" s="12">
        <v>170</v>
      </c>
      <c r="I74" s="7"/>
      <c r="J74" s="7">
        <v>0</v>
      </c>
    </row>
    <row r="75" spans="1:11" s="26" customFormat="1" ht="27" customHeight="1">
      <c r="A75" s="18"/>
      <c r="B75" s="77" t="s">
        <v>284</v>
      </c>
      <c r="C75" s="67" t="s">
        <v>341</v>
      </c>
      <c r="D75" s="7">
        <v>0</v>
      </c>
      <c r="E75" s="7"/>
      <c r="F75" s="12">
        <v>1200</v>
      </c>
      <c r="G75" s="7"/>
      <c r="H75" s="12">
        <v>1200</v>
      </c>
      <c r="I75" s="7"/>
      <c r="J75" s="12">
        <v>3400</v>
      </c>
      <c r="K75" s="1"/>
    </row>
    <row r="76" spans="1:11" s="26" customFormat="1" ht="27" customHeight="1">
      <c r="A76" s="18"/>
      <c r="B76" s="77" t="s">
        <v>288</v>
      </c>
      <c r="C76" s="67" t="s">
        <v>342</v>
      </c>
      <c r="D76" s="7">
        <v>0</v>
      </c>
      <c r="E76" s="7"/>
      <c r="F76" s="12">
        <v>133</v>
      </c>
      <c r="G76" s="7"/>
      <c r="H76" s="12">
        <v>133</v>
      </c>
      <c r="I76" s="7"/>
      <c r="J76" s="7">
        <v>0</v>
      </c>
      <c r="K76" s="1"/>
    </row>
    <row r="77" spans="1:11" s="26" customFormat="1" ht="27" customHeight="1">
      <c r="A77" s="18"/>
      <c r="B77" s="77" t="s">
        <v>289</v>
      </c>
      <c r="C77" s="137" t="s">
        <v>306</v>
      </c>
      <c r="D77" s="7">
        <v>0</v>
      </c>
      <c r="E77" s="7"/>
      <c r="F77" s="12">
        <v>53</v>
      </c>
      <c r="G77" s="7"/>
      <c r="H77" s="12">
        <v>53</v>
      </c>
      <c r="I77" s="7"/>
      <c r="J77" s="7">
        <v>0</v>
      </c>
      <c r="K77" s="1"/>
    </row>
    <row r="78" spans="1:11" s="3" customFormat="1" ht="27" customHeight="1">
      <c r="A78" s="91" t="s">
        <v>10</v>
      </c>
      <c r="B78" s="76">
        <v>7</v>
      </c>
      <c r="C78" s="93" t="s">
        <v>201</v>
      </c>
      <c r="D78" s="158">
        <f>SUM(D65:D77)</f>
        <v>6059</v>
      </c>
      <c r="E78" s="158"/>
      <c r="F78" s="158">
        <f t="shared" ref="F78:H78" si="7">SUM(F65:F77)</f>
        <v>3747</v>
      </c>
      <c r="G78" s="158"/>
      <c r="H78" s="158">
        <f t="shared" si="7"/>
        <v>3747</v>
      </c>
      <c r="I78" s="158"/>
      <c r="J78" s="158">
        <v>9054</v>
      </c>
    </row>
    <row r="79" spans="1:11">
      <c r="A79" s="18"/>
      <c r="B79" s="72"/>
      <c r="C79" s="75"/>
      <c r="D79" s="12"/>
      <c r="E79" s="13"/>
      <c r="F79" s="13"/>
      <c r="G79" s="13"/>
      <c r="H79" s="14"/>
      <c r="I79" s="14"/>
      <c r="J79" s="13"/>
    </row>
    <row r="80" spans="1:11" ht="13.95" customHeight="1">
      <c r="A80" s="18"/>
      <c r="B80" s="76">
        <v>8</v>
      </c>
      <c r="C80" s="67" t="s">
        <v>313</v>
      </c>
      <c r="D80" s="12"/>
      <c r="E80" s="13"/>
      <c r="F80" s="13"/>
      <c r="G80" s="13"/>
      <c r="H80" s="14"/>
      <c r="I80" s="14"/>
      <c r="J80" s="13"/>
    </row>
    <row r="81" spans="1:10" ht="13.95" customHeight="1">
      <c r="A81" s="18"/>
      <c r="B81" s="83" t="s">
        <v>208</v>
      </c>
      <c r="C81" s="67" t="s">
        <v>349</v>
      </c>
      <c r="D81" s="79">
        <v>0</v>
      </c>
      <c r="E81" s="79"/>
      <c r="F81" s="79">
        <v>0</v>
      </c>
      <c r="G81" s="79"/>
      <c r="H81" s="79">
        <v>0</v>
      </c>
      <c r="I81" s="79"/>
      <c r="J81" s="80">
        <v>2500</v>
      </c>
    </row>
    <row r="82" spans="1:10" s="3" customFormat="1" ht="13.95" customHeight="1">
      <c r="A82" s="91" t="s">
        <v>10</v>
      </c>
      <c r="B82" s="165">
        <v>8</v>
      </c>
      <c r="C82" s="93" t="s">
        <v>313</v>
      </c>
      <c r="D82" s="157">
        <f>D81</f>
        <v>0</v>
      </c>
      <c r="E82" s="158"/>
      <c r="F82" s="157">
        <f t="shared" ref="F82:H82" si="8">F81</f>
        <v>0</v>
      </c>
      <c r="G82" s="158"/>
      <c r="H82" s="157">
        <f t="shared" si="8"/>
        <v>0</v>
      </c>
      <c r="I82" s="158"/>
      <c r="J82" s="158">
        <v>2500</v>
      </c>
    </row>
    <row r="83" spans="1:10" ht="13.95" customHeight="1">
      <c r="A83" s="18"/>
      <c r="B83" s="83"/>
      <c r="C83" s="67"/>
      <c r="D83" s="12"/>
      <c r="E83" s="13"/>
      <c r="F83" s="13"/>
      <c r="G83" s="13"/>
      <c r="H83" s="14"/>
      <c r="I83" s="14"/>
      <c r="J83" s="13"/>
    </row>
    <row r="84" spans="1:10" ht="13.95" customHeight="1">
      <c r="A84" s="18"/>
      <c r="B84" s="77">
        <v>61</v>
      </c>
      <c r="C84" s="67" t="s">
        <v>45</v>
      </c>
      <c r="D84" s="12"/>
      <c r="E84" s="13"/>
      <c r="F84" s="13"/>
      <c r="G84" s="13"/>
      <c r="H84" s="14"/>
      <c r="I84" s="14"/>
      <c r="J84" s="13"/>
    </row>
    <row r="85" spans="1:10" ht="13.95" customHeight="1">
      <c r="A85" s="18"/>
      <c r="B85" s="77">
        <v>44</v>
      </c>
      <c r="C85" s="67" t="s">
        <v>14</v>
      </c>
      <c r="D85" s="12"/>
      <c r="E85" s="13"/>
      <c r="F85" s="13"/>
      <c r="G85" s="13"/>
      <c r="H85" s="14"/>
      <c r="I85" s="14"/>
      <c r="J85" s="13"/>
    </row>
    <row r="86" spans="1:10" s="148" customFormat="1" ht="13.95" customHeight="1">
      <c r="A86" s="18"/>
      <c r="B86" s="17" t="s">
        <v>46</v>
      </c>
      <c r="C86" s="67" t="s">
        <v>16</v>
      </c>
      <c r="D86" s="12">
        <v>28510</v>
      </c>
      <c r="E86" s="7"/>
      <c r="F86" s="12">
        <v>65028</v>
      </c>
      <c r="G86" s="7"/>
      <c r="H86" s="12">
        <v>65028</v>
      </c>
      <c r="I86" s="7"/>
      <c r="J86" s="13">
        <v>68656</v>
      </c>
    </row>
    <row r="87" spans="1:10" s="148" customFormat="1" ht="13.95" customHeight="1">
      <c r="A87" s="68"/>
      <c r="B87" s="84" t="s">
        <v>47</v>
      </c>
      <c r="C87" s="69" t="s">
        <v>48</v>
      </c>
      <c r="D87" s="80">
        <v>4205</v>
      </c>
      <c r="E87" s="79"/>
      <c r="F87" s="80">
        <v>5008</v>
      </c>
      <c r="G87" s="79"/>
      <c r="H87" s="80">
        <v>5008</v>
      </c>
      <c r="I87" s="79"/>
      <c r="J87" s="82">
        <v>3571</v>
      </c>
    </row>
    <row r="88" spans="1:10" ht="14.4" customHeight="1">
      <c r="A88" s="18"/>
      <c r="B88" s="17" t="s">
        <v>49</v>
      </c>
      <c r="C88" s="67" t="s">
        <v>18</v>
      </c>
      <c r="D88" s="12">
        <v>12</v>
      </c>
      <c r="E88" s="7"/>
      <c r="F88" s="12">
        <v>12</v>
      </c>
      <c r="G88" s="7"/>
      <c r="H88" s="12">
        <v>12</v>
      </c>
      <c r="I88" s="7"/>
      <c r="J88" s="13">
        <v>9</v>
      </c>
    </row>
    <row r="89" spans="1:10" ht="14.4" customHeight="1">
      <c r="A89" s="18"/>
      <c r="B89" s="17" t="s">
        <v>50</v>
      </c>
      <c r="C89" s="67" t="s">
        <v>20</v>
      </c>
      <c r="D89" s="12">
        <v>16</v>
      </c>
      <c r="E89" s="7"/>
      <c r="F89" s="12">
        <v>16</v>
      </c>
      <c r="G89" s="7"/>
      <c r="H89" s="12">
        <v>16</v>
      </c>
      <c r="I89" s="7"/>
      <c r="J89" s="13">
        <v>12</v>
      </c>
    </row>
    <row r="90" spans="1:10" ht="14.4" customHeight="1">
      <c r="A90" s="18"/>
      <c r="B90" s="17" t="s">
        <v>51</v>
      </c>
      <c r="C90" s="67" t="s">
        <v>94</v>
      </c>
      <c r="D90" s="12">
        <v>224</v>
      </c>
      <c r="E90" s="7"/>
      <c r="F90" s="12">
        <v>224</v>
      </c>
      <c r="G90" s="7"/>
      <c r="H90" s="12">
        <v>224</v>
      </c>
      <c r="I90" s="7"/>
      <c r="J90" s="7">
        <v>0</v>
      </c>
    </row>
    <row r="91" spans="1:10" ht="14.4" customHeight="1">
      <c r="A91" s="18"/>
      <c r="B91" s="17" t="s">
        <v>191</v>
      </c>
      <c r="C91" s="67" t="s">
        <v>22</v>
      </c>
      <c r="D91" s="12">
        <v>3996</v>
      </c>
      <c r="E91" s="7"/>
      <c r="F91" s="12">
        <v>4000</v>
      </c>
      <c r="G91" s="7"/>
      <c r="H91" s="12">
        <v>4000</v>
      </c>
      <c r="I91" s="7"/>
      <c r="J91" s="13">
        <v>3000</v>
      </c>
    </row>
    <row r="92" spans="1:10" ht="14.4" customHeight="1">
      <c r="A92" s="18"/>
      <c r="B92" s="17" t="s">
        <v>175</v>
      </c>
      <c r="C92" s="67" t="s">
        <v>174</v>
      </c>
      <c r="D92" s="12">
        <v>5154</v>
      </c>
      <c r="E92" s="7"/>
      <c r="F92" s="12">
        <v>5000</v>
      </c>
      <c r="G92" s="7"/>
      <c r="H92" s="12">
        <v>5000</v>
      </c>
      <c r="I92" s="7"/>
      <c r="J92" s="12">
        <v>2500</v>
      </c>
    </row>
    <row r="93" spans="1:10" ht="29.4" customHeight="1">
      <c r="A93" s="18"/>
      <c r="B93" s="17" t="s">
        <v>282</v>
      </c>
      <c r="C93" s="67" t="s">
        <v>303</v>
      </c>
      <c r="D93" s="12">
        <v>3000</v>
      </c>
      <c r="E93" s="7"/>
      <c r="F93" s="12">
        <v>2000</v>
      </c>
      <c r="G93" s="7"/>
      <c r="H93" s="12">
        <v>2000</v>
      </c>
      <c r="I93" s="7"/>
      <c r="J93" s="7">
        <v>0</v>
      </c>
    </row>
    <row r="94" spans="1:10" ht="14.4" customHeight="1">
      <c r="A94" s="18"/>
      <c r="B94" s="17" t="s">
        <v>286</v>
      </c>
      <c r="C94" s="67" t="s">
        <v>287</v>
      </c>
      <c r="D94" s="7">
        <v>0</v>
      </c>
      <c r="E94" s="7"/>
      <c r="F94" s="12">
        <v>600</v>
      </c>
      <c r="G94" s="7"/>
      <c r="H94" s="12">
        <v>600</v>
      </c>
      <c r="I94" s="7"/>
      <c r="J94" s="7">
        <v>0</v>
      </c>
    </row>
    <row r="95" spans="1:10" s="3" customFormat="1" ht="14.4" customHeight="1">
      <c r="A95" s="145" t="s">
        <v>10</v>
      </c>
      <c r="B95" s="166">
        <v>44</v>
      </c>
      <c r="C95" s="93" t="s">
        <v>14</v>
      </c>
      <c r="D95" s="158">
        <f t="shared" ref="D95:H95" si="9">SUM(D86:D94)</f>
        <v>45117</v>
      </c>
      <c r="E95" s="158"/>
      <c r="F95" s="158">
        <f t="shared" si="9"/>
        <v>81888</v>
      </c>
      <c r="G95" s="158"/>
      <c r="H95" s="158">
        <f t="shared" si="9"/>
        <v>81888</v>
      </c>
      <c r="I95" s="158"/>
      <c r="J95" s="158">
        <v>77748</v>
      </c>
    </row>
    <row r="96" spans="1:10" ht="13.95" customHeight="1">
      <c r="C96" s="67"/>
      <c r="D96" s="12"/>
      <c r="E96" s="13"/>
      <c r="F96" s="13"/>
      <c r="G96" s="13"/>
      <c r="H96" s="14"/>
      <c r="I96" s="14"/>
      <c r="J96" s="13"/>
    </row>
    <row r="97" spans="1:10" ht="13.95" customHeight="1">
      <c r="B97" s="135">
        <v>45</v>
      </c>
      <c r="C97" s="67" t="s">
        <v>25</v>
      </c>
      <c r="D97" s="12"/>
      <c r="E97" s="13"/>
      <c r="F97" s="13"/>
      <c r="G97" s="13"/>
      <c r="H97" s="14"/>
      <c r="I97" s="14"/>
      <c r="J97" s="13"/>
    </row>
    <row r="98" spans="1:10" s="148" customFormat="1" ht="13.95" customHeight="1">
      <c r="A98" s="19"/>
      <c r="B98" s="62" t="s">
        <v>53</v>
      </c>
      <c r="C98" s="60" t="s">
        <v>16</v>
      </c>
      <c r="D98" s="63">
        <v>34567</v>
      </c>
      <c r="E98" s="65"/>
      <c r="F98" s="12">
        <v>71078</v>
      </c>
      <c r="G98" s="7"/>
      <c r="H98" s="12">
        <v>71078</v>
      </c>
      <c r="I98" s="7"/>
      <c r="J98" s="64">
        <v>100850</v>
      </c>
    </row>
    <row r="99" spans="1:10" s="148" customFormat="1" ht="13.95" customHeight="1">
      <c r="A99" s="19"/>
      <c r="B99" s="62" t="s">
        <v>54</v>
      </c>
      <c r="C99" s="60" t="s">
        <v>48</v>
      </c>
      <c r="D99" s="63">
        <v>1549</v>
      </c>
      <c r="E99" s="65"/>
      <c r="F99" s="12">
        <v>6123</v>
      </c>
      <c r="G99" s="65"/>
      <c r="H99" s="13">
        <v>6123</v>
      </c>
      <c r="I99" s="65"/>
      <c r="J99" s="63">
        <v>6077</v>
      </c>
    </row>
    <row r="100" spans="1:10" ht="13.95" customHeight="1">
      <c r="B100" s="62" t="s">
        <v>55</v>
      </c>
      <c r="C100" s="60" t="s">
        <v>18</v>
      </c>
      <c r="D100" s="63">
        <v>55</v>
      </c>
      <c r="E100" s="7"/>
      <c r="F100" s="12">
        <v>55</v>
      </c>
      <c r="G100" s="7"/>
      <c r="H100" s="12">
        <v>55</v>
      </c>
      <c r="I100" s="7"/>
      <c r="J100" s="64">
        <v>41</v>
      </c>
    </row>
    <row r="101" spans="1:10" ht="13.95" customHeight="1">
      <c r="A101" s="18"/>
      <c r="B101" s="17" t="s">
        <v>56</v>
      </c>
      <c r="C101" s="67" t="s">
        <v>20</v>
      </c>
      <c r="D101" s="12">
        <v>65</v>
      </c>
      <c r="E101" s="7"/>
      <c r="F101" s="12">
        <v>65</v>
      </c>
      <c r="G101" s="7"/>
      <c r="H101" s="12">
        <v>65</v>
      </c>
      <c r="I101" s="7"/>
      <c r="J101" s="13">
        <v>49</v>
      </c>
    </row>
    <row r="102" spans="1:10" s="3" customFormat="1" ht="13.95" customHeight="1">
      <c r="A102" s="91" t="s">
        <v>10</v>
      </c>
      <c r="B102" s="92">
        <v>45</v>
      </c>
      <c r="C102" s="93" t="s">
        <v>25</v>
      </c>
      <c r="D102" s="158">
        <f t="shared" ref="D102:H102" si="10">SUM(D98:D101)</f>
        <v>36236</v>
      </c>
      <c r="E102" s="158"/>
      <c r="F102" s="158">
        <f t="shared" si="10"/>
        <v>77321</v>
      </c>
      <c r="G102" s="158"/>
      <c r="H102" s="158">
        <f t="shared" si="10"/>
        <v>77321</v>
      </c>
      <c r="I102" s="158"/>
      <c r="J102" s="158">
        <v>107017</v>
      </c>
    </row>
    <row r="103" spans="1:10" ht="13.95" customHeight="1">
      <c r="A103" s="18"/>
      <c r="B103" s="77"/>
      <c r="C103" s="67"/>
      <c r="D103" s="12"/>
      <c r="E103" s="7"/>
      <c r="F103" s="13"/>
      <c r="G103" s="13"/>
      <c r="H103" s="14"/>
      <c r="I103" s="14"/>
      <c r="J103" s="13"/>
    </row>
    <row r="104" spans="1:10" ht="13.95" customHeight="1">
      <c r="A104" s="18"/>
      <c r="B104" s="77">
        <v>46</v>
      </c>
      <c r="C104" s="67" t="s">
        <v>30</v>
      </c>
      <c r="D104" s="12"/>
      <c r="E104" s="13"/>
      <c r="F104" s="13"/>
      <c r="G104" s="13"/>
      <c r="H104" s="14"/>
      <c r="I104" s="14"/>
      <c r="J104" s="13"/>
    </row>
    <row r="105" spans="1:10" s="148" customFormat="1" ht="13.95" customHeight="1">
      <c r="A105" s="18"/>
      <c r="B105" s="17" t="s">
        <v>57</v>
      </c>
      <c r="C105" s="67" t="s">
        <v>16</v>
      </c>
      <c r="D105" s="63">
        <v>13670</v>
      </c>
      <c r="E105" s="65"/>
      <c r="F105" s="12">
        <v>32707</v>
      </c>
      <c r="G105" s="7"/>
      <c r="H105" s="12">
        <v>32707</v>
      </c>
      <c r="I105" s="7"/>
      <c r="J105" s="64">
        <v>14602</v>
      </c>
    </row>
    <row r="106" spans="1:10" s="148" customFormat="1" ht="13.95" customHeight="1">
      <c r="A106" s="18"/>
      <c r="B106" s="17" t="s">
        <v>58</v>
      </c>
      <c r="C106" s="67" t="s">
        <v>48</v>
      </c>
      <c r="D106" s="63">
        <v>3846</v>
      </c>
      <c r="E106" s="65"/>
      <c r="F106" s="12">
        <v>7975</v>
      </c>
      <c r="G106" s="65"/>
      <c r="H106" s="13">
        <v>7975</v>
      </c>
      <c r="I106" s="65"/>
      <c r="J106" s="63">
        <v>9253</v>
      </c>
    </row>
    <row r="107" spans="1:10" ht="13.95" customHeight="1">
      <c r="A107" s="18"/>
      <c r="B107" s="17" t="s">
        <v>59</v>
      </c>
      <c r="C107" s="67" t="s">
        <v>18</v>
      </c>
      <c r="D107" s="63">
        <v>24</v>
      </c>
      <c r="E107" s="7"/>
      <c r="F107" s="12">
        <v>24</v>
      </c>
      <c r="G107" s="7"/>
      <c r="H107" s="12">
        <v>24</v>
      </c>
      <c r="I107" s="7"/>
      <c r="J107" s="64">
        <v>18</v>
      </c>
    </row>
    <row r="108" spans="1:10" ht="13.95" customHeight="1">
      <c r="A108" s="18"/>
      <c r="B108" s="17" t="s">
        <v>60</v>
      </c>
      <c r="C108" s="67" t="s">
        <v>20</v>
      </c>
      <c r="D108" s="12">
        <v>27</v>
      </c>
      <c r="E108" s="7"/>
      <c r="F108" s="12">
        <v>27</v>
      </c>
      <c r="G108" s="7"/>
      <c r="H108" s="12">
        <v>27</v>
      </c>
      <c r="I108" s="7"/>
      <c r="J108" s="13">
        <v>20</v>
      </c>
    </row>
    <row r="109" spans="1:10" s="3" customFormat="1" ht="13.95" customHeight="1">
      <c r="A109" s="91" t="s">
        <v>10</v>
      </c>
      <c r="B109" s="92">
        <v>46</v>
      </c>
      <c r="C109" s="93" t="s">
        <v>30</v>
      </c>
      <c r="D109" s="158">
        <f t="shared" ref="D109:H109" si="11">SUM(D105:D108)</f>
        <v>17567</v>
      </c>
      <c r="E109" s="158"/>
      <c r="F109" s="158">
        <f t="shared" si="11"/>
        <v>40733</v>
      </c>
      <c r="G109" s="158"/>
      <c r="H109" s="158">
        <f t="shared" si="11"/>
        <v>40733</v>
      </c>
      <c r="I109" s="158"/>
      <c r="J109" s="158">
        <v>23893</v>
      </c>
    </row>
    <row r="110" spans="1:10" ht="13.95" customHeight="1">
      <c r="A110" s="18"/>
      <c r="B110" s="77"/>
      <c r="C110" s="67"/>
      <c r="D110" s="12"/>
      <c r="E110" s="13"/>
      <c r="F110" s="13"/>
      <c r="G110" s="13"/>
      <c r="H110" s="14"/>
      <c r="I110" s="14"/>
      <c r="J110" s="13"/>
    </row>
    <row r="111" spans="1:10" ht="13.95" customHeight="1">
      <c r="A111" s="18"/>
      <c r="B111" s="77">
        <v>47</v>
      </c>
      <c r="C111" s="67" t="s">
        <v>34</v>
      </c>
      <c r="D111" s="12"/>
      <c r="E111" s="13"/>
      <c r="F111" s="13"/>
      <c r="G111" s="13"/>
      <c r="H111" s="14"/>
      <c r="I111" s="14"/>
      <c r="J111" s="13"/>
    </row>
    <row r="112" spans="1:10" s="148" customFormat="1" ht="13.95" customHeight="1">
      <c r="A112" s="18"/>
      <c r="B112" s="17" t="s">
        <v>61</v>
      </c>
      <c r="C112" s="67" t="s">
        <v>16</v>
      </c>
      <c r="D112" s="12">
        <v>13723</v>
      </c>
      <c r="E112" s="7"/>
      <c r="F112" s="12">
        <v>29740</v>
      </c>
      <c r="G112" s="7"/>
      <c r="H112" s="12">
        <v>29740</v>
      </c>
      <c r="I112" s="7"/>
      <c r="J112" s="13">
        <v>47035</v>
      </c>
    </row>
    <row r="113" spans="1:10" s="148" customFormat="1" ht="13.95" customHeight="1">
      <c r="A113" s="18"/>
      <c r="B113" s="17" t="s">
        <v>62</v>
      </c>
      <c r="C113" s="67" t="s">
        <v>48</v>
      </c>
      <c r="D113" s="63">
        <v>2052</v>
      </c>
      <c r="E113" s="65"/>
      <c r="F113" s="12">
        <v>5801</v>
      </c>
      <c r="G113" s="65"/>
      <c r="H113" s="13">
        <v>5801</v>
      </c>
      <c r="I113" s="65"/>
      <c r="J113" s="63">
        <v>10080</v>
      </c>
    </row>
    <row r="114" spans="1:10" ht="13.95" customHeight="1">
      <c r="A114" s="18"/>
      <c r="B114" s="17" t="s">
        <v>63</v>
      </c>
      <c r="C114" s="67" t="s">
        <v>18</v>
      </c>
      <c r="D114" s="63">
        <v>14</v>
      </c>
      <c r="E114" s="7"/>
      <c r="F114" s="12">
        <v>14</v>
      </c>
      <c r="G114" s="7"/>
      <c r="H114" s="12">
        <v>14</v>
      </c>
      <c r="I114" s="7"/>
      <c r="J114" s="13">
        <v>11</v>
      </c>
    </row>
    <row r="115" spans="1:10" ht="13.95" customHeight="1">
      <c r="A115" s="18"/>
      <c r="B115" s="17" t="s">
        <v>64</v>
      </c>
      <c r="C115" s="67" t="s">
        <v>20</v>
      </c>
      <c r="D115" s="12">
        <v>16</v>
      </c>
      <c r="E115" s="65"/>
      <c r="F115" s="12">
        <v>16</v>
      </c>
      <c r="G115" s="7"/>
      <c r="H115" s="12">
        <v>16</v>
      </c>
      <c r="I115" s="7"/>
      <c r="J115" s="13">
        <v>12</v>
      </c>
    </row>
    <row r="116" spans="1:10" s="3" customFormat="1" ht="13.95" customHeight="1">
      <c r="A116" s="167" t="s">
        <v>10</v>
      </c>
      <c r="B116" s="168">
        <v>47</v>
      </c>
      <c r="C116" s="169" t="s">
        <v>34</v>
      </c>
      <c r="D116" s="158">
        <f t="shared" ref="D116:H116" si="12">SUM(D112:D115)</f>
        <v>15805</v>
      </c>
      <c r="E116" s="158"/>
      <c r="F116" s="158">
        <f t="shared" si="12"/>
        <v>35571</v>
      </c>
      <c r="G116" s="158"/>
      <c r="H116" s="158">
        <f t="shared" si="12"/>
        <v>35571</v>
      </c>
      <c r="I116" s="158"/>
      <c r="J116" s="158">
        <v>57138</v>
      </c>
    </row>
    <row r="117" spans="1:10" ht="13.95" customHeight="1">
      <c r="A117" s="18"/>
      <c r="B117" s="77"/>
      <c r="C117" s="67"/>
      <c r="D117" s="12"/>
      <c r="E117" s="13"/>
      <c r="F117" s="13"/>
      <c r="G117" s="13"/>
      <c r="H117" s="14"/>
      <c r="I117" s="14"/>
      <c r="J117" s="13"/>
    </row>
    <row r="118" spans="1:10" ht="14.4" customHeight="1">
      <c r="A118" s="18"/>
      <c r="B118" s="77">
        <v>48</v>
      </c>
      <c r="C118" s="67" t="s">
        <v>39</v>
      </c>
      <c r="D118" s="12"/>
      <c r="E118" s="13"/>
      <c r="F118" s="13"/>
      <c r="G118" s="13"/>
      <c r="H118" s="14"/>
      <c r="I118" s="14"/>
      <c r="J118" s="13"/>
    </row>
    <row r="119" spans="1:10" s="148" customFormat="1" ht="14.4" customHeight="1">
      <c r="A119" s="18"/>
      <c r="B119" s="17" t="s">
        <v>65</v>
      </c>
      <c r="C119" s="67" t="s">
        <v>16</v>
      </c>
      <c r="D119" s="12">
        <v>15631</v>
      </c>
      <c r="E119" s="7"/>
      <c r="F119" s="12">
        <v>41227</v>
      </c>
      <c r="G119" s="7"/>
      <c r="H119" s="12">
        <v>41227</v>
      </c>
      <c r="I119" s="7"/>
      <c r="J119" s="13">
        <v>52313</v>
      </c>
    </row>
    <row r="120" spans="1:10" s="148" customFormat="1" ht="14.4" customHeight="1">
      <c r="A120" s="18"/>
      <c r="B120" s="17" t="s">
        <v>66</v>
      </c>
      <c r="C120" s="67" t="s">
        <v>48</v>
      </c>
      <c r="D120" s="12">
        <v>4939</v>
      </c>
      <c r="E120" s="7"/>
      <c r="F120" s="12">
        <v>5630</v>
      </c>
      <c r="G120" s="7"/>
      <c r="H120" s="13">
        <v>5630</v>
      </c>
      <c r="I120" s="7"/>
      <c r="J120" s="12">
        <v>2170</v>
      </c>
    </row>
    <row r="121" spans="1:10" ht="14.4" customHeight="1">
      <c r="A121" s="18"/>
      <c r="B121" s="17" t="s">
        <v>67</v>
      </c>
      <c r="C121" s="67" t="s">
        <v>18</v>
      </c>
      <c r="D121" s="12">
        <v>24</v>
      </c>
      <c r="E121" s="7"/>
      <c r="F121" s="12">
        <v>24</v>
      </c>
      <c r="G121" s="7"/>
      <c r="H121" s="12">
        <v>24</v>
      </c>
      <c r="I121" s="7"/>
      <c r="J121" s="13">
        <v>18</v>
      </c>
    </row>
    <row r="122" spans="1:10" ht="14.4" customHeight="1">
      <c r="A122" s="18"/>
      <c r="B122" s="17" t="s">
        <v>68</v>
      </c>
      <c r="C122" s="67" t="s">
        <v>20</v>
      </c>
      <c r="D122" s="80">
        <v>27</v>
      </c>
      <c r="E122" s="79"/>
      <c r="F122" s="80">
        <v>27</v>
      </c>
      <c r="G122" s="79"/>
      <c r="H122" s="80">
        <v>27</v>
      </c>
      <c r="I122" s="79"/>
      <c r="J122" s="82">
        <v>20</v>
      </c>
    </row>
    <row r="123" spans="1:10" s="3" customFormat="1" ht="14.4" customHeight="1">
      <c r="A123" s="91" t="s">
        <v>10</v>
      </c>
      <c r="B123" s="92">
        <v>48</v>
      </c>
      <c r="C123" s="93" t="s">
        <v>39</v>
      </c>
      <c r="D123" s="171">
        <f t="shared" ref="D123:H123" si="13">SUM(D119:D122)</f>
        <v>20621</v>
      </c>
      <c r="E123" s="171"/>
      <c r="F123" s="171">
        <f t="shared" si="13"/>
        <v>46908</v>
      </c>
      <c r="G123" s="171"/>
      <c r="H123" s="171">
        <f t="shared" si="13"/>
        <v>46908</v>
      </c>
      <c r="I123" s="171"/>
      <c r="J123" s="171">
        <v>54521</v>
      </c>
    </row>
    <row r="124" spans="1:10" s="3" customFormat="1" ht="14.4" customHeight="1">
      <c r="A124" s="91" t="s">
        <v>10</v>
      </c>
      <c r="B124" s="92">
        <v>61</v>
      </c>
      <c r="C124" s="93" t="s">
        <v>45</v>
      </c>
      <c r="D124" s="158">
        <f t="shared" ref="D124:H124" si="14">D123+D116+D109+D102+D95</f>
        <v>135346</v>
      </c>
      <c r="E124" s="158"/>
      <c r="F124" s="158">
        <f t="shared" si="14"/>
        <v>282421</v>
      </c>
      <c r="G124" s="158"/>
      <c r="H124" s="158">
        <f t="shared" si="14"/>
        <v>282421</v>
      </c>
      <c r="I124" s="158"/>
      <c r="J124" s="158">
        <v>320317</v>
      </c>
    </row>
    <row r="125" spans="1:10" s="3" customFormat="1" ht="14.4" customHeight="1">
      <c r="A125" s="91" t="s">
        <v>10</v>
      </c>
      <c r="B125" s="163">
        <v>0.10100000000000001</v>
      </c>
      <c r="C125" s="170" t="s">
        <v>44</v>
      </c>
      <c r="D125" s="158">
        <f>D124+D78+D82</f>
        <v>141405</v>
      </c>
      <c r="E125" s="158"/>
      <c r="F125" s="158">
        <f t="shared" ref="F125:H125" si="15">F124+F78+F82</f>
        <v>286168</v>
      </c>
      <c r="G125" s="158"/>
      <c r="H125" s="158">
        <f t="shared" si="15"/>
        <v>286168</v>
      </c>
      <c r="I125" s="158"/>
      <c r="J125" s="158">
        <v>331871</v>
      </c>
    </row>
    <row r="126" spans="1:10" ht="14.4" customHeight="1">
      <c r="A126" s="18"/>
      <c r="B126" s="72"/>
      <c r="C126" s="75"/>
      <c r="D126" s="12"/>
      <c r="E126" s="13"/>
      <c r="F126" s="13"/>
      <c r="G126" s="13"/>
      <c r="H126" s="14"/>
      <c r="I126" s="14"/>
      <c r="J126" s="13"/>
    </row>
    <row r="127" spans="1:10" ht="14.4" customHeight="1">
      <c r="A127" s="18"/>
      <c r="B127" s="72">
        <v>0.10199999999999999</v>
      </c>
      <c r="C127" s="75" t="s">
        <v>69</v>
      </c>
      <c r="D127" s="63"/>
      <c r="E127" s="13"/>
      <c r="F127" s="13"/>
      <c r="G127" s="13"/>
      <c r="H127" s="14"/>
      <c r="I127" s="14"/>
      <c r="J127" s="13"/>
    </row>
    <row r="128" spans="1:10" ht="14.4" customHeight="1">
      <c r="A128" s="18"/>
      <c r="B128" s="76">
        <v>8</v>
      </c>
      <c r="C128" s="67" t="s">
        <v>202</v>
      </c>
      <c r="D128" s="12"/>
      <c r="E128" s="13"/>
      <c r="F128" s="13"/>
      <c r="G128" s="13"/>
      <c r="H128" s="14"/>
      <c r="I128" s="14"/>
      <c r="J128" s="13"/>
    </row>
    <row r="129" spans="1:10" ht="14.4" customHeight="1">
      <c r="A129" s="18"/>
      <c r="B129" s="83" t="s">
        <v>209</v>
      </c>
      <c r="C129" s="67" t="s">
        <v>343</v>
      </c>
      <c r="D129" s="80">
        <v>3145</v>
      </c>
      <c r="E129" s="79"/>
      <c r="F129" s="80">
        <v>1</v>
      </c>
      <c r="G129" s="79"/>
      <c r="H129" s="80">
        <v>1</v>
      </c>
      <c r="I129" s="79"/>
      <c r="J129" s="80">
        <v>1</v>
      </c>
    </row>
    <row r="130" spans="1:10" s="3" customFormat="1" ht="14.4" customHeight="1">
      <c r="A130" s="91" t="s">
        <v>10</v>
      </c>
      <c r="B130" s="165">
        <v>8</v>
      </c>
      <c r="C130" s="93" t="s">
        <v>202</v>
      </c>
      <c r="D130" s="171">
        <f t="shared" ref="D130:H130" si="16">D129</f>
        <v>3145</v>
      </c>
      <c r="E130" s="171"/>
      <c r="F130" s="171">
        <f t="shared" si="16"/>
        <v>1</v>
      </c>
      <c r="G130" s="171"/>
      <c r="H130" s="171">
        <f t="shared" si="16"/>
        <v>1</v>
      </c>
      <c r="I130" s="171"/>
      <c r="J130" s="171">
        <v>1</v>
      </c>
    </row>
    <row r="131" spans="1:10" ht="14.4" customHeight="1">
      <c r="A131" s="18"/>
      <c r="B131" s="76"/>
      <c r="C131" s="67"/>
      <c r="D131" s="7"/>
      <c r="E131" s="7"/>
      <c r="F131" s="12"/>
      <c r="G131" s="12"/>
      <c r="H131" s="7"/>
      <c r="I131" s="7"/>
      <c r="J131" s="12"/>
    </row>
    <row r="132" spans="1:10" ht="14.4" customHeight="1">
      <c r="A132" s="18"/>
      <c r="B132" s="77">
        <v>63</v>
      </c>
      <c r="C132" s="67" t="s">
        <v>70</v>
      </c>
      <c r="D132" s="63"/>
      <c r="E132" s="64"/>
      <c r="F132" s="64"/>
      <c r="G132" s="64"/>
      <c r="H132" s="71"/>
      <c r="I132" s="71"/>
      <c r="J132" s="64"/>
    </row>
    <row r="133" spans="1:10" ht="14.4" customHeight="1">
      <c r="A133" s="18"/>
      <c r="B133" s="77">
        <v>44</v>
      </c>
      <c r="C133" s="67" t="s">
        <v>14</v>
      </c>
      <c r="D133" s="12"/>
      <c r="E133" s="13"/>
      <c r="F133" s="13"/>
      <c r="G133" s="13"/>
      <c r="H133" s="14"/>
      <c r="I133" s="14"/>
      <c r="J133" s="13"/>
    </row>
    <row r="134" spans="1:10" s="148" customFormat="1" ht="14.4" customHeight="1">
      <c r="A134" s="18"/>
      <c r="B134" s="17" t="s">
        <v>71</v>
      </c>
      <c r="C134" s="67" t="s">
        <v>16</v>
      </c>
      <c r="D134" s="12">
        <v>12762</v>
      </c>
      <c r="E134" s="7"/>
      <c r="F134" s="12">
        <v>12975</v>
      </c>
      <c r="G134" s="7"/>
      <c r="H134" s="12">
        <v>12975</v>
      </c>
      <c r="I134" s="7"/>
      <c r="J134" s="7">
        <v>0</v>
      </c>
    </row>
    <row r="135" spans="1:10" ht="14.4" customHeight="1">
      <c r="A135" s="18"/>
      <c r="B135" s="17" t="s">
        <v>72</v>
      </c>
      <c r="C135" s="67" t="s">
        <v>18</v>
      </c>
      <c r="D135" s="12">
        <v>13</v>
      </c>
      <c r="E135" s="7"/>
      <c r="F135" s="12">
        <v>15</v>
      </c>
      <c r="G135" s="7"/>
      <c r="H135" s="12">
        <v>15</v>
      </c>
      <c r="I135" s="7"/>
      <c r="J135" s="13">
        <v>11</v>
      </c>
    </row>
    <row r="136" spans="1:10" ht="14.4" customHeight="1">
      <c r="A136" s="18"/>
      <c r="B136" s="17" t="s">
        <v>73</v>
      </c>
      <c r="C136" s="67" t="s">
        <v>20</v>
      </c>
      <c r="D136" s="12">
        <v>28</v>
      </c>
      <c r="E136" s="7"/>
      <c r="F136" s="12">
        <v>28</v>
      </c>
      <c r="G136" s="7"/>
      <c r="H136" s="12">
        <v>28</v>
      </c>
      <c r="I136" s="7"/>
      <c r="J136" s="13">
        <v>21</v>
      </c>
    </row>
    <row r="137" spans="1:10" ht="14.4" customHeight="1">
      <c r="A137" s="18"/>
      <c r="B137" s="17" t="s">
        <v>185</v>
      </c>
      <c r="C137" s="67" t="s">
        <v>186</v>
      </c>
      <c r="D137" s="12">
        <v>350</v>
      </c>
      <c r="E137" s="7"/>
      <c r="F137" s="7">
        <v>0</v>
      </c>
      <c r="G137" s="7"/>
      <c r="H137" s="7">
        <v>0</v>
      </c>
      <c r="I137" s="7"/>
      <c r="J137" s="7">
        <v>0</v>
      </c>
    </row>
    <row r="138" spans="1:10" ht="14.4" customHeight="1">
      <c r="A138" s="18"/>
      <c r="B138" s="136" t="s">
        <v>194</v>
      </c>
      <c r="C138" s="9" t="s">
        <v>190</v>
      </c>
      <c r="D138" s="12">
        <v>8999</v>
      </c>
      <c r="E138" s="7"/>
      <c r="F138" s="12">
        <v>11000</v>
      </c>
      <c r="G138" s="7"/>
      <c r="H138" s="12">
        <v>11000</v>
      </c>
      <c r="I138" s="7"/>
      <c r="J138" s="12">
        <v>8250</v>
      </c>
    </row>
    <row r="139" spans="1:10" s="3" customFormat="1" ht="14.4" customHeight="1">
      <c r="A139" s="91" t="s">
        <v>10</v>
      </c>
      <c r="B139" s="92">
        <v>44</v>
      </c>
      <c r="C139" s="93" t="s">
        <v>14</v>
      </c>
      <c r="D139" s="158">
        <f t="shared" ref="D139:H139" si="17">SUM(D134:D138)</f>
        <v>22152</v>
      </c>
      <c r="E139" s="158"/>
      <c r="F139" s="158">
        <f t="shared" si="17"/>
        <v>24018</v>
      </c>
      <c r="G139" s="158"/>
      <c r="H139" s="158">
        <f t="shared" si="17"/>
        <v>24018</v>
      </c>
      <c r="I139" s="158"/>
      <c r="J139" s="158">
        <v>8282</v>
      </c>
    </row>
    <row r="140" spans="1:10" ht="14.4" customHeight="1">
      <c r="A140" s="18"/>
      <c r="B140" s="77"/>
      <c r="C140" s="67"/>
      <c r="D140" s="63"/>
      <c r="E140" s="13"/>
      <c r="F140" s="13"/>
      <c r="G140" s="13"/>
      <c r="H140" s="14"/>
      <c r="I140" s="14"/>
      <c r="J140" s="13"/>
    </row>
    <row r="141" spans="1:10" ht="14.4" customHeight="1">
      <c r="A141" s="18"/>
      <c r="B141" s="77">
        <v>45</v>
      </c>
      <c r="C141" s="67" t="s">
        <v>25</v>
      </c>
      <c r="D141" s="12"/>
      <c r="E141" s="13"/>
      <c r="F141" s="13"/>
      <c r="G141" s="13"/>
      <c r="H141" s="14"/>
      <c r="I141" s="14"/>
      <c r="J141" s="13"/>
    </row>
    <row r="142" spans="1:10" s="148" customFormat="1" ht="14.4" customHeight="1">
      <c r="A142" s="18"/>
      <c r="B142" s="17" t="s">
        <v>74</v>
      </c>
      <c r="C142" s="67" t="s">
        <v>16</v>
      </c>
      <c r="D142" s="12">
        <v>31071</v>
      </c>
      <c r="E142" s="7"/>
      <c r="F142" s="7">
        <v>0</v>
      </c>
      <c r="G142" s="7"/>
      <c r="H142" s="7">
        <v>0</v>
      </c>
      <c r="I142" s="7"/>
      <c r="J142" s="7">
        <v>0</v>
      </c>
    </row>
    <row r="143" spans="1:10" ht="14.4" customHeight="1">
      <c r="A143" s="18"/>
      <c r="B143" s="17" t="s">
        <v>75</v>
      </c>
      <c r="C143" s="67" t="s">
        <v>48</v>
      </c>
      <c r="D143" s="12">
        <v>1332</v>
      </c>
      <c r="E143" s="7"/>
      <c r="F143" s="7">
        <v>0</v>
      </c>
      <c r="G143" s="7"/>
      <c r="H143" s="7">
        <v>0</v>
      </c>
      <c r="I143" s="7"/>
      <c r="J143" s="7">
        <v>0</v>
      </c>
    </row>
    <row r="144" spans="1:10" ht="14.4" customHeight="1">
      <c r="A144" s="18"/>
      <c r="B144" s="17" t="s">
        <v>76</v>
      </c>
      <c r="C144" s="67" t="s">
        <v>18</v>
      </c>
      <c r="D144" s="12">
        <v>55</v>
      </c>
      <c r="E144" s="7"/>
      <c r="F144" s="7">
        <v>0</v>
      </c>
      <c r="G144" s="7"/>
      <c r="H144" s="7">
        <v>0</v>
      </c>
      <c r="I144" s="7"/>
      <c r="J144" s="7">
        <v>0</v>
      </c>
    </row>
    <row r="145" spans="1:10" ht="14.4" customHeight="1">
      <c r="A145" s="18"/>
      <c r="B145" s="17" t="s">
        <v>77</v>
      </c>
      <c r="C145" s="67" t="s">
        <v>20</v>
      </c>
      <c r="D145" s="12">
        <v>11</v>
      </c>
      <c r="E145" s="7"/>
      <c r="F145" s="7">
        <v>0</v>
      </c>
      <c r="G145" s="7"/>
      <c r="H145" s="7">
        <v>0</v>
      </c>
      <c r="I145" s="7"/>
      <c r="J145" s="7">
        <v>0</v>
      </c>
    </row>
    <row r="146" spans="1:10" s="3" customFormat="1" ht="14.4" customHeight="1">
      <c r="A146" s="167" t="s">
        <v>10</v>
      </c>
      <c r="B146" s="168">
        <v>45</v>
      </c>
      <c r="C146" s="169" t="s">
        <v>25</v>
      </c>
      <c r="D146" s="158">
        <f t="shared" ref="D146:H146" si="18">SUM(D142:D145)</f>
        <v>32469</v>
      </c>
      <c r="E146" s="158"/>
      <c r="F146" s="157">
        <f t="shared" si="18"/>
        <v>0</v>
      </c>
      <c r="G146" s="158"/>
      <c r="H146" s="157">
        <f t="shared" si="18"/>
        <v>0</v>
      </c>
      <c r="I146" s="158"/>
      <c r="J146" s="157">
        <v>0</v>
      </c>
    </row>
    <row r="147" spans="1:10" ht="14.4" customHeight="1">
      <c r="A147" s="18"/>
      <c r="B147" s="77"/>
      <c r="C147" s="67"/>
      <c r="D147" s="63"/>
      <c r="E147" s="13"/>
      <c r="F147" s="13"/>
      <c r="G147" s="13"/>
      <c r="H147" s="14"/>
      <c r="I147" s="14"/>
      <c r="J147" s="13"/>
    </row>
    <row r="148" spans="1:10" ht="14.4" customHeight="1">
      <c r="B148" s="135">
        <v>46</v>
      </c>
      <c r="C148" s="60" t="s">
        <v>30</v>
      </c>
      <c r="D148" s="63"/>
      <c r="E148" s="13"/>
      <c r="F148" s="13"/>
      <c r="G148" s="13"/>
      <c r="H148" s="14"/>
      <c r="I148" s="14"/>
      <c r="J148" s="13"/>
    </row>
    <row r="149" spans="1:10" s="148" customFormat="1" ht="13.95" customHeight="1">
      <c r="A149" s="19"/>
      <c r="B149" s="62" t="s">
        <v>78</v>
      </c>
      <c r="C149" s="60" t="s">
        <v>16</v>
      </c>
      <c r="D149" s="12">
        <v>2454</v>
      </c>
      <c r="E149" s="65"/>
      <c r="F149" s="12">
        <v>2456</v>
      </c>
      <c r="G149" s="7"/>
      <c r="H149" s="12">
        <v>2456</v>
      </c>
      <c r="I149" s="7"/>
      <c r="J149" s="65">
        <v>0</v>
      </c>
    </row>
    <row r="150" spans="1:10" s="148" customFormat="1" ht="13.95" customHeight="1">
      <c r="A150" s="19"/>
      <c r="B150" s="62" t="s">
        <v>79</v>
      </c>
      <c r="C150" s="60" t="s">
        <v>48</v>
      </c>
      <c r="D150" s="63">
        <v>1301</v>
      </c>
      <c r="E150" s="65"/>
      <c r="F150" s="12">
        <v>1305</v>
      </c>
      <c r="G150" s="65"/>
      <c r="H150" s="13">
        <v>1305</v>
      </c>
      <c r="I150" s="65"/>
      <c r="J150" s="65">
        <v>0</v>
      </c>
    </row>
    <row r="151" spans="1:10" ht="13.95" customHeight="1">
      <c r="A151" s="18"/>
      <c r="B151" s="17" t="s">
        <v>80</v>
      </c>
      <c r="C151" s="67" t="s">
        <v>18</v>
      </c>
      <c r="D151" s="12">
        <v>15</v>
      </c>
      <c r="E151" s="65"/>
      <c r="F151" s="12">
        <v>15</v>
      </c>
      <c r="G151" s="7"/>
      <c r="H151" s="12">
        <v>15</v>
      </c>
      <c r="I151" s="7"/>
      <c r="J151" s="13">
        <v>11</v>
      </c>
    </row>
    <row r="152" spans="1:10" ht="13.95" customHeight="1">
      <c r="A152" s="18"/>
      <c r="B152" s="17" t="s">
        <v>81</v>
      </c>
      <c r="C152" s="67" t="s">
        <v>20</v>
      </c>
      <c r="D152" s="12">
        <v>11</v>
      </c>
      <c r="E152" s="7"/>
      <c r="F152" s="12">
        <v>11</v>
      </c>
      <c r="G152" s="7"/>
      <c r="H152" s="12">
        <v>11</v>
      </c>
      <c r="I152" s="7"/>
      <c r="J152" s="13">
        <v>8</v>
      </c>
    </row>
    <row r="153" spans="1:10" s="3" customFormat="1" ht="13.95" customHeight="1">
      <c r="A153" s="145" t="s">
        <v>10</v>
      </c>
      <c r="B153" s="166">
        <v>46</v>
      </c>
      <c r="C153" s="162" t="s">
        <v>30</v>
      </c>
      <c r="D153" s="158">
        <f t="shared" ref="D153:H153" si="19">SUM(D149:D152)</f>
        <v>3781</v>
      </c>
      <c r="E153" s="158"/>
      <c r="F153" s="158">
        <f t="shared" si="19"/>
        <v>3787</v>
      </c>
      <c r="G153" s="158"/>
      <c r="H153" s="158">
        <f t="shared" si="19"/>
        <v>3787</v>
      </c>
      <c r="I153" s="158"/>
      <c r="J153" s="158">
        <v>19</v>
      </c>
    </row>
    <row r="154" spans="1:10" ht="9.6" customHeight="1">
      <c r="C154" s="60"/>
      <c r="D154" s="63"/>
      <c r="E154" s="13"/>
      <c r="F154" s="13"/>
      <c r="G154" s="13"/>
      <c r="H154" s="14"/>
      <c r="I154" s="14"/>
      <c r="J154" s="13"/>
    </row>
    <row r="155" spans="1:10" ht="14.4" customHeight="1">
      <c r="B155" s="135">
        <v>47</v>
      </c>
      <c r="C155" s="60" t="s">
        <v>34</v>
      </c>
      <c r="D155" s="63"/>
      <c r="E155" s="13"/>
      <c r="F155" s="13"/>
      <c r="G155" s="13"/>
      <c r="H155" s="14"/>
      <c r="I155" s="14"/>
      <c r="J155" s="13"/>
    </row>
    <row r="156" spans="1:10" s="148" customFormat="1" ht="14.4" customHeight="1">
      <c r="A156" s="19"/>
      <c r="B156" s="62" t="s">
        <v>82</v>
      </c>
      <c r="C156" s="60" t="s">
        <v>16</v>
      </c>
      <c r="D156" s="63">
        <v>5100</v>
      </c>
      <c r="E156" s="7"/>
      <c r="F156" s="12">
        <v>6077</v>
      </c>
      <c r="G156" s="7"/>
      <c r="H156" s="12">
        <v>6077</v>
      </c>
      <c r="I156" s="7"/>
      <c r="J156" s="7">
        <v>0</v>
      </c>
    </row>
    <row r="157" spans="1:10" s="148" customFormat="1" ht="14.4" customHeight="1">
      <c r="A157" s="18"/>
      <c r="B157" s="17" t="s">
        <v>83</v>
      </c>
      <c r="C157" s="67" t="s">
        <v>48</v>
      </c>
      <c r="D157" s="12">
        <v>715</v>
      </c>
      <c r="E157" s="7"/>
      <c r="F157" s="12">
        <v>715</v>
      </c>
      <c r="G157" s="7"/>
      <c r="H157" s="13">
        <v>715</v>
      </c>
      <c r="I157" s="7"/>
      <c r="J157" s="7">
        <v>0</v>
      </c>
    </row>
    <row r="158" spans="1:10" ht="14.4" customHeight="1">
      <c r="A158" s="18"/>
      <c r="B158" s="17" t="s">
        <v>84</v>
      </c>
      <c r="C158" s="67" t="s">
        <v>18</v>
      </c>
      <c r="D158" s="12">
        <v>8</v>
      </c>
      <c r="E158" s="7"/>
      <c r="F158" s="12">
        <v>8</v>
      </c>
      <c r="G158" s="7"/>
      <c r="H158" s="12">
        <v>8</v>
      </c>
      <c r="I158" s="7"/>
      <c r="J158" s="13">
        <v>6</v>
      </c>
    </row>
    <row r="159" spans="1:10" ht="14.4" customHeight="1">
      <c r="A159" s="18"/>
      <c r="B159" s="17" t="s">
        <v>85</v>
      </c>
      <c r="C159" s="67" t="s">
        <v>20</v>
      </c>
      <c r="D159" s="63">
        <v>10</v>
      </c>
      <c r="E159" s="65"/>
      <c r="F159" s="12">
        <v>10</v>
      </c>
      <c r="G159" s="7"/>
      <c r="H159" s="12">
        <v>10</v>
      </c>
      <c r="I159" s="7"/>
      <c r="J159" s="64">
        <v>8</v>
      </c>
    </row>
    <row r="160" spans="1:10" s="3" customFormat="1" ht="14.4" customHeight="1">
      <c r="A160" s="91" t="s">
        <v>10</v>
      </c>
      <c r="B160" s="92">
        <v>47</v>
      </c>
      <c r="C160" s="93" t="s">
        <v>34</v>
      </c>
      <c r="D160" s="158">
        <f t="shared" ref="D160:H160" si="20">SUM(D156:D159)</f>
        <v>5833</v>
      </c>
      <c r="E160" s="158"/>
      <c r="F160" s="158">
        <f t="shared" si="20"/>
        <v>6810</v>
      </c>
      <c r="G160" s="158"/>
      <c r="H160" s="158">
        <f t="shared" si="20"/>
        <v>6810</v>
      </c>
      <c r="I160" s="158"/>
      <c r="J160" s="158">
        <v>14</v>
      </c>
    </row>
    <row r="161" spans="1:10" ht="12" customHeight="1">
      <c r="A161" s="18"/>
      <c r="B161" s="77"/>
      <c r="C161" s="67"/>
      <c r="D161" s="63"/>
      <c r="E161" s="13"/>
      <c r="F161" s="13"/>
      <c r="G161" s="13"/>
      <c r="H161" s="14"/>
      <c r="I161" s="14"/>
      <c r="J161" s="13"/>
    </row>
    <row r="162" spans="1:10" ht="14.4" customHeight="1">
      <c r="A162" s="18"/>
      <c r="B162" s="77">
        <v>48</v>
      </c>
      <c r="C162" s="67" t="s">
        <v>39</v>
      </c>
      <c r="D162" s="12"/>
      <c r="E162" s="13"/>
      <c r="F162" s="13"/>
      <c r="G162" s="13"/>
      <c r="H162" s="14"/>
      <c r="I162" s="14"/>
      <c r="J162" s="13"/>
    </row>
    <row r="163" spans="1:10" s="148" customFormat="1" ht="14.4" customHeight="1">
      <c r="A163" s="18"/>
      <c r="B163" s="17" t="s">
        <v>86</v>
      </c>
      <c r="C163" s="67" t="s">
        <v>16</v>
      </c>
      <c r="D163" s="12">
        <v>9091</v>
      </c>
      <c r="E163" s="7"/>
      <c r="F163" s="12">
        <v>9238</v>
      </c>
      <c r="G163" s="7"/>
      <c r="H163" s="12">
        <v>9238</v>
      </c>
      <c r="I163" s="7"/>
      <c r="J163" s="7">
        <v>0</v>
      </c>
    </row>
    <row r="164" spans="1:10" ht="14.4" customHeight="1">
      <c r="A164" s="18"/>
      <c r="B164" s="17" t="s">
        <v>87</v>
      </c>
      <c r="C164" s="67" t="s">
        <v>18</v>
      </c>
      <c r="D164" s="12">
        <v>15</v>
      </c>
      <c r="E164" s="7"/>
      <c r="F164" s="12">
        <v>15</v>
      </c>
      <c r="G164" s="7"/>
      <c r="H164" s="12">
        <v>15</v>
      </c>
      <c r="I164" s="7"/>
      <c r="J164" s="7">
        <v>0</v>
      </c>
    </row>
    <row r="165" spans="1:10" ht="14.4" customHeight="1">
      <c r="A165" s="18"/>
      <c r="B165" s="17" t="s">
        <v>88</v>
      </c>
      <c r="C165" s="67" t="s">
        <v>20</v>
      </c>
      <c r="D165" s="80">
        <v>11</v>
      </c>
      <c r="E165" s="79"/>
      <c r="F165" s="80">
        <v>11</v>
      </c>
      <c r="G165" s="79"/>
      <c r="H165" s="80">
        <v>11</v>
      </c>
      <c r="I165" s="79"/>
      <c r="J165" s="82">
        <v>8</v>
      </c>
    </row>
    <row r="166" spans="1:10" s="3" customFormat="1" ht="14.4" customHeight="1">
      <c r="A166" s="91" t="s">
        <v>10</v>
      </c>
      <c r="B166" s="92">
        <v>48</v>
      </c>
      <c r="C166" s="93" t="s">
        <v>39</v>
      </c>
      <c r="D166" s="171">
        <f t="shared" ref="D166:H166" si="21">SUM(D163:D165)</f>
        <v>9117</v>
      </c>
      <c r="E166" s="171"/>
      <c r="F166" s="171">
        <f t="shared" si="21"/>
        <v>9264</v>
      </c>
      <c r="G166" s="171"/>
      <c r="H166" s="171">
        <f t="shared" si="21"/>
        <v>9264</v>
      </c>
      <c r="I166" s="171"/>
      <c r="J166" s="171">
        <v>8</v>
      </c>
    </row>
    <row r="167" spans="1:10" s="3" customFormat="1" ht="14.4" customHeight="1">
      <c r="A167" s="91" t="s">
        <v>10</v>
      </c>
      <c r="B167" s="92">
        <v>63</v>
      </c>
      <c r="C167" s="93" t="s">
        <v>70</v>
      </c>
      <c r="D167" s="171">
        <f t="shared" ref="D167:H167" si="22">D166+D160+D153+D146+D139</f>
        <v>73352</v>
      </c>
      <c r="E167" s="171"/>
      <c r="F167" s="171">
        <f t="shared" si="22"/>
        <v>43879</v>
      </c>
      <c r="G167" s="171"/>
      <c r="H167" s="171">
        <f t="shared" si="22"/>
        <v>43879</v>
      </c>
      <c r="I167" s="171"/>
      <c r="J167" s="171">
        <v>8323</v>
      </c>
    </row>
    <row r="168" spans="1:10" ht="12" customHeight="1">
      <c r="A168" s="18"/>
      <c r="B168" s="77"/>
      <c r="C168" s="67"/>
      <c r="D168" s="12"/>
      <c r="E168" s="13"/>
      <c r="F168" s="13"/>
      <c r="G168" s="13"/>
      <c r="H168" s="14"/>
      <c r="I168" s="14"/>
      <c r="J168" s="13"/>
    </row>
    <row r="169" spans="1:10" ht="14.4" customHeight="1">
      <c r="A169" s="18"/>
      <c r="B169" s="85">
        <v>67</v>
      </c>
      <c r="C169" s="67" t="s">
        <v>89</v>
      </c>
      <c r="D169" s="12"/>
      <c r="E169" s="13"/>
      <c r="F169" s="13"/>
      <c r="G169" s="13"/>
      <c r="H169" s="14"/>
      <c r="I169" s="14"/>
      <c r="J169" s="13"/>
    </row>
    <row r="170" spans="1:10" s="148" customFormat="1" ht="14.4" customHeight="1">
      <c r="A170" s="18"/>
      <c r="B170" s="85" t="s">
        <v>90</v>
      </c>
      <c r="C170" s="67" t="s">
        <v>16</v>
      </c>
      <c r="D170" s="12">
        <v>12980</v>
      </c>
      <c r="E170" s="7"/>
      <c r="F170" s="12">
        <v>14621</v>
      </c>
      <c r="G170" s="7"/>
      <c r="H170" s="12">
        <v>14621</v>
      </c>
      <c r="I170" s="7"/>
      <c r="J170" s="13">
        <v>13143</v>
      </c>
    </row>
    <row r="171" spans="1:10" s="148" customFormat="1" ht="14.4" customHeight="1">
      <c r="A171" s="18"/>
      <c r="B171" s="17" t="s">
        <v>91</v>
      </c>
      <c r="C171" s="67" t="s">
        <v>48</v>
      </c>
      <c r="D171" s="12">
        <v>1652</v>
      </c>
      <c r="E171" s="7"/>
      <c r="F171" s="12">
        <v>1816</v>
      </c>
      <c r="G171" s="7"/>
      <c r="H171" s="13">
        <v>1816</v>
      </c>
      <c r="I171" s="7"/>
      <c r="J171" s="12">
        <v>1169</v>
      </c>
    </row>
    <row r="172" spans="1:10" ht="14.4" customHeight="1">
      <c r="A172" s="18"/>
      <c r="B172" s="17" t="s">
        <v>92</v>
      </c>
      <c r="C172" s="67" t="s">
        <v>18</v>
      </c>
      <c r="D172" s="12">
        <v>58</v>
      </c>
      <c r="E172" s="7"/>
      <c r="F172" s="12">
        <v>58</v>
      </c>
      <c r="G172" s="7"/>
      <c r="H172" s="12">
        <v>58</v>
      </c>
      <c r="I172" s="7"/>
      <c r="J172" s="12">
        <v>44</v>
      </c>
    </row>
    <row r="173" spans="1:10" ht="14.4" customHeight="1">
      <c r="B173" s="62" t="s">
        <v>93</v>
      </c>
      <c r="C173" s="60" t="s">
        <v>20</v>
      </c>
      <c r="D173" s="12">
        <v>49</v>
      </c>
      <c r="E173" s="65"/>
      <c r="F173" s="63">
        <v>50</v>
      </c>
      <c r="G173" s="65"/>
      <c r="H173" s="63">
        <v>50</v>
      </c>
      <c r="I173" s="65"/>
      <c r="J173" s="63">
        <v>38</v>
      </c>
    </row>
    <row r="174" spans="1:10" s="3" customFormat="1" ht="14.4" customHeight="1">
      <c r="A174" s="91" t="s">
        <v>10</v>
      </c>
      <c r="B174" s="178">
        <v>67</v>
      </c>
      <c r="C174" s="93" t="s">
        <v>89</v>
      </c>
      <c r="D174" s="158">
        <f t="shared" ref="D174:H174" si="23">SUM(D169:D173)</f>
        <v>14739</v>
      </c>
      <c r="E174" s="158"/>
      <c r="F174" s="158">
        <f t="shared" si="23"/>
        <v>16545</v>
      </c>
      <c r="G174" s="158"/>
      <c r="H174" s="158">
        <f t="shared" si="23"/>
        <v>16545</v>
      </c>
      <c r="I174" s="158"/>
      <c r="J174" s="158">
        <v>14394</v>
      </c>
    </row>
    <row r="175" spans="1:10" ht="12" customHeight="1">
      <c r="A175" s="18"/>
      <c r="B175" s="85"/>
      <c r="C175" s="67"/>
      <c r="D175" s="12"/>
      <c r="E175" s="12"/>
      <c r="F175" s="12"/>
      <c r="G175" s="7"/>
      <c r="H175" s="12"/>
      <c r="I175" s="7"/>
      <c r="J175" s="12"/>
    </row>
    <row r="176" spans="1:10" ht="14.4" customHeight="1">
      <c r="A176" s="18"/>
      <c r="B176" s="85">
        <v>68</v>
      </c>
      <c r="C176" s="67" t="s">
        <v>294</v>
      </c>
      <c r="D176" s="12"/>
      <c r="E176" s="12"/>
      <c r="F176" s="12"/>
      <c r="G176" s="12"/>
      <c r="H176" s="12"/>
      <c r="I176" s="12"/>
      <c r="J176" s="12"/>
    </row>
    <row r="177" spans="1:11" ht="14.4" customHeight="1">
      <c r="A177" s="18"/>
      <c r="B177" s="85" t="s">
        <v>295</v>
      </c>
      <c r="C177" s="67" t="s">
        <v>350</v>
      </c>
      <c r="D177" s="7">
        <v>0</v>
      </c>
      <c r="E177" s="7"/>
      <c r="F177" s="12">
        <v>10000</v>
      </c>
      <c r="G177" s="7"/>
      <c r="H177" s="12">
        <v>33000</v>
      </c>
      <c r="I177" s="7"/>
      <c r="J177" s="7">
        <v>0</v>
      </c>
      <c r="K177" s="134"/>
    </row>
    <row r="178" spans="1:11" ht="14.4" customHeight="1">
      <c r="A178" s="68"/>
      <c r="B178" s="154" t="s">
        <v>296</v>
      </c>
      <c r="C178" s="69" t="s">
        <v>297</v>
      </c>
      <c r="D178" s="79">
        <v>0</v>
      </c>
      <c r="E178" s="79"/>
      <c r="F178" s="80">
        <v>5000</v>
      </c>
      <c r="G178" s="79"/>
      <c r="H178" s="80">
        <v>7000</v>
      </c>
      <c r="I178" s="79"/>
      <c r="J178" s="79">
        <v>0</v>
      </c>
    </row>
    <row r="179" spans="1:11" s="3" customFormat="1" ht="14.4" customHeight="1">
      <c r="A179" s="145" t="s">
        <v>10</v>
      </c>
      <c r="B179" s="172">
        <v>68</v>
      </c>
      <c r="C179" s="162" t="s">
        <v>294</v>
      </c>
      <c r="D179" s="157">
        <f t="shared" ref="D179:H179" si="24">D178+D177</f>
        <v>0</v>
      </c>
      <c r="E179" s="158"/>
      <c r="F179" s="158">
        <f t="shared" si="24"/>
        <v>15000</v>
      </c>
      <c r="G179" s="158"/>
      <c r="H179" s="158">
        <f t="shared" si="24"/>
        <v>40000</v>
      </c>
      <c r="I179" s="158"/>
      <c r="J179" s="157">
        <v>0</v>
      </c>
      <c r="K179" s="173"/>
    </row>
    <row r="180" spans="1:11" s="3" customFormat="1" ht="14.4" customHeight="1">
      <c r="A180" s="91" t="s">
        <v>10</v>
      </c>
      <c r="B180" s="163">
        <v>0.10199999999999999</v>
      </c>
      <c r="C180" s="170" t="s">
        <v>69</v>
      </c>
      <c r="D180" s="158">
        <f t="shared" ref="D180:H180" si="25">D174+D167+D130+D179</f>
        <v>91236</v>
      </c>
      <c r="E180" s="158"/>
      <c r="F180" s="158">
        <f t="shared" si="25"/>
        <v>75425</v>
      </c>
      <c r="G180" s="158"/>
      <c r="H180" s="158">
        <f t="shared" si="25"/>
        <v>100425</v>
      </c>
      <c r="I180" s="158"/>
      <c r="J180" s="158">
        <v>22718</v>
      </c>
    </row>
    <row r="181" spans="1:11">
      <c r="A181" s="18"/>
      <c r="B181" s="86"/>
      <c r="C181" s="75"/>
      <c r="D181" s="12"/>
      <c r="E181" s="13"/>
      <c r="F181" s="13"/>
      <c r="G181" s="13"/>
      <c r="H181" s="13"/>
      <c r="I181" s="13"/>
      <c r="J181" s="13"/>
    </row>
    <row r="182" spans="1:11" ht="15" customHeight="1">
      <c r="A182" s="18"/>
      <c r="B182" s="72">
        <v>0.10299999999999999</v>
      </c>
      <c r="C182" s="75" t="s">
        <v>95</v>
      </c>
      <c r="D182" s="63"/>
      <c r="E182" s="64"/>
      <c r="F182" s="64"/>
      <c r="G182" s="64"/>
      <c r="H182" s="71"/>
      <c r="I182" s="71"/>
      <c r="J182" s="64"/>
    </row>
    <row r="183" spans="1:11" ht="15" customHeight="1">
      <c r="A183" s="18"/>
      <c r="B183" s="76">
        <v>8</v>
      </c>
      <c r="C183" s="67" t="s">
        <v>202</v>
      </c>
      <c r="D183" s="12"/>
      <c r="E183" s="13"/>
      <c r="F183" s="13"/>
      <c r="G183" s="13"/>
      <c r="H183" s="13"/>
      <c r="I183" s="13"/>
      <c r="J183" s="13"/>
    </row>
    <row r="184" spans="1:11" ht="26.4">
      <c r="A184" s="18"/>
      <c r="B184" s="77" t="s">
        <v>236</v>
      </c>
      <c r="C184" s="152" t="s">
        <v>331</v>
      </c>
      <c r="D184" s="12">
        <v>2128</v>
      </c>
      <c r="E184" s="7"/>
      <c r="F184" s="12">
        <v>671</v>
      </c>
      <c r="G184" s="7"/>
      <c r="H184" s="12">
        <v>671</v>
      </c>
      <c r="I184" s="7"/>
      <c r="J184" s="7">
        <v>0</v>
      </c>
    </row>
    <row r="185" spans="1:11" ht="26.4">
      <c r="A185" s="18"/>
      <c r="B185" s="77" t="s">
        <v>242</v>
      </c>
      <c r="C185" s="152" t="s">
        <v>332</v>
      </c>
      <c r="D185" s="12">
        <v>5772</v>
      </c>
      <c r="E185" s="7"/>
      <c r="F185" s="12">
        <v>3555</v>
      </c>
      <c r="G185" s="7"/>
      <c r="H185" s="12">
        <v>3555</v>
      </c>
      <c r="I185" s="7"/>
      <c r="J185" s="12">
        <v>1</v>
      </c>
    </row>
    <row r="186" spans="1:11" ht="26.4">
      <c r="A186" s="18"/>
      <c r="B186" s="77" t="s">
        <v>258</v>
      </c>
      <c r="C186" s="67" t="s">
        <v>333</v>
      </c>
      <c r="D186" s="12">
        <v>2969</v>
      </c>
      <c r="E186" s="7"/>
      <c r="F186" s="7">
        <v>0</v>
      </c>
      <c r="G186" s="7"/>
      <c r="H186" s="7">
        <v>0</v>
      </c>
      <c r="I186" s="7"/>
      <c r="J186" s="7">
        <v>0</v>
      </c>
    </row>
    <row r="187" spans="1:11" s="3" customFormat="1" ht="15" customHeight="1">
      <c r="A187" s="91" t="s">
        <v>10</v>
      </c>
      <c r="B187" s="165">
        <v>8</v>
      </c>
      <c r="C187" s="93" t="s">
        <v>202</v>
      </c>
      <c r="D187" s="158">
        <f>SUM(D184:D186)</f>
        <v>10869</v>
      </c>
      <c r="E187" s="158"/>
      <c r="F187" s="158">
        <f>SUM(F184:F186)</f>
        <v>4226</v>
      </c>
      <c r="G187" s="158"/>
      <c r="H187" s="158">
        <f>SUM(H184:H186)</f>
        <v>4226</v>
      </c>
      <c r="I187" s="158"/>
      <c r="J187" s="158">
        <v>1</v>
      </c>
    </row>
    <row r="188" spans="1:11" ht="12" customHeight="1">
      <c r="A188" s="18"/>
      <c r="B188" s="72"/>
      <c r="C188" s="75"/>
      <c r="D188" s="63"/>
      <c r="E188" s="64"/>
      <c r="F188" s="64"/>
      <c r="G188" s="64"/>
      <c r="H188" s="71"/>
      <c r="I188" s="71"/>
      <c r="J188" s="64"/>
    </row>
    <row r="189" spans="1:11" ht="13.95" customHeight="1">
      <c r="B189" s="135">
        <v>68</v>
      </c>
      <c r="C189" s="60" t="s">
        <v>96</v>
      </c>
      <c r="D189" s="63"/>
      <c r="E189" s="64"/>
      <c r="F189" s="64"/>
      <c r="G189" s="64"/>
      <c r="H189" s="71"/>
      <c r="I189" s="71"/>
      <c r="J189" s="64"/>
    </row>
    <row r="190" spans="1:11" ht="13.95" customHeight="1">
      <c r="A190" s="18"/>
      <c r="B190" s="77">
        <v>44</v>
      </c>
      <c r="C190" s="67" t="s">
        <v>14</v>
      </c>
      <c r="D190" s="12"/>
      <c r="E190" s="13"/>
      <c r="F190" s="13"/>
      <c r="G190" s="13"/>
      <c r="H190" s="14"/>
      <c r="I190" s="14"/>
      <c r="J190" s="13"/>
    </row>
    <row r="191" spans="1:11" s="148" customFormat="1" ht="13.95" customHeight="1">
      <c r="A191" s="18"/>
      <c r="B191" s="17" t="s">
        <v>97</v>
      </c>
      <c r="C191" s="67" t="s">
        <v>16</v>
      </c>
      <c r="D191" s="63">
        <v>5840</v>
      </c>
      <c r="E191" s="7"/>
      <c r="F191" s="12">
        <v>6163</v>
      </c>
      <c r="G191" s="7"/>
      <c r="H191" s="12">
        <v>6163</v>
      </c>
      <c r="I191" s="7"/>
      <c r="J191" s="7">
        <v>0</v>
      </c>
    </row>
    <row r="192" spans="1:11" ht="13.95" customHeight="1">
      <c r="A192" s="18"/>
      <c r="B192" s="17" t="s">
        <v>98</v>
      </c>
      <c r="C192" s="67" t="s">
        <v>18</v>
      </c>
      <c r="D192" s="63">
        <v>27</v>
      </c>
      <c r="E192" s="7"/>
      <c r="F192" s="12">
        <v>28</v>
      </c>
      <c r="G192" s="7"/>
      <c r="H192" s="12">
        <v>28</v>
      </c>
      <c r="I192" s="7"/>
      <c r="J192" s="13">
        <v>21</v>
      </c>
    </row>
    <row r="193" spans="1:10" ht="13.95" customHeight="1">
      <c r="A193" s="18"/>
      <c r="B193" s="17" t="s">
        <v>99</v>
      </c>
      <c r="C193" s="67" t="s">
        <v>20</v>
      </c>
      <c r="D193" s="12">
        <v>32</v>
      </c>
      <c r="E193" s="7"/>
      <c r="F193" s="12">
        <v>32</v>
      </c>
      <c r="G193" s="7"/>
      <c r="H193" s="12">
        <v>32</v>
      </c>
      <c r="I193" s="7"/>
      <c r="J193" s="13">
        <v>24</v>
      </c>
    </row>
    <row r="194" spans="1:10" ht="13.95" customHeight="1">
      <c r="A194" s="18"/>
      <c r="B194" s="17" t="s">
        <v>182</v>
      </c>
      <c r="C194" s="87" t="s">
        <v>183</v>
      </c>
      <c r="D194" s="12">
        <v>17385</v>
      </c>
      <c r="E194" s="7"/>
      <c r="F194" s="12">
        <v>1500</v>
      </c>
      <c r="G194" s="65"/>
      <c r="H194" s="63">
        <v>4000</v>
      </c>
      <c r="I194" s="65"/>
      <c r="J194" s="7">
        <v>0</v>
      </c>
    </row>
    <row r="195" spans="1:10" s="3" customFormat="1" ht="13.95" customHeight="1">
      <c r="A195" s="91" t="s">
        <v>10</v>
      </c>
      <c r="B195" s="92">
        <v>44</v>
      </c>
      <c r="C195" s="93" t="s">
        <v>14</v>
      </c>
      <c r="D195" s="158">
        <f>SUM(D191:D194)</f>
        <v>23284</v>
      </c>
      <c r="E195" s="174"/>
      <c r="F195" s="158">
        <f>SUM(F191:F194)</f>
        <v>7723</v>
      </c>
      <c r="G195" s="158"/>
      <c r="H195" s="158">
        <f>SUM(H191:H194)</f>
        <v>10223</v>
      </c>
      <c r="I195" s="158"/>
      <c r="J195" s="174">
        <v>45</v>
      </c>
    </row>
    <row r="196" spans="1:10" ht="13.95" customHeight="1">
      <c r="A196" s="18"/>
      <c r="B196" s="77"/>
      <c r="C196" s="67"/>
      <c r="D196" s="12"/>
      <c r="E196" s="13"/>
      <c r="F196" s="13"/>
      <c r="G196" s="13"/>
      <c r="H196" s="14"/>
      <c r="I196" s="14"/>
      <c r="J196" s="13"/>
    </row>
    <row r="197" spans="1:10" ht="13.95" customHeight="1">
      <c r="A197" s="18"/>
      <c r="B197" s="77">
        <v>45</v>
      </c>
      <c r="C197" s="67" t="s">
        <v>25</v>
      </c>
      <c r="D197" s="12"/>
      <c r="E197" s="13"/>
      <c r="F197" s="13"/>
      <c r="G197" s="13"/>
      <c r="H197" s="14"/>
      <c r="I197" s="14"/>
      <c r="J197" s="13"/>
    </row>
    <row r="198" spans="1:10" ht="13.95" customHeight="1">
      <c r="A198" s="18"/>
      <c r="B198" s="17" t="s">
        <v>100</v>
      </c>
      <c r="C198" s="67" t="s">
        <v>18</v>
      </c>
      <c r="D198" s="12">
        <v>5</v>
      </c>
      <c r="E198" s="7"/>
      <c r="F198" s="12">
        <v>5</v>
      </c>
      <c r="G198" s="7"/>
      <c r="H198" s="12">
        <v>5</v>
      </c>
      <c r="I198" s="7"/>
      <c r="J198" s="13">
        <v>4</v>
      </c>
    </row>
    <row r="199" spans="1:10" ht="13.95" customHeight="1">
      <c r="A199" s="18"/>
      <c r="B199" s="17" t="s">
        <v>101</v>
      </c>
      <c r="C199" s="67" t="s">
        <v>20</v>
      </c>
      <c r="D199" s="80">
        <v>6</v>
      </c>
      <c r="E199" s="79"/>
      <c r="F199" s="80">
        <v>6</v>
      </c>
      <c r="G199" s="79"/>
      <c r="H199" s="80">
        <v>6</v>
      </c>
      <c r="I199" s="79"/>
      <c r="J199" s="82">
        <v>5</v>
      </c>
    </row>
    <row r="200" spans="1:10" s="3" customFormat="1" ht="13.95" customHeight="1">
      <c r="A200" s="91" t="s">
        <v>10</v>
      </c>
      <c r="B200" s="92">
        <v>45</v>
      </c>
      <c r="C200" s="93" t="s">
        <v>25</v>
      </c>
      <c r="D200" s="171">
        <f t="shared" ref="D200:H200" si="26">SUM(D198:D199)</f>
        <v>11</v>
      </c>
      <c r="E200" s="171"/>
      <c r="F200" s="171">
        <f t="shared" si="26"/>
        <v>11</v>
      </c>
      <c r="G200" s="171"/>
      <c r="H200" s="171">
        <f t="shared" si="26"/>
        <v>11</v>
      </c>
      <c r="I200" s="171"/>
      <c r="J200" s="171">
        <v>9</v>
      </c>
    </row>
    <row r="201" spans="1:10" ht="13.95" customHeight="1">
      <c r="A201" s="18"/>
      <c r="B201" s="77"/>
      <c r="C201" s="67"/>
      <c r="D201" s="63"/>
      <c r="E201" s="64"/>
      <c r="F201" s="64"/>
      <c r="G201" s="64"/>
      <c r="H201" s="71"/>
      <c r="I201" s="71"/>
      <c r="J201" s="64"/>
    </row>
    <row r="202" spans="1:10" ht="13.95" customHeight="1">
      <c r="A202" s="18"/>
      <c r="B202" s="77">
        <v>47</v>
      </c>
      <c r="C202" s="67" t="s">
        <v>34</v>
      </c>
      <c r="D202" s="12"/>
      <c r="E202" s="13"/>
      <c r="F202" s="13"/>
      <c r="G202" s="13"/>
      <c r="H202" s="14"/>
      <c r="I202" s="14"/>
      <c r="J202" s="13"/>
    </row>
    <row r="203" spans="1:10" s="148" customFormat="1" ht="13.95" customHeight="1">
      <c r="A203" s="18"/>
      <c r="B203" s="17" t="s">
        <v>102</v>
      </c>
      <c r="C203" s="67" t="s">
        <v>16</v>
      </c>
      <c r="D203" s="12">
        <v>1312</v>
      </c>
      <c r="E203" s="7"/>
      <c r="F203" s="12">
        <v>1758</v>
      </c>
      <c r="G203" s="7"/>
      <c r="H203" s="12">
        <v>1758</v>
      </c>
      <c r="I203" s="7"/>
      <c r="J203" s="7">
        <v>0</v>
      </c>
    </row>
    <row r="204" spans="1:10" ht="15" customHeight="1">
      <c r="A204" s="18"/>
      <c r="B204" s="17" t="s">
        <v>103</v>
      </c>
      <c r="C204" s="67" t="s">
        <v>18</v>
      </c>
      <c r="D204" s="12">
        <v>12</v>
      </c>
      <c r="E204" s="7"/>
      <c r="F204" s="12">
        <v>12</v>
      </c>
      <c r="G204" s="7"/>
      <c r="H204" s="12">
        <v>12</v>
      </c>
      <c r="I204" s="7"/>
      <c r="J204" s="13">
        <v>9</v>
      </c>
    </row>
    <row r="205" spans="1:10" ht="15" customHeight="1">
      <c r="A205" s="18"/>
      <c r="B205" s="17" t="s">
        <v>104</v>
      </c>
      <c r="C205" s="67" t="s">
        <v>20</v>
      </c>
      <c r="D205" s="80">
        <v>15</v>
      </c>
      <c r="E205" s="79"/>
      <c r="F205" s="80">
        <v>15</v>
      </c>
      <c r="G205" s="79"/>
      <c r="H205" s="80">
        <v>15</v>
      </c>
      <c r="I205" s="79"/>
      <c r="J205" s="82">
        <v>11</v>
      </c>
    </row>
    <row r="206" spans="1:10" s="3" customFormat="1" ht="15" customHeight="1">
      <c r="A206" s="167" t="s">
        <v>10</v>
      </c>
      <c r="B206" s="168">
        <v>47</v>
      </c>
      <c r="C206" s="169" t="s">
        <v>34</v>
      </c>
      <c r="D206" s="171">
        <f t="shared" ref="D206:H206" si="27">SUM(D203:D205)</f>
        <v>1339</v>
      </c>
      <c r="E206" s="171"/>
      <c r="F206" s="171">
        <f t="shared" si="27"/>
        <v>1785</v>
      </c>
      <c r="G206" s="171"/>
      <c r="H206" s="171">
        <f t="shared" si="27"/>
        <v>1785</v>
      </c>
      <c r="I206" s="171"/>
      <c r="J206" s="171">
        <v>20</v>
      </c>
    </row>
    <row r="207" spans="1:10" ht="9.6" customHeight="1">
      <c r="A207" s="18"/>
      <c r="B207" s="77"/>
      <c r="C207" s="67"/>
      <c r="D207" s="63"/>
      <c r="E207" s="64"/>
      <c r="F207" s="64"/>
      <c r="G207" s="64"/>
      <c r="H207" s="88"/>
      <c r="I207" s="71"/>
      <c r="J207" s="64"/>
    </row>
    <row r="208" spans="1:10" ht="14.4" customHeight="1">
      <c r="A208" s="18"/>
      <c r="B208" s="77">
        <v>48</v>
      </c>
      <c r="C208" s="67" t="s">
        <v>39</v>
      </c>
      <c r="D208" s="12"/>
      <c r="E208" s="13"/>
      <c r="F208" s="13"/>
      <c r="G208" s="13"/>
      <c r="H208" s="89"/>
      <c r="I208" s="14"/>
      <c r="J208" s="13"/>
    </row>
    <row r="209" spans="1:10" s="148" customFormat="1" ht="14.4" customHeight="1">
      <c r="A209" s="18"/>
      <c r="B209" s="17" t="s">
        <v>105</v>
      </c>
      <c r="C209" s="67" t="s">
        <v>16</v>
      </c>
      <c r="D209" s="12">
        <v>2734</v>
      </c>
      <c r="E209" s="7"/>
      <c r="F209" s="12">
        <v>4095</v>
      </c>
      <c r="G209" s="7"/>
      <c r="H209" s="12">
        <v>4095</v>
      </c>
      <c r="I209" s="7"/>
      <c r="J209" s="7">
        <v>0</v>
      </c>
    </row>
    <row r="210" spans="1:10" ht="14.4" customHeight="1">
      <c r="A210" s="18"/>
      <c r="B210" s="17" t="s">
        <v>106</v>
      </c>
      <c r="C210" s="67" t="s">
        <v>18</v>
      </c>
      <c r="D210" s="12">
        <v>24</v>
      </c>
      <c r="E210" s="7"/>
      <c r="F210" s="12">
        <v>24</v>
      </c>
      <c r="G210" s="7"/>
      <c r="H210" s="12">
        <v>24</v>
      </c>
      <c r="I210" s="7"/>
      <c r="J210" s="13">
        <v>18</v>
      </c>
    </row>
    <row r="211" spans="1:10" ht="14.4" customHeight="1">
      <c r="B211" s="17" t="s">
        <v>107</v>
      </c>
      <c r="C211" s="67" t="s">
        <v>20</v>
      </c>
      <c r="D211" s="63">
        <v>27</v>
      </c>
      <c r="E211" s="65"/>
      <c r="F211" s="63">
        <v>27</v>
      </c>
      <c r="G211" s="65"/>
      <c r="H211" s="63">
        <v>27</v>
      </c>
      <c r="I211" s="65"/>
      <c r="J211" s="64">
        <v>20</v>
      </c>
    </row>
    <row r="212" spans="1:10" s="3" customFormat="1" ht="14.4" customHeight="1">
      <c r="A212" s="145" t="s">
        <v>10</v>
      </c>
      <c r="B212" s="166">
        <v>48</v>
      </c>
      <c r="C212" s="162" t="s">
        <v>39</v>
      </c>
      <c r="D212" s="158">
        <f t="shared" ref="D212:H212" si="28">SUM(D209:D211)</f>
        <v>2785</v>
      </c>
      <c r="E212" s="158"/>
      <c r="F212" s="158">
        <f t="shared" si="28"/>
        <v>4146</v>
      </c>
      <c r="G212" s="158"/>
      <c r="H212" s="158">
        <f t="shared" si="28"/>
        <v>4146</v>
      </c>
      <c r="I212" s="158"/>
      <c r="J212" s="158">
        <v>38</v>
      </c>
    </row>
    <row r="213" spans="1:10" s="3" customFormat="1" ht="14.4" customHeight="1">
      <c r="A213" s="91" t="s">
        <v>10</v>
      </c>
      <c r="B213" s="92">
        <v>68</v>
      </c>
      <c r="C213" s="93" t="s">
        <v>96</v>
      </c>
      <c r="D213" s="158">
        <f t="shared" ref="D213:H213" si="29">D212+D206+D200+D195</f>
        <v>27419</v>
      </c>
      <c r="E213" s="174"/>
      <c r="F213" s="158">
        <f t="shared" si="29"/>
        <v>13665</v>
      </c>
      <c r="G213" s="158"/>
      <c r="H213" s="158">
        <f t="shared" si="29"/>
        <v>16165</v>
      </c>
      <c r="I213" s="158"/>
      <c r="J213" s="174">
        <v>112</v>
      </c>
    </row>
    <row r="214" spans="1:10" s="3" customFormat="1" ht="14.4" customHeight="1">
      <c r="A214" s="91" t="s">
        <v>10</v>
      </c>
      <c r="B214" s="175">
        <v>0.10299999999999999</v>
      </c>
      <c r="C214" s="170" t="s">
        <v>95</v>
      </c>
      <c r="D214" s="158">
        <f>D213+D187</f>
        <v>38288</v>
      </c>
      <c r="E214" s="158"/>
      <c r="F214" s="158">
        <f>F213+F187</f>
        <v>17891</v>
      </c>
      <c r="G214" s="158"/>
      <c r="H214" s="158">
        <f>H213+H187</f>
        <v>20391</v>
      </c>
      <c r="I214" s="158"/>
      <c r="J214" s="158">
        <v>113</v>
      </c>
    </row>
    <row r="215" spans="1:10" ht="15" customHeight="1">
      <c r="A215" s="18"/>
      <c r="B215" s="86"/>
      <c r="C215" s="75"/>
      <c r="D215" s="12"/>
      <c r="E215" s="13"/>
      <c r="F215" s="13"/>
      <c r="G215" s="13"/>
      <c r="H215" s="14"/>
      <c r="I215" s="14"/>
      <c r="J215" s="13"/>
    </row>
    <row r="216" spans="1:10" ht="14.4" customHeight="1">
      <c r="B216" s="90">
        <v>0.104</v>
      </c>
      <c r="C216" s="50" t="s">
        <v>108</v>
      </c>
      <c r="D216" s="63"/>
      <c r="E216" s="13"/>
      <c r="F216" s="13"/>
      <c r="G216" s="13"/>
      <c r="H216" s="14"/>
      <c r="I216" s="14"/>
      <c r="J216" s="13"/>
    </row>
    <row r="217" spans="1:10" ht="14.4" customHeight="1">
      <c r="B217" s="135">
        <v>69</v>
      </c>
      <c r="C217" s="60" t="s">
        <v>109</v>
      </c>
      <c r="D217" s="63"/>
      <c r="E217" s="64"/>
      <c r="F217" s="64"/>
      <c r="G217" s="64"/>
      <c r="H217" s="71"/>
      <c r="I217" s="71"/>
      <c r="J217" s="64"/>
    </row>
    <row r="218" spans="1:10" ht="14.4" customHeight="1">
      <c r="A218" s="18"/>
      <c r="B218" s="77">
        <v>45</v>
      </c>
      <c r="C218" s="67" t="s">
        <v>25</v>
      </c>
      <c r="D218" s="12"/>
      <c r="E218" s="13"/>
      <c r="F218" s="13"/>
      <c r="G218" s="13"/>
      <c r="H218" s="14"/>
      <c r="I218" s="14"/>
      <c r="J218" s="13"/>
    </row>
    <row r="219" spans="1:10" ht="14.4" customHeight="1">
      <c r="A219" s="18"/>
      <c r="B219" s="17" t="s">
        <v>110</v>
      </c>
      <c r="C219" s="67" t="s">
        <v>18</v>
      </c>
      <c r="D219" s="12">
        <v>8</v>
      </c>
      <c r="E219" s="7"/>
      <c r="F219" s="12">
        <v>8</v>
      </c>
      <c r="G219" s="7"/>
      <c r="H219" s="12">
        <v>8</v>
      </c>
      <c r="I219" s="7"/>
      <c r="J219" s="13">
        <v>6</v>
      </c>
    </row>
    <row r="220" spans="1:10" s="3" customFormat="1" ht="14.4" customHeight="1">
      <c r="A220" s="91" t="s">
        <v>10</v>
      </c>
      <c r="B220" s="92">
        <v>45</v>
      </c>
      <c r="C220" s="93" t="s">
        <v>25</v>
      </c>
      <c r="D220" s="158">
        <f t="shared" ref="D220:H220" si="30">SUM(D219:D219)</f>
        <v>8</v>
      </c>
      <c r="E220" s="158"/>
      <c r="F220" s="158">
        <f t="shared" si="30"/>
        <v>8</v>
      </c>
      <c r="G220" s="158"/>
      <c r="H220" s="158">
        <f t="shared" si="30"/>
        <v>8</v>
      </c>
      <c r="I220" s="158"/>
      <c r="J220" s="158">
        <v>6</v>
      </c>
    </row>
    <row r="221" spans="1:10" ht="14.4" customHeight="1">
      <c r="A221" s="18"/>
      <c r="B221" s="17"/>
      <c r="C221" s="67"/>
      <c r="D221" s="12"/>
      <c r="E221" s="13"/>
      <c r="F221" s="13"/>
      <c r="G221" s="13"/>
      <c r="H221" s="14"/>
      <c r="I221" s="14"/>
      <c r="J221" s="13"/>
    </row>
    <row r="222" spans="1:10" ht="14.4" customHeight="1">
      <c r="A222" s="18"/>
      <c r="B222" s="77">
        <v>46</v>
      </c>
      <c r="C222" s="67" t="s">
        <v>30</v>
      </c>
      <c r="D222" s="12"/>
      <c r="E222" s="13"/>
      <c r="F222" s="13"/>
      <c r="G222" s="13"/>
      <c r="H222" s="14"/>
      <c r="I222" s="14"/>
      <c r="J222" s="13"/>
    </row>
    <row r="223" spans="1:10" s="148" customFormat="1" ht="14.4" customHeight="1">
      <c r="A223" s="18"/>
      <c r="B223" s="17" t="s">
        <v>111</v>
      </c>
      <c r="C223" s="67" t="s">
        <v>16</v>
      </c>
      <c r="D223" s="12">
        <v>1591</v>
      </c>
      <c r="E223" s="7"/>
      <c r="F223" s="12">
        <v>2098</v>
      </c>
      <c r="G223" s="7"/>
      <c r="H223" s="12">
        <v>2098</v>
      </c>
      <c r="I223" s="7"/>
      <c r="J223" s="7">
        <v>0</v>
      </c>
    </row>
    <row r="224" spans="1:10" ht="14.4" customHeight="1">
      <c r="A224" s="18"/>
      <c r="B224" s="17" t="s">
        <v>112</v>
      </c>
      <c r="C224" s="67" t="s">
        <v>18</v>
      </c>
      <c r="D224" s="63">
        <v>24</v>
      </c>
      <c r="E224" s="7"/>
      <c r="F224" s="63">
        <v>24</v>
      </c>
      <c r="G224" s="7"/>
      <c r="H224" s="63">
        <v>24</v>
      </c>
      <c r="I224" s="7"/>
      <c r="J224" s="13">
        <v>18</v>
      </c>
    </row>
    <row r="225" spans="1:10" s="3" customFormat="1" ht="14.4" customHeight="1">
      <c r="A225" s="91" t="s">
        <v>10</v>
      </c>
      <c r="B225" s="92">
        <v>46</v>
      </c>
      <c r="C225" s="93" t="s">
        <v>30</v>
      </c>
      <c r="D225" s="158">
        <f t="shared" ref="D225:H225" si="31">SUM(D223:D224)</f>
        <v>1615</v>
      </c>
      <c r="E225" s="158"/>
      <c r="F225" s="158">
        <f t="shared" si="31"/>
        <v>2122</v>
      </c>
      <c r="G225" s="158"/>
      <c r="H225" s="158">
        <f t="shared" si="31"/>
        <v>2122</v>
      </c>
      <c r="I225" s="158"/>
      <c r="J225" s="158">
        <v>18</v>
      </c>
    </row>
    <row r="226" spans="1:10" ht="14.4" customHeight="1">
      <c r="A226" s="18"/>
      <c r="B226" s="17"/>
      <c r="C226" s="67"/>
      <c r="D226" s="12"/>
      <c r="E226" s="13"/>
      <c r="F226" s="12"/>
      <c r="G226" s="13"/>
      <c r="H226" s="14"/>
      <c r="I226" s="14"/>
      <c r="J226" s="13"/>
    </row>
    <row r="227" spans="1:10" ht="14.4" customHeight="1">
      <c r="A227" s="18"/>
      <c r="B227" s="77">
        <v>47</v>
      </c>
      <c r="C227" s="67" t="s">
        <v>34</v>
      </c>
      <c r="D227" s="12"/>
      <c r="E227" s="13"/>
      <c r="F227" s="12"/>
      <c r="G227" s="13"/>
      <c r="H227" s="14"/>
      <c r="I227" s="14"/>
      <c r="J227" s="13"/>
    </row>
    <row r="228" spans="1:10" s="148" customFormat="1" ht="14.4" customHeight="1">
      <c r="A228" s="18"/>
      <c r="B228" s="17" t="s">
        <v>113</v>
      </c>
      <c r="C228" s="67" t="s">
        <v>16</v>
      </c>
      <c r="D228" s="12">
        <v>1098</v>
      </c>
      <c r="E228" s="7"/>
      <c r="F228" s="12">
        <v>1950</v>
      </c>
      <c r="G228" s="7"/>
      <c r="H228" s="12">
        <v>1950</v>
      </c>
      <c r="I228" s="7"/>
      <c r="J228" s="7">
        <v>0</v>
      </c>
    </row>
    <row r="229" spans="1:10" ht="14.4" customHeight="1">
      <c r="A229" s="18"/>
      <c r="B229" s="17" t="s">
        <v>114</v>
      </c>
      <c r="C229" s="67" t="s">
        <v>18</v>
      </c>
      <c r="D229" s="80">
        <v>14</v>
      </c>
      <c r="E229" s="79"/>
      <c r="F229" s="80">
        <v>14</v>
      </c>
      <c r="G229" s="79"/>
      <c r="H229" s="80">
        <v>14</v>
      </c>
      <c r="I229" s="79"/>
      <c r="J229" s="82">
        <v>11</v>
      </c>
    </row>
    <row r="230" spans="1:10" s="3" customFormat="1" ht="14.4" customHeight="1">
      <c r="A230" s="91" t="s">
        <v>10</v>
      </c>
      <c r="B230" s="92">
        <v>47</v>
      </c>
      <c r="C230" s="93" t="s">
        <v>34</v>
      </c>
      <c r="D230" s="171">
        <f t="shared" ref="D230:H230" si="32">SUM(D228:D229)</f>
        <v>1112</v>
      </c>
      <c r="E230" s="171"/>
      <c r="F230" s="171">
        <f t="shared" si="32"/>
        <v>1964</v>
      </c>
      <c r="G230" s="171"/>
      <c r="H230" s="171">
        <f t="shared" si="32"/>
        <v>1964</v>
      </c>
      <c r="I230" s="171"/>
      <c r="J230" s="171">
        <v>11</v>
      </c>
    </row>
    <row r="231" spans="1:10" s="3" customFormat="1" ht="14.4" customHeight="1">
      <c r="A231" s="91" t="s">
        <v>10</v>
      </c>
      <c r="B231" s="92">
        <v>69</v>
      </c>
      <c r="C231" s="93" t="s">
        <v>109</v>
      </c>
      <c r="D231" s="158">
        <f t="shared" ref="D231:H231" si="33">D230+D225+D220</f>
        <v>2735</v>
      </c>
      <c r="E231" s="158"/>
      <c r="F231" s="158">
        <f t="shared" si="33"/>
        <v>4094</v>
      </c>
      <c r="G231" s="158"/>
      <c r="H231" s="158">
        <f t="shared" si="33"/>
        <v>4094</v>
      </c>
      <c r="I231" s="158"/>
      <c r="J231" s="158">
        <v>35</v>
      </c>
    </row>
    <row r="232" spans="1:10" ht="14.4" customHeight="1">
      <c r="A232" s="18"/>
      <c r="B232" s="77"/>
      <c r="C232" s="67"/>
      <c r="D232" s="7"/>
      <c r="E232" s="12"/>
      <c r="F232" s="12"/>
      <c r="G232" s="7"/>
      <c r="H232" s="12"/>
      <c r="I232" s="7"/>
      <c r="J232" s="12"/>
    </row>
    <row r="233" spans="1:10" ht="14.4" customHeight="1">
      <c r="A233" s="18"/>
      <c r="B233" s="77">
        <v>70</v>
      </c>
      <c r="C233" s="67" t="s">
        <v>292</v>
      </c>
      <c r="D233" s="7"/>
      <c r="E233" s="12"/>
      <c r="F233" s="7"/>
      <c r="G233" s="12"/>
      <c r="H233" s="7"/>
      <c r="I233" s="12"/>
      <c r="J233" s="12"/>
    </row>
    <row r="234" spans="1:10" ht="14.4" customHeight="1">
      <c r="A234" s="18"/>
      <c r="B234" s="77" t="s">
        <v>293</v>
      </c>
      <c r="C234" s="67" t="s">
        <v>307</v>
      </c>
      <c r="D234" s="79">
        <v>0</v>
      </c>
      <c r="E234" s="79"/>
      <c r="F234" s="80">
        <v>3000</v>
      </c>
      <c r="G234" s="79"/>
      <c r="H234" s="80">
        <v>3000</v>
      </c>
      <c r="I234" s="79"/>
      <c r="J234" s="79">
        <v>0</v>
      </c>
    </row>
    <row r="235" spans="1:10" s="3" customFormat="1" ht="14.4" customHeight="1">
      <c r="A235" s="91" t="s">
        <v>10</v>
      </c>
      <c r="B235" s="92">
        <v>70</v>
      </c>
      <c r="C235" s="93" t="s">
        <v>292</v>
      </c>
      <c r="D235" s="176">
        <f t="shared" ref="D235:H235" si="34">D234</f>
        <v>0</v>
      </c>
      <c r="E235" s="171"/>
      <c r="F235" s="171">
        <f t="shared" si="34"/>
        <v>3000</v>
      </c>
      <c r="G235" s="171"/>
      <c r="H235" s="171">
        <f t="shared" si="34"/>
        <v>3000</v>
      </c>
      <c r="I235" s="171"/>
      <c r="J235" s="176">
        <v>0</v>
      </c>
    </row>
    <row r="236" spans="1:10" s="3" customFormat="1" ht="14.4" customHeight="1">
      <c r="A236" s="167" t="s">
        <v>10</v>
      </c>
      <c r="B236" s="206">
        <v>0.104</v>
      </c>
      <c r="C236" s="207" t="s">
        <v>108</v>
      </c>
      <c r="D236" s="158">
        <f t="shared" ref="D236:H236" si="35">D231+D235</f>
        <v>2735</v>
      </c>
      <c r="E236" s="158"/>
      <c r="F236" s="158">
        <f t="shared" si="35"/>
        <v>7094</v>
      </c>
      <c r="G236" s="158"/>
      <c r="H236" s="158">
        <f t="shared" si="35"/>
        <v>7094</v>
      </c>
      <c r="I236" s="158"/>
      <c r="J236" s="158">
        <v>35</v>
      </c>
    </row>
    <row r="237" spans="1:10" ht="9" customHeight="1">
      <c r="A237" s="18"/>
      <c r="B237" s="86"/>
      <c r="C237" s="75"/>
      <c r="D237" s="12"/>
      <c r="E237" s="13"/>
      <c r="F237" s="13"/>
      <c r="G237" s="13"/>
      <c r="H237" s="14"/>
      <c r="I237" s="14"/>
      <c r="J237" s="13"/>
    </row>
    <row r="238" spans="1:10" ht="15" customHeight="1">
      <c r="B238" s="90">
        <v>0.105</v>
      </c>
      <c r="C238" s="50" t="s">
        <v>123</v>
      </c>
      <c r="D238" s="63"/>
      <c r="E238" s="64"/>
      <c r="F238" s="64"/>
      <c r="G238" s="64"/>
      <c r="H238" s="71"/>
      <c r="I238" s="71"/>
      <c r="J238" s="64"/>
    </row>
    <row r="239" spans="1:10" ht="15" customHeight="1">
      <c r="B239" s="76">
        <v>8</v>
      </c>
      <c r="C239" s="67" t="s">
        <v>202</v>
      </c>
      <c r="D239" s="63"/>
      <c r="E239" s="64"/>
      <c r="F239" s="64"/>
      <c r="G239" s="64"/>
      <c r="H239" s="71"/>
      <c r="I239" s="71"/>
      <c r="J239" s="64"/>
    </row>
    <row r="240" spans="1:10" s="143" customFormat="1" ht="28.2" customHeight="1">
      <c r="A240" s="142"/>
      <c r="B240" s="155" t="s">
        <v>209</v>
      </c>
      <c r="C240" s="93" t="s">
        <v>237</v>
      </c>
      <c r="D240" s="222">
        <v>22</v>
      </c>
      <c r="E240" s="7"/>
      <c r="F240" s="222">
        <v>2419</v>
      </c>
      <c r="G240" s="7"/>
      <c r="H240" s="97">
        <v>2419</v>
      </c>
      <c r="I240" s="7"/>
      <c r="J240" s="7">
        <v>0</v>
      </c>
    </row>
    <row r="241" spans="1:10" s="3" customFormat="1" ht="27" customHeight="1">
      <c r="A241" s="91"/>
      <c r="B241" s="77" t="s">
        <v>210</v>
      </c>
      <c r="C241" s="93" t="s">
        <v>243</v>
      </c>
      <c r="D241" s="222">
        <v>1116</v>
      </c>
      <c r="E241" s="7"/>
      <c r="F241" s="222">
        <v>22399</v>
      </c>
      <c r="G241" s="7"/>
      <c r="H241" s="222">
        <v>22399</v>
      </c>
      <c r="I241" s="7"/>
      <c r="J241" s="97">
        <v>9952</v>
      </c>
    </row>
    <row r="242" spans="1:10" s="3" customFormat="1" ht="15" customHeight="1">
      <c r="A242" s="91" t="s">
        <v>10</v>
      </c>
      <c r="B242" s="165">
        <v>8</v>
      </c>
      <c r="C242" s="93" t="s">
        <v>202</v>
      </c>
      <c r="D242" s="158">
        <f t="shared" ref="D242:H242" si="36">D240+D241</f>
        <v>1138</v>
      </c>
      <c r="E242" s="158"/>
      <c r="F242" s="158">
        <f t="shared" si="36"/>
        <v>24818</v>
      </c>
      <c r="G242" s="158"/>
      <c r="H242" s="158">
        <f t="shared" si="36"/>
        <v>24818</v>
      </c>
      <c r="I242" s="158"/>
      <c r="J242" s="158">
        <v>9952</v>
      </c>
    </row>
    <row r="243" spans="1:10" ht="10.050000000000001" customHeight="1">
      <c r="A243" s="18"/>
      <c r="B243" s="90"/>
      <c r="C243" s="75"/>
      <c r="D243" s="63"/>
      <c r="E243" s="64"/>
      <c r="F243" s="64"/>
      <c r="G243" s="64"/>
      <c r="H243" s="71"/>
      <c r="I243" s="71"/>
      <c r="J243" s="64"/>
    </row>
    <row r="244" spans="1:10" ht="15" customHeight="1">
      <c r="A244" s="18"/>
      <c r="B244" s="77">
        <v>70</v>
      </c>
      <c r="C244" s="67" t="s">
        <v>122</v>
      </c>
      <c r="D244" s="63"/>
      <c r="E244" s="13"/>
      <c r="F244" s="13"/>
      <c r="G244" s="13"/>
      <c r="H244" s="14"/>
      <c r="I244" s="14"/>
      <c r="J244" s="13"/>
    </row>
    <row r="245" spans="1:10" ht="15" customHeight="1">
      <c r="A245" s="18"/>
      <c r="B245" s="77">
        <v>44</v>
      </c>
      <c r="C245" s="67" t="s">
        <v>14</v>
      </c>
      <c r="D245" s="63"/>
      <c r="E245" s="64"/>
      <c r="F245" s="64"/>
      <c r="G245" s="64"/>
      <c r="H245" s="71"/>
      <c r="I245" s="71"/>
      <c r="J245" s="64"/>
    </row>
    <row r="246" spans="1:10" ht="15" customHeight="1">
      <c r="A246" s="18"/>
      <c r="B246" s="17" t="s">
        <v>115</v>
      </c>
      <c r="C246" s="67" t="s">
        <v>18</v>
      </c>
      <c r="D246" s="12">
        <v>19</v>
      </c>
      <c r="E246" s="7"/>
      <c r="F246" s="12">
        <v>20</v>
      </c>
      <c r="G246" s="7"/>
      <c r="H246" s="12">
        <v>20</v>
      </c>
      <c r="I246" s="7"/>
      <c r="J246" s="13">
        <v>15</v>
      </c>
    </row>
    <row r="247" spans="1:10" ht="15" customHeight="1">
      <c r="A247" s="18"/>
      <c r="B247" s="62" t="s">
        <v>198</v>
      </c>
      <c r="C247" s="67" t="s">
        <v>197</v>
      </c>
      <c r="D247" s="12">
        <v>9999</v>
      </c>
      <c r="E247" s="65"/>
      <c r="F247" s="12">
        <v>5000</v>
      </c>
      <c r="G247" s="7"/>
      <c r="H247" s="12">
        <v>17500</v>
      </c>
      <c r="I247" s="7"/>
      <c r="J247" s="7">
        <v>0</v>
      </c>
    </row>
    <row r="248" spans="1:10" s="3" customFormat="1" ht="15" customHeight="1">
      <c r="A248" s="91" t="s">
        <v>10</v>
      </c>
      <c r="B248" s="92">
        <v>44</v>
      </c>
      <c r="C248" s="93" t="s">
        <v>14</v>
      </c>
      <c r="D248" s="158">
        <f>SUM(D246:D247)</f>
        <v>10018</v>
      </c>
      <c r="E248" s="158"/>
      <c r="F248" s="158">
        <f>SUM(F246:F247)</f>
        <v>5020</v>
      </c>
      <c r="G248" s="158"/>
      <c r="H248" s="158">
        <f>SUM(H246:H247)</f>
        <v>17520</v>
      </c>
      <c r="I248" s="158"/>
      <c r="J248" s="158">
        <v>15</v>
      </c>
    </row>
    <row r="249" spans="1:10" ht="10.050000000000001" customHeight="1">
      <c r="C249" s="60"/>
      <c r="D249" s="63"/>
      <c r="E249" s="13"/>
      <c r="F249" s="13"/>
      <c r="G249" s="64"/>
      <c r="H249" s="14"/>
      <c r="I249" s="71"/>
      <c r="J249" s="64"/>
    </row>
    <row r="250" spans="1:10" ht="15" customHeight="1">
      <c r="B250" s="135">
        <v>45</v>
      </c>
      <c r="C250" s="60" t="s">
        <v>25</v>
      </c>
      <c r="D250" s="63"/>
      <c r="E250" s="64"/>
      <c r="F250" s="64"/>
      <c r="G250" s="64"/>
      <c r="H250" s="71"/>
      <c r="I250" s="71"/>
      <c r="J250" s="64"/>
    </row>
    <row r="251" spans="1:10" s="148" customFormat="1" ht="15" customHeight="1">
      <c r="A251" s="18"/>
      <c r="B251" s="17" t="s">
        <v>116</v>
      </c>
      <c r="C251" s="67" t="s">
        <v>16</v>
      </c>
      <c r="D251" s="12">
        <v>911</v>
      </c>
      <c r="E251" s="7"/>
      <c r="F251" s="12">
        <v>913</v>
      </c>
      <c r="G251" s="65"/>
      <c r="H251" s="12">
        <v>913</v>
      </c>
      <c r="I251" s="65"/>
      <c r="J251" s="65">
        <v>0</v>
      </c>
    </row>
    <row r="252" spans="1:10" ht="15" customHeight="1">
      <c r="A252" s="18"/>
      <c r="B252" s="17" t="s">
        <v>117</v>
      </c>
      <c r="C252" s="67" t="s">
        <v>18</v>
      </c>
      <c r="D252" s="80">
        <v>15</v>
      </c>
      <c r="E252" s="79"/>
      <c r="F252" s="80">
        <v>15</v>
      </c>
      <c r="G252" s="79"/>
      <c r="H252" s="80">
        <v>15</v>
      </c>
      <c r="I252" s="79"/>
      <c r="J252" s="82">
        <v>11</v>
      </c>
    </row>
    <row r="253" spans="1:10" s="3" customFormat="1" ht="15" customHeight="1">
      <c r="A253" s="91" t="s">
        <v>10</v>
      </c>
      <c r="B253" s="92">
        <v>45</v>
      </c>
      <c r="C253" s="93" t="s">
        <v>25</v>
      </c>
      <c r="D253" s="171">
        <f t="shared" ref="D253:H253" si="37">SUM(D251:D252)</f>
        <v>926</v>
      </c>
      <c r="E253" s="171"/>
      <c r="F253" s="171">
        <f t="shared" si="37"/>
        <v>928</v>
      </c>
      <c r="G253" s="171"/>
      <c r="H253" s="171">
        <f t="shared" si="37"/>
        <v>928</v>
      </c>
      <c r="I253" s="171"/>
      <c r="J253" s="171">
        <v>11</v>
      </c>
    </row>
    <row r="254" spans="1:10" ht="10.050000000000001" customHeight="1">
      <c r="A254" s="18"/>
      <c r="B254" s="77"/>
      <c r="C254" s="67"/>
      <c r="D254" s="12"/>
      <c r="E254" s="13"/>
      <c r="F254" s="13"/>
      <c r="G254" s="13"/>
      <c r="H254" s="14"/>
      <c r="I254" s="14"/>
      <c r="J254" s="13"/>
    </row>
    <row r="255" spans="1:10" ht="15" customHeight="1">
      <c r="A255" s="18"/>
      <c r="B255" s="77">
        <v>46</v>
      </c>
      <c r="C255" s="67" t="s">
        <v>30</v>
      </c>
      <c r="D255" s="12"/>
      <c r="E255" s="13"/>
      <c r="F255" s="13"/>
      <c r="G255" s="13"/>
      <c r="H255" s="14"/>
      <c r="I255" s="14"/>
      <c r="J255" s="13"/>
    </row>
    <row r="256" spans="1:10" s="148" customFormat="1" ht="15" customHeight="1">
      <c r="A256" s="18"/>
      <c r="B256" s="17" t="s">
        <v>118</v>
      </c>
      <c r="C256" s="67" t="s">
        <v>16</v>
      </c>
      <c r="D256" s="12">
        <v>1298</v>
      </c>
      <c r="E256" s="7"/>
      <c r="F256" s="12">
        <v>1325</v>
      </c>
      <c r="G256" s="7"/>
      <c r="H256" s="12">
        <v>1325</v>
      </c>
      <c r="I256" s="7"/>
      <c r="J256" s="7">
        <v>0</v>
      </c>
    </row>
    <row r="257" spans="1:10" ht="15" customHeight="1">
      <c r="A257" s="18"/>
      <c r="B257" s="17" t="s">
        <v>119</v>
      </c>
      <c r="C257" s="67" t="s">
        <v>18</v>
      </c>
      <c r="D257" s="80">
        <v>4</v>
      </c>
      <c r="E257" s="79"/>
      <c r="F257" s="80">
        <v>4</v>
      </c>
      <c r="G257" s="79"/>
      <c r="H257" s="80">
        <v>4</v>
      </c>
      <c r="I257" s="79"/>
      <c r="J257" s="82">
        <v>3</v>
      </c>
    </row>
    <row r="258" spans="1:10" s="3" customFormat="1" ht="15" customHeight="1">
      <c r="A258" s="91" t="s">
        <v>10</v>
      </c>
      <c r="B258" s="92">
        <v>46</v>
      </c>
      <c r="C258" s="93" t="s">
        <v>30</v>
      </c>
      <c r="D258" s="171">
        <f t="shared" ref="D258:H258" si="38">SUM(D256:D257)</f>
        <v>1302</v>
      </c>
      <c r="E258" s="171"/>
      <c r="F258" s="171">
        <f t="shared" si="38"/>
        <v>1329</v>
      </c>
      <c r="G258" s="171"/>
      <c r="H258" s="171">
        <f t="shared" si="38"/>
        <v>1329</v>
      </c>
      <c r="I258" s="171"/>
      <c r="J258" s="171">
        <v>3</v>
      </c>
    </row>
    <row r="259" spans="1:10" ht="10.050000000000001" customHeight="1">
      <c r="A259" s="18"/>
      <c r="B259" s="77"/>
      <c r="C259" s="67"/>
      <c r="D259" s="63"/>
      <c r="E259" s="13"/>
      <c r="F259" s="13"/>
      <c r="G259" s="13"/>
      <c r="H259" s="14"/>
      <c r="I259" s="14"/>
      <c r="J259" s="13"/>
    </row>
    <row r="260" spans="1:10" ht="15" customHeight="1">
      <c r="A260" s="18"/>
      <c r="B260" s="77">
        <v>48</v>
      </c>
      <c r="C260" s="67" t="s">
        <v>39</v>
      </c>
      <c r="D260" s="63"/>
      <c r="E260" s="64"/>
      <c r="F260" s="64"/>
      <c r="G260" s="64"/>
      <c r="H260" s="71"/>
      <c r="I260" s="71"/>
      <c r="J260" s="64"/>
    </row>
    <row r="261" spans="1:10" s="148" customFormat="1" ht="15" customHeight="1">
      <c r="A261" s="18"/>
      <c r="B261" s="17" t="s">
        <v>120</v>
      </c>
      <c r="C261" s="67" t="s">
        <v>16</v>
      </c>
      <c r="D261" s="12">
        <v>1970</v>
      </c>
      <c r="E261" s="7"/>
      <c r="F261" s="12">
        <v>2092</v>
      </c>
      <c r="G261" s="65"/>
      <c r="H261" s="12">
        <v>2092</v>
      </c>
      <c r="I261" s="65"/>
      <c r="J261" s="65">
        <v>0</v>
      </c>
    </row>
    <row r="262" spans="1:10" ht="15" customHeight="1">
      <c r="A262" s="18"/>
      <c r="B262" s="17" t="s">
        <v>121</v>
      </c>
      <c r="C262" s="67" t="s">
        <v>18</v>
      </c>
      <c r="D262" s="80">
        <v>8</v>
      </c>
      <c r="E262" s="79"/>
      <c r="F262" s="80">
        <v>8</v>
      </c>
      <c r="G262" s="79"/>
      <c r="H262" s="80">
        <v>8</v>
      </c>
      <c r="I262" s="79"/>
      <c r="J262" s="82">
        <v>6</v>
      </c>
    </row>
    <row r="263" spans="1:10" s="3" customFormat="1" ht="15" customHeight="1">
      <c r="A263" s="91" t="s">
        <v>10</v>
      </c>
      <c r="B263" s="92">
        <v>48</v>
      </c>
      <c r="C263" s="93" t="s">
        <v>39</v>
      </c>
      <c r="D263" s="171">
        <f t="shared" ref="D263:H263" si="39">SUM(D261:D262)</f>
        <v>1978</v>
      </c>
      <c r="E263" s="171"/>
      <c r="F263" s="171">
        <f t="shared" si="39"/>
        <v>2100</v>
      </c>
      <c r="G263" s="171"/>
      <c r="H263" s="171">
        <f t="shared" si="39"/>
        <v>2100</v>
      </c>
      <c r="I263" s="171"/>
      <c r="J263" s="171">
        <v>6</v>
      </c>
    </row>
    <row r="264" spans="1:10" s="3" customFormat="1" ht="15" customHeight="1">
      <c r="A264" s="91" t="s">
        <v>10</v>
      </c>
      <c r="B264" s="92">
        <v>70</v>
      </c>
      <c r="C264" s="93" t="s">
        <v>122</v>
      </c>
      <c r="D264" s="158">
        <f t="shared" ref="D264:H264" si="40">D263+D258+D253+D248</f>
        <v>14224</v>
      </c>
      <c r="E264" s="158"/>
      <c r="F264" s="158">
        <f t="shared" si="40"/>
        <v>9377</v>
      </c>
      <c r="G264" s="158"/>
      <c r="H264" s="158">
        <f t="shared" si="40"/>
        <v>21877</v>
      </c>
      <c r="I264" s="158"/>
      <c r="J264" s="158">
        <v>35</v>
      </c>
    </row>
    <row r="265" spans="1:10" s="3" customFormat="1" ht="15" customHeight="1">
      <c r="A265" s="167" t="s">
        <v>10</v>
      </c>
      <c r="B265" s="206">
        <v>0.105</v>
      </c>
      <c r="C265" s="207" t="s">
        <v>123</v>
      </c>
      <c r="D265" s="158">
        <f>D264+D242</f>
        <v>15362</v>
      </c>
      <c r="E265" s="158"/>
      <c r="F265" s="158">
        <f>F264+F242</f>
        <v>34195</v>
      </c>
      <c r="G265" s="158"/>
      <c r="H265" s="158">
        <f>H264+H242</f>
        <v>46695</v>
      </c>
      <c r="I265" s="158"/>
      <c r="J265" s="158">
        <v>9987</v>
      </c>
    </row>
    <row r="266" spans="1:10" ht="7.8" customHeight="1">
      <c r="A266" s="18"/>
      <c r="B266" s="86"/>
      <c r="C266" s="75"/>
      <c r="D266" s="12"/>
      <c r="E266" s="13"/>
      <c r="F266" s="13"/>
      <c r="G266" s="13"/>
      <c r="H266" s="14"/>
      <c r="I266" s="14"/>
      <c r="J266" s="13"/>
    </row>
    <row r="267" spans="1:10" ht="14.4" customHeight="1">
      <c r="A267" s="18"/>
      <c r="B267" s="90">
        <v>0.106</v>
      </c>
      <c r="C267" s="75" t="s">
        <v>351</v>
      </c>
      <c r="D267" s="63"/>
      <c r="E267" s="64"/>
      <c r="F267" s="64"/>
      <c r="G267" s="64"/>
      <c r="H267" s="71"/>
      <c r="I267" s="71"/>
      <c r="J267" s="64"/>
    </row>
    <row r="268" spans="1:10" ht="12" customHeight="1">
      <c r="A268" s="18"/>
      <c r="B268" s="76">
        <v>8</v>
      </c>
      <c r="C268" s="67" t="s">
        <v>202</v>
      </c>
      <c r="D268" s="12"/>
      <c r="E268" s="7"/>
      <c r="F268" s="13"/>
      <c r="G268" s="12"/>
      <c r="H268" s="13"/>
      <c r="I268" s="7"/>
      <c r="J268" s="13"/>
    </row>
    <row r="269" spans="1:10" ht="28.95" customHeight="1">
      <c r="A269" s="18"/>
      <c r="B269" s="17" t="s">
        <v>210</v>
      </c>
      <c r="C269" s="67" t="s">
        <v>249</v>
      </c>
      <c r="D269" s="7">
        <v>0</v>
      </c>
      <c r="E269" s="7"/>
      <c r="F269" s="7">
        <v>0</v>
      </c>
      <c r="G269" s="7"/>
      <c r="H269" s="7">
        <v>0</v>
      </c>
      <c r="I269" s="7"/>
      <c r="J269" s="12">
        <v>8100</v>
      </c>
    </row>
    <row r="270" spans="1:10" s="4" customFormat="1" ht="28.95" customHeight="1">
      <c r="A270" s="18"/>
      <c r="B270" s="17" t="s">
        <v>223</v>
      </c>
      <c r="C270" s="67" t="s">
        <v>320</v>
      </c>
      <c r="D270" s="7">
        <v>0</v>
      </c>
      <c r="E270" s="7"/>
      <c r="F270" s="7">
        <v>0</v>
      </c>
      <c r="G270" s="7"/>
      <c r="H270" s="7">
        <v>0</v>
      </c>
      <c r="I270" s="7"/>
      <c r="J270" s="12">
        <v>900</v>
      </c>
    </row>
    <row r="271" spans="1:10" s="3" customFormat="1" ht="14.4" customHeight="1">
      <c r="A271" s="91" t="s">
        <v>10</v>
      </c>
      <c r="B271" s="165">
        <v>8</v>
      </c>
      <c r="C271" s="93" t="s">
        <v>202</v>
      </c>
      <c r="D271" s="157">
        <f>SUM(D269:D270)</f>
        <v>0</v>
      </c>
      <c r="E271" s="158"/>
      <c r="F271" s="157">
        <f>SUM(F269:F270)</f>
        <v>0</v>
      </c>
      <c r="G271" s="158"/>
      <c r="H271" s="157">
        <f>SUM(H269:H270)</f>
        <v>0</v>
      </c>
      <c r="I271" s="158"/>
      <c r="J271" s="158">
        <v>9000</v>
      </c>
    </row>
    <row r="272" spans="1:10" ht="14.4" customHeight="1">
      <c r="A272" s="18"/>
      <c r="B272" s="76"/>
      <c r="C272" s="67"/>
      <c r="D272" s="12"/>
      <c r="E272" s="7"/>
      <c r="F272" s="7"/>
      <c r="G272" s="7"/>
      <c r="H272" s="7"/>
      <c r="I272" s="7"/>
      <c r="J272" s="12"/>
    </row>
    <row r="273" spans="1:11" ht="14.4" customHeight="1">
      <c r="A273" s="18"/>
      <c r="B273" s="76">
        <v>72</v>
      </c>
      <c r="C273" s="67" t="s">
        <v>344</v>
      </c>
      <c r="D273" s="12"/>
      <c r="E273" s="7"/>
      <c r="F273" s="7"/>
      <c r="G273" s="7"/>
      <c r="H273" s="7"/>
      <c r="I273" s="7"/>
      <c r="J273" s="12"/>
    </row>
    <row r="274" spans="1:11" ht="14.4" customHeight="1">
      <c r="A274" s="18"/>
      <c r="B274" s="76" t="s">
        <v>269</v>
      </c>
      <c r="C274" s="67" t="s">
        <v>270</v>
      </c>
      <c r="D274" s="80">
        <v>750</v>
      </c>
      <c r="E274" s="79"/>
      <c r="F274" s="79">
        <v>0</v>
      </c>
      <c r="G274" s="79"/>
      <c r="H274" s="79">
        <v>0</v>
      </c>
      <c r="I274" s="79"/>
      <c r="J274" s="79">
        <v>0</v>
      </c>
    </row>
    <row r="275" spans="1:11" s="3" customFormat="1" ht="14.4" customHeight="1">
      <c r="A275" s="91" t="s">
        <v>10</v>
      </c>
      <c r="B275" s="165">
        <v>72</v>
      </c>
      <c r="C275" s="93" t="s">
        <v>268</v>
      </c>
      <c r="D275" s="171">
        <f t="shared" ref="D275:H275" si="41">D274</f>
        <v>750</v>
      </c>
      <c r="E275" s="171"/>
      <c r="F275" s="176">
        <f t="shared" si="41"/>
        <v>0</v>
      </c>
      <c r="G275" s="171"/>
      <c r="H275" s="176">
        <f t="shared" si="41"/>
        <v>0</v>
      </c>
      <c r="I275" s="171"/>
      <c r="J275" s="176">
        <v>0</v>
      </c>
    </row>
    <row r="276" spans="1:11" s="3" customFormat="1" ht="14.4" customHeight="1">
      <c r="A276" s="91" t="s">
        <v>10</v>
      </c>
      <c r="B276" s="175">
        <v>0.106</v>
      </c>
      <c r="C276" s="75" t="s">
        <v>351</v>
      </c>
      <c r="D276" s="171">
        <f t="shared" ref="D276:H276" si="42">D271+D275</f>
        <v>750</v>
      </c>
      <c r="E276" s="171"/>
      <c r="F276" s="176">
        <f t="shared" si="42"/>
        <v>0</v>
      </c>
      <c r="G276" s="171"/>
      <c r="H276" s="176">
        <f t="shared" si="42"/>
        <v>0</v>
      </c>
      <c r="I276" s="171"/>
      <c r="J276" s="171">
        <v>9000</v>
      </c>
    </row>
    <row r="277" spans="1:11" ht="14.4" customHeight="1">
      <c r="A277" s="18"/>
      <c r="B277" s="86"/>
      <c r="C277" s="75"/>
      <c r="D277" s="12"/>
      <c r="E277" s="13"/>
      <c r="F277" s="13"/>
      <c r="G277" s="13"/>
      <c r="H277" s="14"/>
      <c r="I277" s="89"/>
      <c r="J277" s="13"/>
    </row>
    <row r="278" spans="1:11" ht="14.4" customHeight="1">
      <c r="B278" s="90">
        <v>0.107</v>
      </c>
      <c r="C278" s="50" t="s">
        <v>124</v>
      </c>
      <c r="D278" s="63"/>
      <c r="E278" s="13"/>
      <c r="F278" s="13"/>
      <c r="G278" s="13"/>
      <c r="H278" s="14"/>
      <c r="I278" s="14"/>
      <c r="J278" s="13"/>
    </row>
    <row r="279" spans="1:11" ht="14.4" customHeight="1">
      <c r="A279" s="18"/>
      <c r="B279" s="76">
        <v>8</v>
      </c>
      <c r="C279" s="67" t="s">
        <v>202</v>
      </c>
      <c r="D279" s="12"/>
      <c r="E279" s="13"/>
      <c r="F279" s="13"/>
      <c r="G279" s="13"/>
      <c r="H279" s="13"/>
      <c r="I279" s="13"/>
      <c r="J279" s="13"/>
    </row>
    <row r="280" spans="1:11" ht="27" customHeight="1">
      <c r="A280" s="18"/>
      <c r="B280" s="17" t="s">
        <v>223</v>
      </c>
      <c r="C280" s="67" t="s">
        <v>301</v>
      </c>
      <c r="D280" s="79">
        <v>0</v>
      </c>
      <c r="E280" s="79"/>
      <c r="F280" s="80">
        <v>1</v>
      </c>
      <c r="G280" s="79"/>
      <c r="H280" s="80">
        <v>1</v>
      </c>
      <c r="I280" s="79"/>
      <c r="J280" s="80">
        <v>1440</v>
      </c>
    </row>
    <row r="281" spans="1:11" s="3" customFormat="1" ht="14.4" customHeight="1">
      <c r="A281" s="91" t="s">
        <v>10</v>
      </c>
      <c r="B281" s="165">
        <v>8</v>
      </c>
      <c r="C281" s="93" t="s">
        <v>202</v>
      </c>
      <c r="D281" s="176">
        <f>SUM(D280:D280)</f>
        <v>0</v>
      </c>
      <c r="E281" s="171"/>
      <c r="F281" s="171">
        <f>SUM(F280:F280)</f>
        <v>1</v>
      </c>
      <c r="G281" s="171"/>
      <c r="H281" s="171">
        <f>SUM(H280:H280)</f>
        <v>1</v>
      </c>
      <c r="I281" s="171"/>
      <c r="J281" s="171">
        <v>1440</v>
      </c>
    </row>
    <row r="282" spans="1:11" ht="14.4" customHeight="1">
      <c r="B282" s="90"/>
      <c r="C282" s="50"/>
      <c r="D282" s="63"/>
      <c r="E282" s="64"/>
      <c r="F282" s="64"/>
      <c r="G282" s="64"/>
      <c r="H282" s="71"/>
      <c r="I282" s="71"/>
      <c r="J282" s="64"/>
    </row>
    <row r="283" spans="1:11" ht="14.4" customHeight="1">
      <c r="B283" s="135">
        <v>73</v>
      </c>
      <c r="C283" s="60" t="s">
        <v>125</v>
      </c>
      <c r="D283" s="63"/>
      <c r="E283" s="64"/>
      <c r="F283" s="64"/>
      <c r="G283" s="64"/>
      <c r="H283" s="71"/>
      <c r="I283" s="71"/>
      <c r="J283" s="64"/>
    </row>
    <row r="284" spans="1:11" ht="14.4" customHeight="1">
      <c r="B284" s="135">
        <v>44</v>
      </c>
      <c r="C284" s="60" t="s">
        <v>14</v>
      </c>
      <c r="D284" s="63"/>
      <c r="E284" s="64"/>
      <c r="F284" s="64"/>
      <c r="G284" s="64"/>
      <c r="H284" s="71"/>
      <c r="I284" s="71"/>
      <c r="J284" s="64"/>
    </row>
    <row r="285" spans="1:11" ht="14.4" customHeight="1">
      <c r="A285" s="18"/>
      <c r="B285" s="17" t="s">
        <v>199</v>
      </c>
      <c r="C285" s="67" t="s">
        <v>200</v>
      </c>
      <c r="D285" s="12">
        <v>9609</v>
      </c>
      <c r="E285" s="7"/>
      <c r="F285" s="7">
        <v>0</v>
      </c>
      <c r="G285" s="7"/>
      <c r="H285" s="7">
        <v>0</v>
      </c>
      <c r="I285" s="7"/>
      <c r="J285" s="7">
        <v>0</v>
      </c>
    </row>
    <row r="286" spans="1:11" s="3" customFormat="1" ht="14.4" customHeight="1">
      <c r="A286" s="91" t="s">
        <v>10</v>
      </c>
      <c r="B286" s="92">
        <v>44</v>
      </c>
      <c r="C286" s="93" t="s">
        <v>14</v>
      </c>
      <c r="D286" s="158">
        <f>SUM(D285:D285)</f>
        <v>9609</v>
      </c>
      <c r="E286" s="158"/>
      <c r="F286" s="157">
        <f>SUM(F285:F285)</f>
        <v>0</v>
      </c>
      <c r="G286" s="158"/>
      <c r="H286" s="157">
        <f>SUM(H285:H285)</f>
        <v>0</v>
      </c>
      <c r="I286" s="158"/>
      <c r="J286" s="157">
        <v>0</v>
      </c>
    </row>
    <row r="287" spans="1:11">
      <c r="A287" s="18"/>
      <c r="B287" s="77"/>
      <c r="C287" s="67"/>
      <c r="D287" s="63"/>
      <c r="E287" s="64"/>
      <c r="F287" s="64"/>
      <c r="G287" s="64"/>
      <c r="H287" s="71"/>
      <c r="I287" s="71"/>
      <c r="J287" s="13"/>
    </row>
    <row r="288" spans="1:11" s="3" customFormat="1" ht="14.4" customHeight="1">
      <c r="A288" s="91"/>
      <c r="B288" s="92">
        <v>45</v>
      </c>
      <c r="C288" s="93" t="s">
        <v>25</v>
      </c>
      <c r="D288" s="94"/>
      <c r="E288" s="95"/>
      <c r="F288" s="95"/>
      <c r="G288" s="95"/>
      <c r="H288" s="96"/>
      <c r="I288" s="96"/>
      <c r="J288" s="97"/>
      <c r="K288" s="1"/>
    </row>
    <row r="289" spans="1:10" s="148" customFormat="1" ht="14.4" customHeight="1">
      <c r="A289" s="18"/>
      <c r="B289" s="17" t="s">
        <v>126</v>
      </c>
      <c r="C289" s="67" t="s">
        <v>16</v>
      </c>
      <c r="D289" s="12">
        <v>1937</v>
      </c>
      <c r="E289" s="7"/>
      <c r="F289" s="12">
        <v>2071</v>
      </c>
      <c r="G289" s="7"/>
      <c r="H289" s="12">
        <v>2071</v>
      </c>
      <c r="I289" s="7"/>
      <c r="J289" s="7">
        <v>0</v>
      </c>
    </row>
    <row r="290" spans="1:10" s="148" customFormat="1" ht="14.4" customHeight="1">
      <c r="A290" s="18"/>
      <c r="B290" s="17" t="s">
        <v>127</v>
      </c>
      <c r="C290" s="67" t="s">
        <v>48</v>
      </c>
      <c r="D290" s="12">
        <v>2167</v>
      </c>
      <c r="E290" s="7"/>
      <c r="F290" s="12">
        <v>1667</v>
      </c>
      <c r="G290" s="7"/>
      <c r="H290" s="13">
        <v>1667</v>
      </c>
      <c r="I290" s="7"/>
      <c r="J290" s="7">
        <v>0</v>
      </c>
    </row>
    <row r="291" spans="1:10" ht="14.4" customHeight="1">
      <c r="A291" s="18"/>
      <c r="B291" s="17" t="s">
        <v>128</v>
      </c>
      <c r="C291" s="67" t="s">
        <v>18</v>
      </c>
      <c r="D291" s="12">
        <v>24</v>
      </c>
      <c r="E291" s="7"/>
      <c r="F291" s="12">
        <v>24</v>
      </c>
      <c r="G291" s="7"/>
      <c r="H291" s="12">
        <v>24</v>
      </c>
      <c r="I291" s="7"/>
      <c r="J291" s="13">
        <v>18</v>
      </c>
    </row>
    <row r="292" spans="1:10" ht="14.4" customHeight="1">
      <c r="A292" s="18"/>
      <c r="B292" s="17" t="s">
        <v>129</v>
      </c>
      <c r="C292" s="67" t="s">
        <v>20</v>
      </c>
      <c r="D292" s="12">
        <v>32</v>
      </c>
      <c r="E292" s="7"/>
      <c r="F292" s="12">
        <v>32</v>
      </c>
      <c r="G292" s="7"/>
      <c r="H292" s="12">
        <v>32</v>
      </c>
      <c r="I292" s="7"/>
      <c r="J292" s="13">
        <v>24</v>
      </c>
    </row>
    <row r="293" spans="1:10" s="3" customFormat="1" ht="14.4" customHeight="1">
      <c r="A293" s="167" t="s">
        <v>10</v>
      </c>
      <c r="B293" s="168">
        <v>45</v>
      </c>
      <c r="C293" s="169" t="s">
        <v>25</v>
      </c>
      <c r="D293" s="158">
        <f t="shared" ref="D293:H293" si="43">SUM(D289:D292)</f>
        <v>4160</v>
      </c>
      <c r="E293" s="158"/>
      <c r="F293" s="158">
        <f t="shared" si="43"/>
        <v>3794</v>
      </c>
      <c r="G293" s="158"/>
      <c r="H293" s="158">
        <f t="shared" si="43"/>
        <v>3794</v>
      </c>
      <c r="I293" s="158"/>
      <c r="J293" s="158">
        <v>42</v>
      </c>
    </row>
    <row r="294" spans="1:10" ht="6" customHeight="1">
      <c r="A294" s="18"/>
      <c r="B294" s="77"/>
      <c r="C294" s="67"/>
      <c r="D294" s="63"/>
      <c r="E294" s="64"/>
      <c r="F294" s="64"/>
      <c r="G294" s="64"/>
      <c r="H294" s="71"/>
      <c r="I294" s="71"/>
      <c r="J294" s="13"/>
    </row>
    <row r="295" spans="1:10" ht="14.4" customHeight="1">
      <c r="A295" s="18"/>
      <c r="B295" s="77">
        <v>46</v>
      </c>
      <c r="C295" s="67" t="s">
        <v>30</v>
      </c>
      <c r="D295" s="63"/>
      <c r="E295" s="64"/>
      <c r="F295" s="64"/>
      <c r="G295" s="64"/>
      <c r="H295" s="71"/>
      <c r="I295" s="71"/>
      <c r="J295" s="13"/>
    </row>
    <row r="296" spans="1:10" s="148" customFormat="1" ht="14.4" customHeight="1">
      <c r="A296" s="18"/>
      <c r="B296" s="17" t="s">
        <v>130</v>
      </c>
      <c r="C296" s="67" t="s">
        <v>48</v>
      </c>
      <c r="D296" s="80">
        <v>1781</v>
      </c>
      <c r="E296" s="79"/>
      <c r="F296" s="80">
        <v>1132</v>
      </c>
      <c r="G296" s="79"/>
      <c r="H296" s="82">
        <v>1132</v>
      </c>
      <c r="I296" s="79"/>
      <c r="J296" s="79">
        <v>0</v>
      </c>
    </row>
    <row r="297" spans="1:10" s="3" customFormat="1" ht="14.4" customHeight="1">
      <c r="A297" s="91" t="s">
        <v>10</v>
      </c>
      <c r="B297" s="92">
        <v>46</v>
      </c>
      <c r="C297" s="93" t="s">
        <v>30</v>
      </c>
      <c r="D297" s="171">
        <f>SUM(D296:D296)</f>
        <v>1781</v>
      </c>
      <c r="E297" s="171"/>
      <c r="F297" s="171">
        <f>SUM(F296:F296)</f>
        <v>1132</v>
      </c>
      <c r="G297" s="171"/>
      <c r="H297" s="171">
        <f>SUM(H296:H296)</f>
        <v>1132</v>
      </c>
      <c r="I297" s="171"/>
      <c r="J297" s="176">
        <v>0</v>
      </c>
    </row>
    <row r="298" spans="1:10" ht="12" customHeight="1">
      <c r="A298" s="18"/>
      <c r="B298" s="77"/>
      <c r="C298" s="67"/>
      <c r="D298" s="12"/>
      <c r="E298" s="7"/>
      <c r="F298" s="12"/>
      <c r="G298" s="12"/>
      <c r="H298" s="12"/>
      <c r="I298" s="7"/>
      <c r="J298" s="7"/>
    </row>
    <row r="299" spans="1:10" ht="14.4" customHeight="1">
      <c r="A299" s="18"/>
      <c r="B299" s="77">
        <v>47</v>
      </c>
      <c r="C299" s="67" t="s">
        <v>34</v>
      </c>
      <c r="D299" s="63"/>
      <c r="E299" s="64"/>
      <c r="F299" s="64"/>
      <c r="G299" s="64"/>
      <c r="H299" s="71"/>
      <c r="I299" s="71"/>
      <c r="J299" s="13"/>
    </row>
    <row r="300" spans="1:10" s="148" customFormat="1" ht="14.4" customHeight="1">
      <c r="A300" s="19"/>
      <c r="B300" s="62" t="s">
        <v>131</v>
      </c>
      <c r="C300" s="60" t="s">
        <v>16</v>
      </c>
      <c r="D300" s="63">
        <v>4709</v>
      </c>
      <c r="E300" s="65"/>
      <c r="F300" s="12">
        <v>5438</v>
      </c>
      <c r="G300" s="65"/>
      <c r="H300" s="12">
        <v>5438</v>
      </c>
      <c r="I300" s="65"/>
      <c r="J300" s="65">
        <v>0</v>
      </c>
    </row>
    <row r="301" spans="1:10" s="148" customFormat="1" ht="14.4" customHeight="1">
      <c r="A301" s="18"/>
      <c r="B301" s="17" t="s">
        <v>132</v>
      </c>
      <c r="C301" s="67" t="s">
        <v>48</v>
      </c>
      <c r="D301" s="12">
        <v>2478</v>
      </c>
      <c r="E301" s="7"/>
      <c r="F301" s="12">
        <v>1915</v>
      </c>
      <c r="G301" s="7"/>
      <c r="H301" s="13">
        <v>1915</v>
      </c>
      <c r="I301" s="7"/>
      <c r="J301" s="7">
        <v>0</v>
      </c>
    </row>
    <row r="302" spans="1:10" ht="14.4" customHeight="1">
      <c r="A302" s="18"/>
      <c r="B302" s="17" t="s">
        <v>133</v>
      </c>
      <c r="C302" s="67" t="s">
        <v>18</v>
      </c>
      <c r="D302" s="12">
        <v>12</v>
      </c>
      <c r="E302" s="7"/>
      <c r="F302" s="12">
        <v>12</v>
      </c>
      <c r="G302" s="7"/>
      <c r="H302" s="12">
        <v>12</v>
      </c>
      <c r="I302" s="7"/>
      <c r="J302" s="13">
        <v>9</v>
      </c>
    </row>
    <row r="303" spans="1:10" ht="14.4" customHeight="1">
      <c r="A303" s="18"/>
      <c r="B303" s="17" t="s">
        <v>134</v>
      </c>
      <c r="C303" s="67" t="s">
        <v>20</v>
      </c>
      <c r="D303" s="12">
        <v>15</v>
      </c>
      <c r="E303" s="7"/>
      <c r="F303" s="12">
        <v>15</v>
      </c>
      <c r="G303" s="7"/>
      <c r="H303" s="12">
        <v>15</v>
      </c>
      <c r="I303" s="7"/>
      <c r="J303" s="13">
        <v>11</v>
      </c>
    </row>
    <row r="304" spans="1:10" s="3" customFormat="1" ht="14.4" customHeight="1">
      <c r="A304" s="91" t="s">
        <v>10</v>
      </c>
      <c r="B304" s="92">
        <v>47</v>
      </c>
      <c r="C304" s="93" t="s">
        <v>34</v>
      </c>
      <c r="D304" s="158">
        <f t="shared" ref="D304:H304" si="44">SUM(D300:D303)</f>
        <v>7214</v>
      </c>
      <c r="E304" s="158"/>
      <c r="F304" s="158">
        <f t="shared" si="44"/>
        <v>7380</v>
      </c>
      <c r="G304" s="158"/>
      <c r="H304" s="158">
        <f t="shared" si="44"/>
        <v>7380</v>
      </c>
      <c r="I304" s="158"/>
      <c r="J304" s="158">
        <v>20</v>
      </c>
    </row>
    <row r="305" spans="1:11" ht="12" customHeight="1">
      <c r="A305" s="18"/>
      <c r="B305" s="77"/>
      <c r="C305" s="67"/>
      <c r="D305" s="12"/>
      <c r="E305" s="13"/>
      <c r="F305" s="12"/>
      <c r="G305" s="13"/>
      <c r="H305" s="14"/>
      <c r="I305" s="14"/>
      <c r="J305" s="13"/>
      <c r="K305" s="4"/>
    </row>
    <row r="306" spans="1:11" ht="14.4" customHeight="1">
      <c r="A306" s="18"/>
      <c r="B306" s="77">
        <v>48</v>
      </c>
      <c r="C306" s="67" t="s">
        <v>39</v>
      </c>
      <c r="D306" s="12"/>
      <c r="E306" s="13"/>
      <c r="F306" s="13"/>
      <c r="G306" s="13"/>
      <c r="H306" s="14"/>
      <c r="I306" s="14"/>
      <c r="J306" s="13"/>
      <c r="K306" s="134"/>
    </row>
    <row r="307" spans="1:11" s="148" customFormat="1" ht="14.4" customHeight="1">
      <c r="A307" s="18"/>
      <c r="B307" s="17" t="s">
        <v>135</v>
      </c>
      <c r="C307" s="67" t="s">
        <v>16</v>
      </c>
      <c r="D307" s="12">
        <v>3981</v>
      </c>
      <c r="E307" s="7"/>
      <c r="F307" s="12">
        <v>4058</v>
      </c>
      <c r="G307" s="7"/>
      <c r="H307" s="12">
        <v>4058</v>
      </c>
      <c r="I307" s="7"/>
      <c r="J307" s="7">
        <v>0</v>
      </c>
    </row>
    <row r="308" spans="1:11" ht="14.4" customHeight="1">
      <c r="A308" s="18"/>
      <c r="B308" s="17" t="s">
        <v>136</v>
      </c>
      <c r="C308" s="67" t="s">
        <v>18</v>
      </c>
      <c r="D308" s="12">
        <v>8</v>
      </c>
      <c r="E308" s="7"/>
      <c r="F308" s="12">
        <v>8</v>
      </c>
      <c r="G308" s="7"/>
      <c r="H308" s="12">
        <v>8</v>
      </c>
      <c r="I308" s="7"/>
      <c r="J308" s="13">
        <v>6</v>
      </c>
    </row>
    <row r="309" spans="1:11" ht="14.4" customHeight="1">
      <c r="A309" s="18"/>
      <c r="B309" s="17" t="s">
        <v>137</v>
      </c>
      <c r="C309" s="67" t="s">
        <v>20</v>
      </c>
      <c r="D309" s="80">
        <v>11</v>
      </c>
      <c r="E309" s="79"/>
      <c r="F309" s="80">
        <v>15</v>
      </c>
      <c r="G309" s="79"/>
      <c r="H309" s="80">
        <v>15</v>
      </c>
      <c r="I309" s="79"/>
      <c r="J309" s="82">
        <v>11</v>
      </c>
    </row>
    <row r="310" spans="1:11" s="3" customFormat="1" ht="14.4" customHeight="1">
      <c r="A310" s="91" t="s">
        <v>10</v>
      </c>
      <c r="B310" s="92">
        <v>48</v>
      </c>
      <c r="C310" s="93" t="s">
        <v>39</v>
      </c>
      <c r="D310" s="171">
        <f t="shared" ref="D310:H310" si="45">SUM(D307:D309)</f>
        <v>4000</v>
      </c>
      <c r="E310" s="171"/>
      <c r="F310" s="171">
        <f t="shared" si="45"/>
        <v>4081</v>
      </c>
      <c r="G310" s="171"/>
      <c r="H310" s="171">
        <f t="shared" si="45"/>
        <v>4081</v>
      </c>
      <c r="I310" s="171"/>
      <c r="J310" s="171">
        <v>17</v>
      </c>
    </row>
    <row r="311" spans="1:11" s="3" customFormat="1" ht="14.4" customHeight="1">
      <c r="A311" s="91" t="s">
        <v>10</v>
      </c>
      <c r="B311" s="92">
        <v>73</v>
      </c>
      <c r="C311" s="93" t="s">
        <v>125</v>
      </c>
      <c r="D311" s="171">
        <f>D310+D304+D297+D293+D286</f>
        <v>26764</v>
      </c>
      <c r="E311" s="177"/>
      <c r="F311" s="177">
        <f>F310+F304+F297+F293+F286</f>
        <v>16387</v>
      </c>
      <c r="G311" s="171"/>
      <c r="H311" s="177">
        <f>H310+H304+H297+H293+H286</f>
        <v>16387</v>
      </c>
      <c r="I311" s="171"/>
      <c r="J311" s="177">
        <v>79</v>
      </c>
    </row>
    <row r="312" spans="1:11" s="3" customFormat="1" ht="14.4" customHeight="1">
      <c r="A312" s="91" t="s">
        <v>10</v>
      </c>
      <c r="B312" s="175">
        <v>0.107</v>
      </c>
      <c r="C312" s="170" t="s">
        <v>124</v>
      </c>
      <c r="D312" s="158">
        <f>D311+D281</f>
        <v>26764</v>
      </c>
      <c r="E312" s="158"/>
      <c r="F312" s="158">
        <f>F311+F281</f>
        <v>16388</v>
      </c>
      <c r="G312" s="158"/>
      <c r="H312" s="158">
        <f>H311+H281</f>
        <v>16388</v>
      </c>
      <c r="I312" s="158"/>
      <c r="J312" s="158">
        <v>1519</v>
      </c>
    </row>
    <row r="313" spans="1:11" ht="12" customHeight="1">
      <c r="A313" s="18"/>
      <c r="B313" s="86"/>
      <c r="C313" s="75"/>
      <c r="D313" s="12"/>
      <c r="E313" s="13"/>
      <c r="F313" s="13"/>
      <c r="G313" s="13"/>
      <c r="H313" s="14"/>
      <c r="I313" s="14"/>
      <c r="J313" s="13"/>
    </row>
    <row r="314" spans="1:11" ht="15" customHeight="1">
      <c r="A314" s="18"/>
      <c r="B314" s="90">
        <v>0.109</v>
      </c>
      <c r="C314" s="75" t="s">
        <v>138</v>
      </c>
      <c r="D314" s="63"/>
      <c r="E314" s="64"/>
      <c r="F314" s="64"/>
      <c r="G314" s="64"/>
      <c r="H314" s="71"/>
      <c r="I314" s="71"/>
      <c r="J314" s="64"/>
    </row>
    <row r="315" spans="1:11" ht="15" customHeight="1">
      <c r="A315" s="18"/>
      <c r="B315" s="76">
        <v>8</v>
      </c>
      <c r="C315" s="67" t="s">
        <v>202</v>
      </c>
      <c r="D315" s="12"/>
      <c r="E315" s="13"/>
      <c r="F315" s="13"/>
      <c r="G315" s="13"/>
      <c r="H315" s="14"/>
      <c r="I315" s="14"/>
      <c r="J315" s="13"/>
      <c r="K315" s="134"/>
    </row>
    <row r="316" spans="1:11" s="4" customFormat="1" ht="27" customHeight="1">
      <c r="A316" s="18"/>
      <c r="B316" s="98" t="s">
        <v>208</v>
      </c>
      <c r="C316" s="67" t="s">
        <v>250</v>
      </c>
      <c r="D316" s="7">
        <v>0</v>
      </c>
      <c r="E316" s="7"/>
      <c r="F316" s="12">
        <v>1</v>
      </c>
      <c r="G316" s="7"/>
      <c r="H316" s="12">
        <v>1</v>
      </c>
      <c r="I316" s="7"/>
      <c r="J316" s="12">
        <v>4202</v>
      </c>
      <c r="K316" s="1"/>
    </row>
    <row r="317" spans="1:11" s="134" customFormat="1" ht="27" customHeight="1">
      <c r="A317" s="18"/>
      <c r="B317" s="98" t="s">
        <v>209</v>
      </c>
      <c r="C317" s="67" t="s">
        <v>345</v>
      </c>
      <c r="D317" s="63">
        <v>249</v>
      </c>
      <c r="E317" s="65"/>
      <c r="F317" s="65">
        <v>0</v>
      </c>
      <c r="G317" s="65"/>
      <c r="H317" s="65">
        <v>0</v>
      </c>
      <c r="I317" s="65"/>
      <c r="J317" s="63">
        <v>863</v>
      </c>
      <c r="K317" s="1"/>
    </row>
    <row r="318" spans="1:11" s="3" customFormat="1" ht="15" customHeight="1">
      <c r="A318" s="91" t="s">
        <v>10</v>
      </c>
      <c r="B318" s="165">
        <v>8</v>
      </c>
      <c r="C318" s="93" t="s">
        <v>202</v>
      </c>
      <c r="D318" s="158">
        <f t="shared" ref="D318:H318" si="46">D316+D317</f>
        <v>249</v>
      </c>
      <c r="E318" s="158"/>
      <c r="F318" s="158">
        <f t="shared" si="46"/>
        <v>1</v>
      </c>
      <c r="G318" s="158"/>
      <c r="H318" s="158">
        <f t="shared" si="46"/>
        <v>1</v>
      </c>
      <c r="I318" s="158"/>
      <c r="J318" s="158">
        <v>5065</v>
      </c>
    </row>
    <row r="319" spans="1:11" ht="14.4" customHeight="1">
      <c r="A319" s="18"/>
      <c r="B319" s="76"/>
      <c r="C319" s="67"/>
      <c r="D319" s="7"/>
      <c r="E319" s="7"/>
      <c r="F319" s="12"/>
      <c r="G319" s="7"/>
      <c r="H319" s="12"/>
      <c r="I319" s="7"/>
      <c r="J319" s="12"/>
    </row>
    <row r="320" spans="1:11" ht="14.4" customHeight="1">
      <c r="A320" s="18"/>
      <c r="B320" s="77">
        <v>74</v>
      </c>
      <c r="C320" s="67" t="s">
        <v>139</v>
      </c>
      <c r="D320" s="63"/>
      <c r="E320" s="64"/>
      <c r="F320" s="64"/>
      <c r="G320" s="64"/>
      <c r="H320" s="71"/>
      <c r="I320" s="71"/>
      <c r="J320" s="64"/>
    </row>
    <row r="321" spans="1:11" ht="14.4" customHeight="1">
      <c r="A321" s="18"/>
      <c r="B321" s="77">
        <v>44</v>
      </c>
      <c r="C321" s="67" t="s">
        <v>14</v>
      </c>
      <c r="D321" s="12"/>
      <c r="E321" s="13"/>
      <c r="F321" s="13"/>
      <c r="G321" s="13"/>
      <c r="H321" s="14"/>
      <c r="I321" s="14"/>
      <c r="J321" s="13"/>
    </row>
    <row r="322" spans="1:11" s="148" customFormat="1" ht="14.4" customHeight="1">
      <c r="A322" s="68"/>
      <c r="B322" s="84" t="s">
        <v>140</v>
      </c>
      <c r="C322" s="69" t="s">
        <v>16</v>
      </c>
      <c r="D322" s="80">
        <v>2655</v>
      </c>
      <c r="E322" s="79"/>
      <c r="F322" s="80">
        <v>3443</v>
      </c>
      <c r="G322" s="79"/>
      <c r="H322" s="80">
        <v>3443</v>
      </c>
      <c r="I322" s="79"/>
      <c r="J322" s="79">
        <v>0</v>
      </c>
    </row>
    <row r="323" spans="1:11" ht="14.4" customHeight="1">
      <c r="A323" s="18"/>
      <c r="B323" s="17" t="s">
        <v>141</v>
      </c>
      <c r="C323" s="67" t="s">
        <v>18</v>
      </c>
      <c r="D323" s="12">
        <v>13</v>
      </c>
      <c r="E323" s="7"/>
      <c r="F323" s="12">
        <v>13</v>
      </c>
      <c r="G323" s="7"/>
      <c r="H323" s="12">
        <v>13</v>
      </c>
      <c r="I323" s="7"/>
      <c r="J323" s="13">
        <v>10</v>
      </c>
    </row>
    <row r="324" spans="1:11" ht="14.4" customHeight="1">
      <c r="A324" s="18"/>
      <c r="B324" s="17" t="s">
        <v>187</v>
      </c>
      <c r="C324" s="67" t="s">
        <v>188</v>
      </c>
      <c r="D324" s="80">
        <v>993</v>
      </c>
      <c r="E324" s="79"/>
      <c r="F324" s="80">
        <v>2626</v>
      </c>
      <c r="G324" s="79"/>
      <c r="H324" s="80">
        <v>2626</v>
      </c>
      <c r="I324" s="79"/>
      <c r="J324" s="79">
        <v>0</v>
      </c>
    </row>
    <row r="325" spans="1:11" s="3" customFormat="1" ht="14.4" customHeight="1">
      <c r="A325" s="91" t="s">
        <v>10</v>
      </c>
      <c r="B325" s="92">
        <v>44</v>
      </c>
      <c r="C325" s="93" t="s">
        <v>14</v>
      </c>
      <c r="D325" s="171">
        <f>SUM(D322:D324)</f>
        <v>3661</v>
      </c>
      <c r="E325" s="171"/>
      <c r="F325" s="171">
        <f>SUM(F322:F324)</f>
        <v>6082</v>
      </c>
      <c r="G325" s="171"/>
      <c r="H325" s="171">
        <f>SUM(H322:H324)</f>
        <v>6082</v>
      </c>
      <c r="I325" s="171"/>
      <c r="J325" s="171">
        <v>10</v>
      </c>
    </row>
    <row r="326" spans="1:11" ht="14.4" customHeight="1">
      <c r="A326" s="18"/>
      <c r="B326" s="85"/>
      <c r="C326" s="67"/>
      <c r="D326" s="12"/>
      <c r="E326" s="13"/>
      <c r="F326" s="13"/>
      <c r="G326" s="13"/>
      <c r="H326" s="14"/>
      <c r="I326" s="89"/>
      <c r="J326" s="13"/>
    </row>
    <row r="327" spans="1:11" ht="14.4" customHeight="1">
      <c r="A327" s="18"/>
      <c r="B327" s="85">
        <v>46</v>
      </c>
      <c r="C327" s="67" t="s">
        <v>30</v>
      </c>
      <c r="D327" s="12"/>
      <c r="E327" s="13"/>
      <c r="F327" s="13"/>
      <c r="G327" s="13"/>
      <c r="H327" s="14"/>
      <c r="I327" s="14"/>
      <c r="J327" s="13"/>
    </row>
    <row r="328" spans="1:11" s="148" customFormat="1" ht="14.4" customHeight="1">
      <c r="A328" s="18"/>
      <c r="B328" s="85" t="s">
        <v>142</v>
      </c>
      <c r="C328" s="67" t="s">
        <v>16</v>
      </c>
      <c r="D328" s="12">
        <v>3582</v>
      </c>
      <c r="E328" s="7"/>
      <c r="F328" s="12">
        <v>4872</v>
      </c>
      <c r="G328" s="7"/>
      <c r="H328" s="12">
        <v>4872</v>
      </c>
      <c r="I328" s="7"/>
      <c r="J328" s="7">
        <v>0</v>
      </c>
    </row>
    <row r="329" spans="1:11" ht="14.4" customHeight="1">
      <c r="A329" s="18"/>
      <c r="B329" s="85" t="s">
        <v>143</v>
      </c>
      <c r="C329" s="67" t="s">
        <v>18</v>
      </c>
      <c r="D329" s="80">
        <v>4</v>
      </c>
      <c r="E329" s="79"/>
      <c r="F329" s="80">
        <v>4</v>
      </c>
      <c r="G329" s="79"/>
      <c r="H329" s="80">
        <v>4</v>
      </c>
      <c r="I329" s="79"/>
      <c r="J329" s="82">
        <v>3</v>
      </c>
    </row>
    <row r="330" spans="1:11" s="3" customFormat="1" ht="14.4" customHeight="1">
      <c r="A330" s="91" t="s">
        <v>10</v>
      </c>
      <c r="B330" s="178">
        <v>46</v>
      </c>
      <c r="C330" s="93" t="s">
        <v>30</v>
      </c>
      <c r="D330" s="158">
        <f t="shared" ref="D330:H330" si="47">SUM(D328:D329)</f>
        <v>3586</v>
      </c>
      <c r="E330" s="158"/>
      <c r="F330" s="158">
        <f t="shared" si="47"/>
        <v>4876</v>
      </c>
      <c r="G330" s="158"/>
      <c r="H330" s="158">
        <f t="shared" si="47"/>
        <v>4876</v>
      </c>
      <c r="I330" s="158"/>
      <c r="J330" s="158">
        <v>3</v>
      </c>
    </row>
    <row r="331" spans="1:11" ht="14.4" customHeight="1">
      <c r="A331" s="18"/>
      <c r="B331" s="85"/>
      <c r="C331" s="67"/>
      <c r="D331" s="12"/>
      <c r="E331" s="7"/>
      <c r="F331" s="12"/>
      <c r="G331" s="12"/>
      <c r="H331" s="89"/>
      <c r="I331" s="89"/>
      <c r="J331" s="7"/>
      <c r="K331" s="134"/>
    </row>
    <row r="332" spans="1:11" ht="14.4" customHeight="1">
      <c r="A332" s="18"/>
      <c r="B332" s="85">
        <v>48</v>
      </c>
      <c r="C332" s="67" t="s">
        <v>39</v>
      </c>
      <c r="D332" s="12"/>
      <c r="E332" s="12"/>
      <c r="F332" s="13"/>
      <c r="G332" s="13"/>
      <c r="H332" s="14"/>
      <c r="I332" s="14"/>
      <c r="J332" s="13"/>
      <c r="K332" s="134"/>
    </row>
    <row r="333" spans="1:11" s="148" customFormat="1" ht="14.4" customHeight="1">
      <c r="A333" s="18"/>
      <c r="B333" s="85" t="s">
        <v>144</v>
      </c>
      <c r="C333" s="67" t="s">
        <v>16</v>
      </c>
      <c r="D333" s="12">
        <v>1472</v>
      </c>
      <c r="E333" s="7"/>
      <c r="F333" s="12">
        <v>1621</v>
      </c>
      <c r="G333" s="7"/>
      <c r="H333" s="12">
        <v>1621</v>
      </c>
      <c r="I333" s="7"/>
      <c r="J333" s="7">
        <v>0</v>
      </c>
    </row>
    <row r="334" spans="1:11" ht="14.4" customHeight="1">
      <c r="A334" s="18"/>
      <c r="B334" s="85" t="s">
        <v>145</v>
      </c>
      <c r="C334" s="67" t="s">
        <v>18</v>
      </c>
      <c r="D334" s="80">
        <v>8</v>
      </c>
      <c r="E334" s="79"/>
      <c r="F334" s="80">
        <v>8</v>
      </c>
      <c r="G334" s="79"/>
      <c r="H334" s="80">
        <v>8</v>
      </c>
      <c r="I334" s="79"/>
      <c r="J334" s="82">
        <v>6</v>
      </c>
    </row>
    <row r="335" spans="1:11" s="3" customFormat="1" ht="14.4" customHeight="1">
      <c r="A335" s="91" t="s">
        <v>10</v>
      </c>
      <c r="B335" s="178">
        <v>48</v>
      </c>
      <c r="C335" s="93" t="s">
        <v>39</v>
      </c>
      <c r="D335" s="171">
        <f t="shared" ref="D335:H335" si="48">SUM(D333:D334)</f>
        <v>1480</v>
      </c>
      <c r="E335" s="171"/>
      <c r="F335" s="171">
        <f t="shared" si="48"/>
        <v>1629</v>
      </c>
      <c r="G335" s="171"/>
      <c r="H335" s="171">
        <f t="shared" si="48"/>
        <v>1629</v>
      </c>
      <c r="I335" s="171"/>
      <c r="J335" s="171">
        <v>6</v>
      </c>
    </row>
    <row r="336" spans="1:11" s="3" customFormat="1" ht="14.4" customHeight="1">
      <c r="A336" s="91" t="s">
        <v>10</v>
      </c>
      <c r="B336" s="92">
        <v>74</v>
      </c>
      <c r="C336" s="93" t="s">
        <v>139</v>
      </c>
      <c r="D336" s="80">
        <f>D335+D330+D325</f>
        <v>8727</v>
      </c>
      <c r="E336" s="171"/>
      <c r="F336" s="80">
        <f>F335+F330+F325</f>
        <v>12587</v>
      </c>
      <c r="G336" s="171"/>
      <c r="H336" s="80">
        <f>H335+H330+H325</f>
        <v>12587</v>
      </c>
      <c r="I336" s="171"/>
      <c r="J336" s="80">
        <v>19</v>
      </c>
    </row>
    <row r="337" spans="1:11" s="3" customFormat="1" ht="14.4" customHeight="1">
      <c r="A337" s="91" t="s">
        <v>10</v>
      </c>
      <c r="B337" s="175">
        <v>0.109</v>
      </c>
      <c r="C337" s="170" t="s">
        <v>138</v>
      </c>
      <c r="D337" s="158">
        <f>D336+D318</f>
        <v>8976</v>
      </c>
      <c r="E337" s="158"/>
      <c r="F337" s="158">
        <f>F336+F318</f>
        <v>12588</v>
      </c>
      <c r="G337" s="158"/>
      <c r="H337" s="158">
        <f>H336+H318</f>
        <v>12588</v>
      </c>
      <c r="I337" s="158"/>
      <c r="J337" s="158">
        <v>5084</v>
      </c>
    </row>
    <row r="338" spans="1:11" ht="11.4" customHeight="1">
      <c r="A338" s="18"/>
      <c r="B338" s="90"/>
      <c r="C338" s="75"/>
      <c r="D338" s="12"/>
      <c r="E338" s="13"/>
      <c r="F338" s="13"/>
      <c r="G338" s="13"/>
      <c r="H338" s="14"/>
      <c r="I338" s="14"/>
      <c r="J338" s="13"/>
    </row>
    <row r="339" spans="1:11" ht="15" customHeight="1">
      <c r="A339" s="18"/>
      <c r="B339" s="90">
        <v>0.113</v>
      </c>
      <c r="C339" s="75" t="s">
        <v>261</v>
      </c>
      <c r="D339" s="63"/>
      <c r="E339" s="64"/>
      <c r="F339" s="64"/>
      <c r="G339" s="64"/>
      <c r="H339" s="71"/>
      <c r="I339" s="71"/>
      <c r="J339" s="64"/>
    </row>
    <row r="340" spans="1:11" ht="15" customHeight="1">
      <c r="A340" s="18"/>
      <c r="B340" s="76">
        <v>8</v>
      </c>
      <c r="C340" s="67" t="s">
        <v>202</v>
      </c>
      <c r="D340" s="12"/>
      <c r="E340" s="7"/>
      <c r="F340" s="13"/>
      <c r="G340" s="12"/>
      <c r="H340" s="13"/>
      <c r="I340" s="7"/>
      <c r="J340" s="13"/>
    </row>
    <row r="341" spans="1:11" ht="39.6">
      <c r="A341" s="18"/>
      <c r="B341" s="17" t="s">
        <v>210</v>
      </c>
      <c r="C341" s="9" t="s">
        <v>329</v>
      </c>
      <c r="D341" s="12">
        <v>912</v>
      </c>
      <c r="E341" s="7"/>
      <c r="F341" s="12">
        <v>2500</v>
      </c>
      <c r="G341" s="7"/>
      <c r="H341" s="12">
        <v>2500</v>
      </c>
      <c r="I341" s="7"/>
      <c r="J341" s="12">
        <v>2600</v>
      </c>
    </row>
    <row r="342" spans="1:11" ht="39.6">
      <c r="A342" s="18"/>
      <c r="B342" s="17" t="s">
        <v>219</v>
      </c>
      <c r="C342" s="9" t="s">
        <v>330</v>
      </c>
      <c r="D342" s="63">
        <v>1246</v>
      </c>
      <c r="E342" s="65"/>
      <c r="F342" s="63">
        <v>222</v>
      </c>
      <c r="G342" s="65"/>
      <c r="H342" s="63">
        <v>222</v>
      </c>
      <c r="I342" s="65"/>
      <c r="J342" s="12">
        <v>280</v>
      </c>
    </row>
    <row r="343" spans="1:11" s="26" customFormat="1" ht="15" customHeight="1">
      <c r="A343" s="18"/>
      <c r="B343" s="17" t="s">
        <v>223</v>
      </c>
      <c r="C343" s="9" t="s">
        <v>271</v>
      </c>
      <c r="D343" s="65">
        <v>0</v>
      </c>
      <c r="E343" s="65"/>
      <c r="F343" s="63">
        <v>1</v>
      </c>
      <c r="G343" s="65"/>
      <c r="H343" s="63">
        <v>1</v>
      </c>
      <c r="I343" s="65"/>
      <c r="J343" s="12">
        <v>1</v>
      </c>
      <c r="K343" s="1"/>
    </row>
    <row r="344" spans="1:11" s="3" customFormat="1" ht="15" customHeight="1">
      <c r="A344" s="91" t="s">
        <v>10</v>
      </c>
      <c r="B344" s="165">
        <v>8</v>
      </c>
      <c r="C344" s="93" t="s">
        <v>202</v>
      </c>
      <c r="D344" s="158">
        <f t="shared" ref="D344:H344" si="49">SUM(D341:D343)</f>
        <v>2158</v>
      </c>
      <c r="E344" s="158"/>
      <c r="F344" s="158">
        <f t="shared" si="49"/>
        <v>2723</v>
      </c>
      <c r="G344" s="158"/>
      <c r="H344" s="158">
        <f t="shared" si="49"/>
        <v>2723</v>
      </c>
      <c r="I344" s="158"/>
      <c r="J344" s="158">
        <v>2881</v>
      </c>
    </row>
    <row r="345" spans="1:11" ht="15" customHeight="1">
      <c r="A345" s="18"/>
      <c r="B345" s="90"/>
      <c r="C345" s="75"/>
      <c r="D345" s="63"/>
      <c r="E345" s="64"/>
      <c r="F345" s="64"/>
      <c r="G345" s="64"/>
      <c r="H345" s="71"/>
      <c r="I345" s="71"/>
      <c r="J345" s="64"/>
    </row>
    <row r="346" spans="1:11" ht="15" customHeight="1">
      <c r="A346" s="18"/>
      <c r="B346" s="85">
        <v>75</v>
      </c>
      <c r="C346" s="67" t="s">
        <v>146</v>
      </c>
      <c r="D346" s="12"/>
      <c r="E346" s="13"/>
      <c r="F346" s="13"/>
      <c r="G346" s="13"/>
      <c r="H346" s="14"/>
      <c r="I346" s="14"/>
      <c r="J346" s="13"/>
    </row>
    <row r="347" spans="1:11" ht="15" customHeight="1">
      <c r="A347" s="18"/>
      <c r="B347" s="85">
        <v>44</v>
      </c>
      <c r="C347" s="67" t="s">
        <v>14</v>
      </c>
      <c r="D347" s="12"/>
      <c r="E347" s="13"/>
      <c r="F347" s="13"/>
      <c r="G347" s="13"/>
      <c r="H347" s="14"/>
      <c r="I347" s="14"/>
      <c r="J347" s="13"/>
    </row>
    <row r="348" spans="1:11" s="148" customFormat="1" ht="15" customHeight="1">
      <c r="A348" s="68"/>
      <c r="B348" s="154" t="s">
        <v>147</v>
      </c>
      <c r="C348" s="69" t="s">
        <v>16</v>
      </c>
      <c r="D348" s="80">
        <v>4139</v>
      </c>
      <c r="E348" s="79"/>
      <c r="F348" s="80">
        <v>4313</v>
      </c>
      <c r="G348" s="79"/>
      <c r="H348" s="80">
        <v>4313</v>
      </c>
      <c r="I348" s="79"/>
      <c r="J348" s="79">
        <v>0</v>
      </c>
    </row>
    <row r="349" spans="1:11" ht="14.4" customHeight="1">
      <c r="A349" s="18"/>
      <c r="B349" s="85" t="s">
        <v>285</v>
      </c>
      <c r="C349" s="67" t="s">
        <v>22</v>
      </c>
      <c r="D349" s="7">
        <v>0</v>
      </c>
      <c r="E349" s="7"/>
      <c r="F349" s="12">
        <v>1000</v>
      </c>
      <c r="G349" s="7"/>
      <c r="H349" s="12">
        <v>1000</v>
      </c>
      <c r="I349" s="7"/>
      <c r="J349" s="7">
        <v>0</v>
      </c>
    </row>
    <row r="350" spans="1:11" s="3" customFormat="1" ht="14.4" customHeight="1">
      <c r="A350" s="91" t="s">
        <v>10</v>
      </c>
      <c r="B350" s="178">
        <v>44</v>
      </c>
      <c r="C350" s="93" t="s">
        <v>14</v>
      </c>
      <c r="D350" s="158">
        <f t="shared" ref="D350:H350" si="50">SUM(D348:D349)</f>
        <v>4139</v>
      </c>
      <c r="E350" s="158"/>
      <c r="F350" s="158">
        <f t="shared" si="50"/>
        <v>5313</v>
      </c>
      <c r="G350" s="158"/>
      <c r="H350" s="158">
        <f t="shared" si="50"/>
        <v>5313</v>
      </c>
      <c r="I350" s="158"/>
      <c r="J350" s="157">
        <v>0</v>
      </c>
    </row>
    <row r="351" spans="1:11" s="3" customFormat="1" ht="14.4" customHeight="1">
      <c r="A351" s="91" t="s">
        <v>10</v>
      </c>
      <c r="B351" s="178">
        <v>75</v>
      </c>
      <c r="C351" s="93" t="s">
        <v>146</v>
      </c>
      <c r="D351" s="158">
        <f t="shared" ref="D351:H351" si="51">D350</f>
        <v>4139</v>
      </c>
      <c r="E351" s="158"/>
      <c r="F351" s="174">
        <f t="shared" si="51"/>
        <v>5313</v>
      </c>
      <c r="G351" s="158"/>
      <c r="H351" s="174">
        <f t="shared" si="51"/>
        <v>5313</v>
      </c>
      <c r="I351" s="158"/>
      <c r="J351" s="157">
        <v>0</v>
      </c>
    </row>
    <row r="352" spans="1:11" s="3" customFormat="1" ht="14.4" customHeight="1">
      <c r="A352" s="91" t="s">
        <v>10</v>
      </c>
      <c r="B352" s="175">
        <v>0.113</v>
      </c>
      <c r="C352" s="170" t="s">
        <v>261</v>
      </c>
      <c r="D352" s="171">
        <f t="shared" ref="D352:H352" si="52">D351+D344</f>
        <v>6297</v>
      </c>
      <c r="E352" s="171"/>
      <c r="F352" s="171">
        <f t="shared" si="52"/>
        <v>8036</v>
      </c>
      <c r="G352" s="171"/>
      <c r="H352" s="171">
        <f t="shared" si="52"/>
        <v>8036</v>
      </c>
      <c r="I352" s="171"/>
      <c r="J352" s="171">
        <v>2881</v>
      </c>
    </row>
    <row r="353" spans="1:10" s="3" customFormat="1" ht="14.4" customHeight="1">
      <c r="A353" s="159" t="s">
        <v>10</v>
      </c>
      <c r="B353" s="179">
        <v>2403</v>
      </c>
      <c r="C353" s="170" t="s">
        <v>2</v>
      </c>
      <c r="D353" s="158">
        <f>D352+D337+D312+D276+D265+D236+D214+D180+D61+D125</f>
        <v>413838</v>
      </c>
      <c r="E353" s="158"/>
      <c r="F353" s="158">
        <f>F352+F337+F312+F276+F265+F236+F214+F180+F61+F125</f>
        <v>594013</v>
      </c>
      <c r="G353" s="158"/>
      <c r="H353" s="158">
        <f>H352+H337+H312+H276+H265+H236+H214+H180+H61+H125</f>
        <v>581713</v>
      </c>
      <c r="I353" s="158"/>
      <c r="J353" s="158">
        <v>607432</v>
      </c>
    </row>
    <row r="354" spans="1:10" ht="13.95" customHeight="1">
      <c r="A354" s="99"/>
      <c r="B354" s="86"/>
      <c r="C354" s="75"/>
      <c r="D354" s="12"/>
      <c r="E354" s="13"/>
      <c r="F354" s="13"/>
      <c r="G354" s="13"/>
      <c r="H354" s="14"/>
      <c r="I354" s="14"/>
      <c r="J354" s="13"/>
    </row>
    <row r="355" spans="1:10" ht="14.4" customHeight="1">
      <c r="A355" s="18" t="s">
        <v>12</v>
      </c>
      <c r="B355" s="86">
        <v>2404</v>
      </c>
      <c r="C355" s="75" t="s">
        <v>3</v>
      </c>
      <c r="D355" s="12"/>
      <c r="E355" s="13"/>
      <c r="F355" s="13"/>
      <c r="G355" s="13"/>
      <c r="H355" s="14"/>
      <c r="I355" s="14"/>
      <c r="J355" s="13"/>
    </row>
    <row r="356" spans="1:10" ht="14.4" customHeight="1">
      <c r="A356" s="18"/>
      <c r="B356" s="10">
        <v>1E-3</v>
      </c>
      <c r="C356" s="73" t="s">
        <v>155</v>
      </c>
      <c r="D356" s="12"/>
      <c r="E356" s="13"/>
      <c r="F356" s="13"/>
      <c r="G356" s="13"/>
      <c r="H356" s="14"/>
      <c r="I356" s="14"/>
      <c r="J356" s="13"/>
    </row>
    <row r="357" spans="1:10" ht="14.4" customHeight="1">
      <c r="A357" s="18"/>
      <c r="B357" s="85">
        <v>60</v>
      </c>
      <c r="C357" s="67" t="s">
        <v>13</v>
      </c>
      <c r="D357" s="12"/>
      <c r="E357" s="13"/>
      <c r="F357" s="13"/>
      <c r="G357" s="13"/>
      <c r="H357" s="14"/>
      <c r="I357" s="14"/>
      <c r="J357" s="13"/>
    </row>
    <row r="358" spans="1:10" ht="14.4" customHeight="1">
      <c r="A358" s="18"/>
      <c r="B358" s="85">
        <v>44</v>
      </c>
      <c r="C358" s="67" t="s">
        <v>14</v>
      </c>
      <c r="D358" s="12"/>
      <c r="E358" s="13"/>
      <c r="F358" s="13"/>
      <c r="G358" s="13"/>
      <c r="H358" s="14"/>
      <c r="I358" s="14"/>
      <c r="J358" s="13"/>
    </row>
    <row r="359" spans="1:10" s="148" customFormat="1" ht="14.4" customHeight="1">
      <c r="A359" s="18"/>
      <c r="B359" s="17" t="s">
        <v>15</v>
      </c>
      <c r="C359" s="67" t="s">
        <v>16</v>
      </c>
      <c r="D359" s="80">
        <v>4090</v>
      </c>
      <c r="E359" s="79"/>
      <c r="F359" s="80">
        <v>4559</v>
      </c>
      <c r="G359" s="79"/>
      <c r="H359" s="80">
        <v>4559</v>
      </c>
      <c r="I359" s="79"/>
      <c r="J359" s="79">
        <v>0</v>
      </c>
    </row>
    <row r="360" spans="1:10" s="3" customFormat="1" ht="14.4" customHeight="1">
      <c r="A360" s="91" t="s">
        <v>10</v>
      </c>
      <c r="B360" s="178">
        <v>44</v>
      </c>
      <c r="C360" s="93" t="s">
        <v>14</v>
      </c>
      <c r="D360" s="158">
        <f t="shared" ref="D360:H360" si="53">SUM(D359:D359)</f>
        <v>4090</v>
      </c>
      <c r="E360" s="158"/>
      <c r="F360" s="158">
        <f t="shared" si="53"/>
        <v>4559</v>
      </c>
      <c r="G360" s="158"/>
      <c r="H360" s="158">
        <f t="shared" si="53"/>
        <v>4559</v>
      </c>
      <c r="I360" s="158"/>
      <c r="J360" s="157">
        <v>0</v>
      </c>
    </row>
    <row r="361" spans="1:10" ht="13.95" customHeight="1">
      <c r="A361" s="18"/>
      <c r="B361" s="17"/>
      <c r="C361" s="67"/>
      <c r="D361" s="63"/>
      <c r="E361" s="13"/>
      <c r="F361" s="13"/>
      <c r="G361" s="13"/>
      <c r="H361" s="14"/>
      <c r="I361" s="14"/>
      <c r="J361" s="13"/>
    </row>
    <row r="362" spans="1:10" ht="14.4" customHeight="1">
      <c r="A362" s="18"/>
      <c r="B362" s="85">
        <v>45</v>
      </c>
      <c r="C362" s="67" t="s">
        <v>25</v>
      </c>
      <c r="D362" s="63"/>
      <c r="E362" s="64"/>
      <c r="F362" s="64"/>
      <c r="G362" s="64"/>
      <c r="H362" s="71"/>
      <c r="I362" s="71"/>
      <c r="J362" s="64"/>
    </row>
    <row r="363" spans="1:10" s="148" customFormat="1" ht="14.4" customHeight="1">
      <c r="A363" s="18"/>
      <c r="B363" s="17" t="s">
        <v>26</v>
      </c>
      <c r="C363" s="67" t="s">
        <v>16</v>
      </c>
      <c r="D363" s="63">
        <v>2563</v>
      </c>
      <c r="E363" s="65"/>
      <c r="F363" s="63">
        <v>2860</v>
      </c>
      <c r="G363" s="65"/>
      <c r="H363" s="63">
        <v>2860</v>
      </c>
      <c r="I363" s="65"/>
      <c r="J363" s="65">
        <v>0</v>
      </c>
    </row>
    <row r="364" spans="1:10" s="3" customFormat="1" ht="14.4" customHeight="1">
      <c r="A364" s="91" t="s">
        <v>10</v>
      </c>
      <c r="B364" s="178">
        <v>45</v>
      </c>
      <c r="C364" s="93" t="s">
        <v>25</v>
      </c>
      <c r="D364" s="158">
        <f t="shared" ref="D364:H364" si="54">SUM(D363:D363)</f>
        <v>2563</v>
      </c>
      <c r="E364" s="158"/>
      <c r="F364" s="158">
        <f t="shared" si="54"/>
        <v>2860</v>
      </c>
      <c r="G364" s="158"/>
      <c r="H364" s="158">
        <f t="shared" si="54"/>
        <v>2860</v>
      </c>
      <c r="I364" s="158"/>
      <c r="J364" s="157">
        <v>0</v>
      </c>
    </row>
    <row r="365" spans="1:10" s="3" customFormat="1" ht="14.4" customHeight="1">
      <c r="A365" s="91" t="s">
        <v>10</v>
      </c>
      <c r="B365" s="178">
        <v>60</v>
      </c>
      <c r="C365" s="93" t="s">
        <v>13</v>
      </c>
      <c r="D365" s="158">
        <f t="shared" ref="D365:H365" si="55">D364+D360+D357</f>
        <v>6653</v>
      </c>
      <c r="E365" s="158"/>
      <c r="F365" s="158">
        <f t="shared" si="55"/>
        <v>7419</v>
      </c>
      <c r="G365" s="158"/>
      <c r="H365" s="158">
        <f t="shared" si="55"/>
        <v>7419</v>
      </c>
      <c r="I365" s="158"/>
      <c r="J365" s="157">
        <v>0</v>
      </c>
    </row>
    <row r="366" spans="1:10" s="3" customFormat="1" ht="14.4" customHeight="1">
      <c r="A366" s="91" t="s">
        <v>10</v>
      </c>
      <c r="B366" s="183">
        <v>1E-3</v>
      </c>
      <c r="C366" s="164" t="s">
        <v>155</v>
      </c>
      <c r="D366" s="171">
        <f t="shared" ref="D366:H366" si="56">D365</f>
        <v>6653</v>
      </c>
      <c r="E366" s="171"/>
      <c r="F366" s="171">
        <f t="shared" si="56"/>
        <v>7419</v>
      </c>
      <c r="G366" s="171"/>
      <c r="H366" s="171">
        <f t="shared" si="56"/>
        <v>7419</v>
      </c>
      <c r="I366" s="171"/>
      <c r="J366" s="176">
        <v>0</v>
      </c>
    </row>
    <row r="367" spans="1:10" ht="13.95" customHeight="1">
      <c r="A367" s="18"/>
      <c r="B367" s="10"/>
      <c r="C367" s="73"/>
      <c r="D367" s="12"/>
      <c r="E367" s="12"/>
      <c r="F367" s="12"/>
      <c r="G367" s="12"/>
      <c r="H367" s="12"/>
      <c r="I367" s="12"/>
      <c r="J367" s="12"/>
    </row>
    <row r="368" spans="1:10" ht="13.95" customHeight="1">
      <c r="A368" s="18"/>
      <c r="B368" s="10">
        <v>0.10199999999999999</v>
      </c>
      <c r="C368" s="75" t="s">
        <v>149</v>
      </c>
      <c r="D368" s="12"/>
      <c r="E368" s="13"/>
      <c r="F368" s="13"/>
      <c r="G368" s="13"/>
      <c r="H368" s="14"/>
      <c r="I368" s="14"/>
      <c r="J368" s="13"/>
    </row>
    <row r="369" spans="1:10" ht="13.95" customHeight="1">
      <c r="A369" s="18"/>
      <c r="B369" s="100" t="s">
        <v>222</v>
      </c>
      <c r="C369" s="75" t="s">
        <v>220</v>
      </c>
      <c r="D369" s="12"/>
      <c r="E369" s="13"/>
      <c r="F369" s="13"/>
      <c r="G369" s="13"/>
      <c r="H369" s="14"/>
      <c r="I369" s="14"/>
      <c r="J369" s="13"/>
    </row>
    <row r="370" spans="1:10" s="143" customFormat="1" ht="28.95" customHeight="1">
      <c r="A370" s="142"/>
      <c r="B370" s="155" t="s">
        <v>221</v>
      </c>
      <c r="C370" s="93" t="s">
        <v>251</v>
      </c>
      <c r="D370" s="222">
        <v>1179</v>
      </c>
      <c r="E370" s="7"/>
      <c r="F370" s="7">
        <v>0</v>
      </c>
      <c r="G370" s="7"/>
      <c r="H370" s="7">
        <v>0</v>
      </c>
      <c r="I370" s="7"/>
      <c r="J370" s="7">
        <v>0</v>
      </c>
    </row>
    <row r="371" spans="1:10" s="143" customFormat="1" ht="26.4">
      <c r="A371" s="144"/>
      <c r="B371" s="215" t="s">
        <v>290</v>
      </c>
      <c r="C371" s="93" t="s">
        <v>291</v>
      </c>
      <c r="D371" s="7">
        <v>0</v>
      </c>
      <c r="E371" s="7"/>
      <c r="F371" s="222">
        <v>131</v>
      </c>
      <c r="G371" s="7"/>
      <c r="H371" s="222">
        <v>131</v>
      </c>
      <c r="I371" s="7"/>
      <c r="J371" s="7">
        <v>0</v>
      </c>
    </row>
    <row r="372" spans="1:10" s="143" customFormat="1" ht="26.4">
      <c r="A372" s="144"/>
      <c r="B372" s="77" t="s">
        <v>310</v>
      </c>
      <c r="C372" s="93" t="s">
        <v>346</v>
      </c>
      <c r="D372" s="7">
        <v>0</v>
      </c>
      <c r="E372" s="7"/>
      <c r="F372" s="7">
        <v>0</v>
      </c>
      <c r="G372" s="7"/>
      <c r="H372" s="108">
        <v>500</v>
      </c>
      <c r="I372" s="220"/>
      <c r="J372" s="108">
        <v>3000</v>
      </c>
    </row>
    <row r="373" spans="1:10" s="3" customFormat="1" ht="14.4" customHeight="1">
      <c r="A373" s="145" t="s">
        <v>10</v>
      </c>
      <c r="B373" s="181" t="s">
        <v>222</v>
      </c>
      <c r="C373" s="182" t="s">
        <v>220</v>
      </c>
      <c r="D373" s="158">
        <f t="shared" ref="D373" si="57">D370+D371</f>
        <v>1179</v>
      </c>
      <c r="E373" s="158"/>
      <c r="F373" s="158">
        <f>F370+F371+F372</f>
        <v>131</v>
      </c>
      <c r="G373" s="158"/>
      <c r="H373" s="158">
        <f t="shared" ref="H373" si="58">H370+H371+H372</f>
        <v>631</v>
      </c>
      <c r="I373" s="158"/>
      <c r="J373" s="158">
        <v>3000</v>
      </c>
    </row>
    <row r="374" spans="1:10" s="3" customFormat="1" ht="14.4" customHeight="1">
      <c r="A374" s="91" t="s">
        <v>10</v>
      </c>
      <c r="B374" s="183">
        <v>0.10199999999999999</v>
      </c>
      <c r="C374" s="170" t="s">
        <v>149</v>
      </c>
      <c r="D374" s="158">
        <f>D373</f>
        <v>1179</v>
      </c>
      <c r="E374" s="157"/>
      <c r="F374" s="158">
        <f t="shared" ref="F374:H374" si="59">F373</f>
        <v>131</v>
      </c>
      <c r="G374" s="157"/>
      <c r="H374" s="158">
        <f t="shared" si="59"/>
        <v>631</v>
      </c>
      <c r="I374" s="157"/>
      <c r="J374" s="158">
        <v>3000</v>
      </c>
    </row>
    <row r="375" spans="1:10" s="3" customFormat="1" ht="14.4" customHeight="1">
      <c r="A375" s="167" t="s">
        <v>10</v>
      </c>
      <c r="B375" s="211">
        <v>2404</v>
      </c>
      <c r="C375" s="207" t="s">
        <v>3</v>
      </c>
      <c r="D375" s="174">
        <f>D374+D366</f>
        <v>7832</v>
      </c>
      <c r="E375" s="174"/>
      <c r="F375" s="174">
        <f>F374+F366</f>
        <v>7550</v>
      </c>
      <c r="G375" s="158"/>
      <c r="H375" s="174">
        <f>H374+H366</f>
        <v>8050</v>
      </c>
      <c r="I375" s="158"/>
      <c r="J375" s="174">
        <v>3000</v>
      </c>
    </row>
    <row r="376" spans="1:10" ht="9" customHeight="1">
      <c r="A376" s="18"/>
      <c r="B376" s="86"/>
      <c r="C376" s="67"/>
      <c r="D376" s="12"/>
      <c r="E376" s="13"/>
      <c r="F376" s="13"/>
      <c r="G376" s="13"/>
      <c r="H376" s="14"/>
      <c r="I376" s="14"/>
      <c r="J376" s="13"/>
    </row>
    <row r="377" spans="1:10" ht="13.95" customHeight="1">
      <c r="A377" s="20" t="s">
        <v>12</v>
      </c>
      <c r="B377" s="101">
        <v>2405</v>
      </c>
      <c r="C377" s="102" t="s">
        <v>150</v>
      </c>
      <c r="D377" s="103"/>
      <c r="E377" s="104"/>
      <c r="F377" s="105"/>
      <c r="G377" s="105"/>
      <c r="H377" s="106"/>
      <c r="I377" s="106"/>
      <c r="J377" s="105"/>
    </row>
    <row r="378" spans="1:10" ht="13.95" customHeight="1">
      <c r="A378" s="20"/>
      <c r="B378" s="107">
        <v>1E-3</v>
      </c>
      <c r="C378" s="73" t="s">
        <v>155</v>
      </c>
      <c r="D378" s="108"/>
      <c r="E378" s="105"/>
      <c r="F378" s="105"/>
      <c r="G378" s="105"/>
      <c r="H378" s="106"/>
      <c r="I378" s="106"/>
      <c r="J378" s="105"/>
    </row>
    <row r="379" spans="1:10" ht="13.95" customHeight="1">
      <c r="A379" s="20"/>
      <c r="B379" s="109">
        <v>60</v>
      </c>
      <c r="C379" s="21" t="s">
        <v>151</v>
      </c>
      <c r="D379" s="108"/>
      <c r="E379" s="105"/>
      <c r="F379" s="105"/>
      <c r="G379" s="105"/>
      <c r="H379" s="106"/>
      <c r="I379" s="106"/>
      <c r="J379" s="105"/>
    </row>
    <row r="380" spans="1:10" s="148" customFormat="1" ht="13.95" customHeight="1">
      <c r="A380" s="20"/>
      <c r="B380" s="110" t="s">
        <v>152</v>
      </c>
      <c r="C380" s="21" t="s">
        <v>16</v>
      </c>
      <c r="D380" s="12">
        <v>10107</v>
      </c>
      <c r="E380" s="7"/>
      <c r="F380" s="12">
        <v>10239</v>
      </c>
      <c r="G380" s="7"/>
      <c r="H380" s="12">
        <v>10239</v>
      </c>
      <c r="I380" s="7"/>
      <c r="J380" s="111">
        <v>17050</v>
      </c>
    </row>
    <row r="381" spans="1:10" s="148" customFormat="1" ht="13.95" customHeight="1">
      <c r="A381" s="20"/>
      <c r="B381" s="110" t="s">
        <v>314</v>
      </c>
      <c r="C381" s="21" t="s">
        <v>48</v>
      </c>
      <c r="D381" s="7">
        <v>0</v>
      </c>
      <c r="E381" s="7"/>
      <c r="F381" s="7">
        <v>0</v>
      </c>
      <c r="G381" s="7"/>
      <c r="H381" s="7">
        <v>0</v>
      </c>
      <c r="I381" s="7"/>
      <c r="J381" s="12">
        <v>960</v>
      </c>
    </row>
    <row r="382" spans="1:10" ht="13.95" customHeight="1">
      <c r="A382" s="20"/>
      <c r="B382" s="110" t="s">
        <v>153</v>
      </c>
      <c r="C382" s="21" t="s">
        <v>18</v>
      </c>
      <c r="D382" s="12">
        <v>24</v>
      </c>
      <c r="E382" s="7"/>
      <c r="F382" s="12">
        <v>24</v>
      </c>
      <c r="G382" s="7"/>
      <c r="H382" s="12">
        <v>24</v>
      </c>
      <c r="I382" s="7"/>
      <c r="J382" s="111">
        <v>18</v>
      </c>
    </row>
    <row r="383" spans="1:10" s="147" customFormat="1" ht="13.95" customHeight="1">
      <c r="A383" s="20"/>
      <c r="B383" s="110" t="s">
        <v>154</v>
      </c>
      <c r="C383" s="21" t="s">
        <v>20</v>
      </c>
      <c r="D383" s="12">
        <v>1802</v>
      </c>
      <c r="E383" s="7"/>
      <c r="F383" s="12">
        <v>1802</v>
      </c>
      <c r="G383" s="7"/>
      <c r="H383" s="111">
        <v>1802</v>
      </c>
      <c r="I383" s="7"/>
      <c r="J383" s="111">
        <v>912</v>
      </c>
    </row>
    <row r="384" spans="1:10" s="3" customFormat="1" ht="13.95" customHeight="1">
      <c r="A384" s="184" t="s">
        <v>10</v>
      </c>
      <c r="B384" s="185">
        <v>60</v>
      </c>
      <c r="C384" s="186" t="s">
        <v>151</v>
      </c>
      <c r="D384" s="158">
        <f>SUM(D380:D383)</f>
        <v>11933</v>
      </c>
      <c r="E384" s="158"/>
      <c r="F384" s="158">
        <f t="shared" ref="F384:H384" si="60">SUM(F380:F383)</f>
        <v>12065</v>
      </c>
      <c r="G384" s="158"/>
      <c r="H384" s="158">
        <f t="shared" si="60"/>
        <v>12065</v>
      </c>
      <c r="I384" s="158"/>
      <c r="J384" s="158">
        <v>18940</v>
      </c>
    </row>
    <row r="385" spans="1:11">
      <c r="A385" s="20"/>
      <c r="B385" s="109"/>
      <c r="C385" s="21"/>
      <c r="D385" s="12"/>
      <c r="E385" s="12"/>
      <c r="F385" s="12"/>
      <c r="G385" s="12"/>
      <c r="H385" s="12"/>
      <c r="I385" s="12"/>
      <c r="J385" s="12"/>
    </row>
    <row r="386" spans="1:11" ht="13.95" customHeight="1">
      <c r="A386" s="20"/>
      <c r="B386" s="109">
        <v>45</v>
      </c>
      <c r="C386" s="21" t="s">
        <v>25</v>
      </c>
      <c r="D386" s="12"/>
      <c r="E386" s="111"/>
      <c r="F386" s="111"/>
      <c r="G386" s="111"/>
      <c r="H386" s="112"/>
      <c r="I386" s="112"/>
      <c r="J386" s="111"/>
    </row>
    <row r="387" spans="1:11" s="148" customFormat="1" ht="13.95" customHeight="1">
      <c r="A387" s="20"/>
      <c r="B387" s="109" t="s">
        <v>26</v>
      </c>
      <c r="C387" s="21" t="s">
        <v>16</v>
      </c>
      <c r="D387" s="12">
        <v>11577</v>
      </c>
      <c r="E387" s="7"/>
      <c r="F387" s="12">
        <v>12688</v>
      </c>
      <c r="G387" s="7"/>
      <c r="H387" s="12">
        <v>12688</v>
      </c>
      <c r="I387" s="7"/>
      <c r="J387" s="111">
        <v>16311</v>
      </c>
    </row>
    <row r="388" spans="1:11" s="148" customFormat="1" ht="13.95" customHeight="1">
      <c r="A388" s="20"/>
      <c r="B388" s="110" t="s">
        <v>315</v>
      </c>
      <c r="C388" s="21" t="s">
        <v>48</v>
      </c>
      <c r="D388" s="7">
        <v>0</v>
      </c>
      <c r="E388" s="7"/>
      <c r="F388" s="7">
        <v>0</v>
      </c>
      <c r="G388" s="7"/>
      <c r="H388" s="7">
        <v>0</v>
      </c>
      <c r="I388" s="7"/>
      <c r="J388" s="111">
        <v>820</v>
      </c>
    </row>
    <row r="389" spans="1:11" ht="13.95" customHeight="1">
      <c r="A389" s="20"/>
      <c r="B389" s="109" t="s">
        <v>27</v>
      </c>
      <c r="C389" s="21" t="s">
        <v>18</v>
      </c>
      <c r="D389" s="12">
        <v>42</v>
      </c>
      <c r="E389" s="7"/>
      <c r="F389" s="12">
        <v>42</v>
      </c>
      <c r="G389" s="7"/>
      <c r="H389" s="12">
        <v>42</v>
      </c>
      <c r="I389" s="7"/>
      <c r="J389" s="111">
        <v>32</v>
      </c>
    </row>
    <row r="390" spans="1:11" s="147" customFormat="1" ht="13.95" customHeight="1">
      <c r="A390" s="20"/>
      <c r="B390" s="109" t="s">
        <v>28</v>
      </c>
      <c r="C390" s="21" t="s">
        <v>20</v>
      </c>
      <c r="D390" s="80">
        <v>980</v>
      </c>
      <c r="E390" s="79"/>
      <c r="F390" s="80">
        <v>981</v>
      </c>
      <c r="G390" s="79"/>
      <c r="H390" s="150">
        <v>981</v>
      </c>
      <c r="I390" s="79"/>
      <c r="J390" s="80">
        <v>203</v>
      </c>
    </row>
    <row r="391" spans="1:11" s="3" customFormat="1" ht="13.95" customHeight="1">
      <c r="A391" s="184" t="s">
        <v>10</v>
      </c>
      <c r="B391" s="185">
        <v>45</v>
      </c>
      <c r="C391" s="186" t="s">
        <v>25</v>
      </c>
      <c r="D391" s="171">
        <f t="shared" ref="D391:H391" si="61">SUM(D387:D390)</f>
        <v>12599</v>
      </c>
      <c r="E391" s="171"/>
      <c r="F391" s="171">
        <f t="shared" si="61"/>
        <v>13711</v>
      </c>
      <c r="G391" s="171"/>
      <c r="H391" s="171">
        <f t="shared" si="61"/>
        <v>13711</v>
      </c>
      <c r="I391" s="171"/>
      <c r="J391" s="171">
        <v>17366</v>
      </c>
    </row>
    <row r="392" spans="1:11" s="3" customFormat="1" ht="13.95" customHeight="1">
      <c r="A392" s="184" t="s">
        <v>10</v>
      </c>
      <c r="B392" s="187">
        <v>1E-3</v>
      </c>
      <c r="C392" s="164" t="s">
        <v>155</v>
      </c>
      <c r="D392" s="171">
        <f t="shared" ref="D392:H392" si="62">D391+D384</f>
        <v>24532</v>
      </c>
      <c r="E392" s="171"/>
      <c r="F392" s="171">
        <f t="shared" si="62"/>
        <v>25776</v>
      </c>
      <c r="G392" s="171"/>
      <c r="H392" s="171">
        <f t="shared" si="62"/>
        <v>25776</v>
      </c>
      <c r="I392" s="171"/>
      <c r="J392" s="171">
        <v>36306</v>
      </c>
    </row>
    <row r="393" spans="1:11">
      <c r="A393" s="20"/>
      <c r="B393" s="113"/>
      <c r="C393" s="73"/>
      <c r="D393" s="12"/>
      <c r="E393" s="111"/>
      <c r="F393" s="111"/>
      <c r="G393" s="111"/>
      <c r="H393" s="112"/>
      <c r="I393" s="112"/>
      <c r="J393" s="111"/>
    </row>
    <row r="394" spans="1:11" ht="13.95" customHeight="1">
      <c r="A394" s="20"/>
      <c r="B394" s="107">
        <v>0.10100000000000001</v>
      </c>
      <c r="C394" s="73" t="s">
        <v>156</v>
      </c>
      <c r="D394" s="63"/>
      <c r="E394" s="114"/>
      <c r="F394" s="114"/>
      <c r="G394" s="114"/>
      <c r="H394" s="115"/>
      <c r="I394" s="115"/>
      <c r="J394" s="114"/>
      <c r="K394" s="26"/>
    </row>
    <row r="395" spans="1:11" ht="13.95" customHeight="1">
      <c r="A395" s="20"/>
      <c r="B395" s="22">
        <v>61</v>
      </c>
      <c r="C395" s="21" t="s">
        <v>157</v>
      </c>
      <c r="D395" s="12"/>
      <c r="E395" s="111"/>
      <c r="F395" s="111"/>
      <c r="G395" s="111"/>
      <c r="H395" s="112"/>
      <c r="I395" s="112"/>
      <c r="J395" s="111"/>
    </row>
    <row r="396" spans="1:11" s="148" customFormat="1" ht="15" customHeight="1">
      <c r="A396" s="20"/>
      <c r="B396" s="110" t="s">
        <v>158</v>
      </c>
      <c r="C396" s="21" t="s">
        <v>16</v>
      </c>
      <c r="D396" s="12">
        <v>5054</v>
      </c>
      <c r="E396" s="7"/>
      <c r="F396" s="12">
        <v>5851</v>
      </c>
      <c r="G396" s="7"/>
      <c r="H396" s="12">
        <v>5851</v>
      </c>
      <c r="I396" s="7"/>
      <c r="J396" s="111">
        <v>8209</v>
      </c>
    </row>
    <row r="397" spans="1:11" s="148" customFormat="1" ht="15" customHeight="1">
      <c r="A397" s="20"/>
      <c r="B397" s="110" t="s">
        <v>316</v>
      </c>
      <c r="C397" s="21" t="s">
        <v>48</v>
      </c>
      <c r="D397" s="65">
        <v>0</v>
      </c>
      <c r="E397" s="7"/>
      <c r="F397" s="7">
        <v>0</v>
      </c>
      <c r="G397" s="7"/>
      <c r="H397" s="7">
        <v>0</v>
      </c>
      <c r="I397" s="7"/>
      <c r="J397" s="111">
        <v>1564</v>
      </c>
    </row>
    <row r="398" spans="1:11" ht="15" customHeight="1">
      <c r="A398" s="20"/>
      <c r="B398" s="110" t="s">
        <v>159</v>
      </c>
      <c r="C398" s="21" t="s">
        <v>18</v>
      </c>
      <c r="D398" s="63">
        <v>22</v>
      </c>
      <c r="E398" s="7"/>
      <c r="F398" s="12">
        <v>22</v>
      </c>
      <c r="G398" s="7"/>
      <c r="H398" s="12">
        <v>22</v>
      </c>
      <c r="I398" s="7"/>
      <c r="J398" s="111">
        <v>17</v>
      </c>
    </row>
    <row r="399" spans="1:11" s="147" customFormat="1" ht="15" customHeight="1">
      <c r="A399" s="20"/>
      <c r="B399" s="110" t="s">
        <v>160</v>
      </c>
      <c r="C399" s="21" t="s">
        <v>20</v>
      </c>
      <c r="D399" s="12">
        <v>1243</v>
      </c>
      <c r="E399" s="7"/>
      <c r="F399" s="12">
        <v>1243</v>
      </c>
      <c r="G399" s="7"/>
      <c r="H399" s="111">
        <v>1243</v>
      </c>
      <c r="I399" s="7"/>
      <c r="J399" s="12">
        <v>101</v>
      </c>
    </row>
    <row r="400" spans="1:11" ht="15" customHeight="1">
      <c r="A400" s="20"/>
      <c r="B400" s="110" t="s">
        <v>232</v>
      </c>
      <c r="C400" s="21" t="s">
        <v>233</v>
      </c>
      <c r="D400" s="12">
        <v>2500</v>
      </c>
      <c r="E400" s="7"/>
      <c r="F400" s="12">
        <v>2500</v>
      </c>
      <c r="G400" s="7"/>
      <c r="H400" s="12">
        <v>5000</v>
      </c>
      <c r="I400" s="7"/>
      <c r="J400" s="7">
        <v>0</v>
      </c>
    </row>
    <row r="401" spans="1:10" s="26" customFormat="1" ht="15" customHeight="1">
      <c r="A401" s="20"/>
      <c r="B401" s="110" t="s">
        <v>234</v>
      </c>
      <c r="C401" s="21" t="s">
        <v>252</v>
      </c>
      <c r="D401" s="79">
        <v>0</v>
      </c>
      <c r="E401" s="79"/>
      <c r="F401" s="79">
        <v>0</v>
      </c>
      <c r="G401" s="79"/>
      <c r="H401" s="79">
        <v>0</v>
      </c>
      <c r="I401" s="79"/>
      <c r="J401" s="80">
        <v>500</v>
      </c>
    </row>
    <row r="402" spans="1:10" s="3" customFormat="1" ht="15" customHeight="1">
      <c r="A402" s="184" t="s">
        <v>10</v>
      </c>
      <c r="B402" s="188">
        <v>61</v>
      </c>
      <c r="C402" s="186" t="s">
        <v>157</v>
      </c>
      <c r="D402" s="171">
        <f t="shared" ref="D402:H402" si="63">SUM(D396:D401)</f>
        <v>8819</v>
      </c>
      <c r="E402" s="171"/>
      <c r="F402" s="171">
        <f t="shared" si="63"/>
        <v>9616</v>
      </c>
      <c r="G402" s="171"/>
      <c r="H402" s="171">
        <f t="shared" si="63"/>
        <v>12116</v>
      </c>
      <c r="I402" s="171"/>
      <c r="J402" s="171">
        <v>10391</v>
      </c>
    </row>
    <row r="403" spans="1:10">
      <c r="A403" s="20"/>
      <c r="B403" s="22"/>
      <c r="C403" s="21"/>
      <c r="D403" s="12"/>
      <c r="E403" s="111"/>
      <c r="F403" s="111"/>
      <c r="G403" s="111"/>
      <c r="H403" s="112"/>
      <c r="I403" s="112"/>
      <c r="J403" s="111"/>
    </row>
    <row r="404" spans="1:10" ht="13.95" customHeight="1">
      <c r="A404" s="20"/>
      <c r="B404" s="22">
        <v>62</v>
      </c>
      <c r="C404" s="21" t="s">
        <v>161</v>
      </c>
      <c r="D404" s="12"/>
      <c r="E404" s="111"/>
      <c r="F404" s="111"/>
      <c r="G404" s="111"/>
      <c r="H404" s="112"/>
      <c r="I404" s="112"/>
      <c r="J404" s="111"/>
    </row>
    <row r="405" spans="1:10" s="148" customFormat="1" ht="13.95" customHeight="1">
      <c r="A405" s="20"/>
      <c r="B405" s="110" t="s">
        <v>162</v>
      </c>
      <c r="C405" s="21" t="s">
        <v>16</v>
      </c>
      <c r="D405" s="12">
        <v>6726</v>
      </c>
      <c r="E405" s="7"/>
      <c r="F405" s="12">
        <v>6761</v>
      </c>
      <c r="G405" s="7"/>
      <c r="H405" s="12">
        <v>6761</v>
      </c>
      <c r="I405" s="7"/>
      <c r="J405" s="111">
        <v>8912</v>
      </c>
    </row>
    <row r="406" spans="1:10" s="148" customFormat="1" ht="13.95" customHeight="1">
      <c r="A406" s="118"/>
      <c r="B406" s="139" t="s">
        <v>317</v>
      </c>
      <c r="C406" s="119" t="s">
        <v>48</v>
      </c>
      <c r="D406" s="79">
        <v>0</v>
      </c>
      <c r="E406" s="79"/>
      <c r="F406" s="79">
        <v>0</v>
      </c>
      <c r="G406" s="79"/>
      <c r="H406" s="79">
        <v>0</v>
      </c>
      <c r="I406" s="79"/>
      <c r="J406" s="150">
        <v>1175</v>
      </c>
    </row>
    <row r="407" spans="1:10" ht="13.95" customHeight="1">
      <c r="A407" s="31"/>
      <c r="B407" s="116" t="s">
        <v>163</v>
      </c>
      <c r="C407" s="117" t="s">
        <v>18</v>
      </c>
      <c r="D407" s="63">
        <v>24</v>
      </c>
      <c r="E407" s="7"/>
      <c r="F407" s="63">
        <v>24</v>
      </c>
      <c r="G407" s="65"/>
      <c r="H407" s="63">
        <v>24</v>
      </c>
      <c r="I407" s="65"/>
      <c r="J407" s="114">
        <v>18</v>
      </c>
    </row>
    <row r="408" spans="1:10" s="147" customFormat="1" ht="13.95" customHeight="1">
      <c r="A408" s="20"/>
      <c r="B408" s="110" t="s">
        <v>164</v>
      </c>
      <c r="C408" s="21" t="s">
        <v>20</v>
      </c>
      <c r="D408" s="12">
        <v>839</v>
      </c>
      <c r="E408" s="7"/>
      <c r="F408" s="12">
        <v>842</v>
      </c>
      <c r="G408" s="7"/>
      <c r="H408" s="111">
        <v>842</v>
      </c>
      <c r="I408" s="7"/>
      <c r="J408" s="12">
        <v>265</v>
      </c>
    </row>
    <row r="409" spans="1:10" s="26" customFormat="1" ht="13.95" customHeight="1">
      <c r="A409" s="20"/>
      <c r="B409" s="110" t="s">
        <v>321</v>
      </c>
      <c r="C409" s="21" t="s">
        <v>319</v>
      </c>
      <c r="D409" s="7">
        <v>0</v>
      </c>
      <c r="E409" s="7"/>
      <c r="F409" s="7">
        <v>0</v>
      </c>
      <c r="G409" s="7"/>
      <c r="H409" s="7">
        <v>0</v>
      </c>
      <c r="I409" s="7"/>
      <c r="J409" s="12">
        <v>1600</v>
      </c>
    </row>
    <row r="410" spans="1:10" s="4" customFormat="1" ht="13.95" customHeight="1">
      <c r="A410" s="20"/>
      <c r="B410" s="110" t="s">
        <v>322</v>
      </c>
      <c r="C410" s="21" t="s">
        <v>318</v>
      </c>
      <c r="D410" s="7">
        <v>0</v>
      </c>
      <c r="E410" s="7"/>
      <c r="F410" s="7">
        <v>0</v>
      </c>
      <c r="G410" s="7"/>
      <c r="H410" s="7">
        <v>0</v>
      </c>
      <c r="I410" s="7"/>
      <c r="J410" s="12">
        <v>400</v>
      </c>
    </row>
    <row r="411" spans="1:10" s="3" customFormat="1" ht="13.95" customHeight="1">
      <c r="A411" s="184" t="s">
        <v>10</v>
      </c>
      <c r="B411" s="188">
        <v>62</v>
      </c>
      <c r="C411" s="186" t="s">
        <v>161</v>
      </c>
      <c r="D411" s="158">
        <f>SUM(D405:D410)</f>
        <v>7589</v>
      </c>
      <c r="E411" s="158"/>
      <c r="F411" s="158">
        <f>SUM(F405:F410)</f>
        <v>7627</v>
      </c>
      <c r="G411" s="158"/>
      <c r="H411" s="158">
        <f>SUM(H405:H410)</f>
        <v>7627</v>
      </c>
      <c r="I411" s="158"/>
      <c r="J411" s="158">
        <v>12370</v>
      </c>
    </row>
    <row r="412" spans="1:10">
      <c r="A412" s="20"/>
      <c r="B412" s="22"/>
      <c r="C412" s="21"/>
      <c r="D412" s="12"/>
      <c r="E412" s="111"/>
      <c r="F412" s="111"/>
      <c r="G412" s="111"/>
      <c r="H412" s="112"/>
      <c r="I412" s="112"/>
      <c r="J412" s="111"/>
    </row>
    <row r="413" spans="1:10" ht="13.95" customHeight="1">
      <c r="A413" s="20"/>
      <c r="B413" s="22">
        <v>63</v>
      </c>
      <c r="C413" s="21" t="s">
        <v>165</v>
      </c>
      <c r="D413" s="12"/>
      <c r="E413" s="111"/>
      <c r="F413" s="111"/>
      <c r="G413" s="111"/>
      <c r="H413" s="112"/>
      <c r="I413" s="112"/>
      <c r="J413" s="111"/>
    </row>
    <row r="414" spans="1:10" s="148" customFormat="1" ht="13.95" customHeight="1">
      <c r="A414" s="20"/>
      <c r="B414" s="110" t="s">
        <v>166</v>
      </c>
      <c r="C414" s="21" t="s">
        <v>16</v>
      </c>
      <c r="D414" s="12">
        <v>5429</v>
      </c>
      <c r="E414" s="7"/>
      <c r="F414" s="12">
        <v>6210</v>
      </c>
      <c r="G414" s="7"/>
      <c r="H414" s="12">
        <v>6210</v>
      </c>
      <c r="I414" s="7"/>
      <c r="J414" s="111">
        <v>6839</v>
      </c>
    </row>
    <row r="415" spans="1:10" s="148" customFormat="1" ht="13.95" customHeight="1">
      <c r="A415" s="20"/>
      <c r="B415" s="110" t="s">
        <v>352</v>
      </c>
      <c r="C415" s="21" t="s">
        <v>48</v>
      </c>
      <c r="D415" s="7">
        <v>0</v>
      </c>
      <c r="E415" s="111"/>
      <c r="F415" s="7">
        <v>0</v>
      </c>
      <c r="G415" s="7"/>
      <c r="H415" s="7">
        <v>0</v>
      </c>
      <c r="I415" s="7"/>
      <c r="J415" s="111">
        <v>120</v>
      </c>
    </row>
    <row r="416" spans="1:10" ht="13.95" customHeight="1">
      <c r="A416" s="20"/>
      <c r="B416" s="110" t="s">
        <v>167</v>
      </c>
      <c r="C416" s="21" t="s">
        <v>18</v>
      </c>
      <c r="D416" s="12">
        <v>26</v>
      </c>
      <c r="E416" s="7"/>
      <c r="F416" s="12">
        <v>26</v>
      </c>
      <c r="G416" s="7"/>
      <c r="H416" s="12">
        <v>26</v>
      </c>
      <c r="I416" s="7"/>
      <c r="J416" s="111">
        <v>20</v>
      </c>
    </row>
    <row r="417" spans="1:11" s="147" customFormat="1" ht="13.95" customHeight="1">
      <c r="A417" s="20"/>
      <c r="B417" s="110" t="s">
        <v>168</v>
      </c>
      <c r="C417" s="21" t="s">
        <v>20</v>
      </c>
      <c r="D417" s="80">
        <v>779</v>
      </c>
      <c r="E417" s="79"/>
      <c r="F417" s="80">
        <v>782</v>
      </c>
      <c r="G417" s="79"/>
      <c r="H417" s="150">
        <v>782</v>
      </c>
      <c r="I417" s="79"/>
      <c r="J417" s="80">
        <v>413</v>
      </c>
    </row>
    <row r="418" spans="1:11" s="3" customFormat="1" ht="13.95" customHeight="1">
      <c r="A418" s="184" t="s">
        <v>10</v>
      </c>
      <c r="B418" s="188">
        <v>63</v>
      </c>
      <c r="C418" s="186" t="s">
        <v>165</v>
      </c>
      <c r="D418" s="171">
        <f>SUM(D414:D417)</f>
        <v>6234</v>
      </c>
      <c r="E418" s="171"/>
      <c r="F418" s="171">
        <f>SUM(F414:F417)</f>
        <v>7018</v>
      </c>
      <c r="G418" s="171"/>
      <c r="H418" s="171">
        <f>SUM(H414:H417)</f>
        <v>7018</v>
      </c>
      <c r="I418" s="171"/>
      <c r="J418" s="171">
        <v>7392</v>
      </c>
    </row>
    <row r="419" spans="1:11">
      <c r="A419" s="20"/>
      <c r="B419" s="22"/>
      <c r="C419" s="21"/>
      <c r="D419" s="12"/>
      <c r="E419" s="12"/>
      <c r="F419" s="12"/>
      <c r="G419" s="12"/>
      <c r="H419" s="12"/>
      <c r="I419" s="12"/>
      <c r="J419" s="12"/>
    </row>
    <row r="420" spans="1:11" ht="28.05" customHeight="1">
      <c r="A420" s="20"/>
      <c r="B420" s="22">
        <v>81</v>
      </c>
      <c r="C420" s="21" t="s">
        <v>353</v>
      </c>
      <c r="D420" s="12"/>
      <c r="E420" s="12"/>
      <c r="F420" s="12"/>
      <c r="G420" s="12"/>
      <c r="H420" s="12"/>
      <c r="I420" s="12"/>
      <c r="J420" s="12"/>
    </row>
    <row r="421" spans="1:11" ht="14.4" customHeight="1">
      <c r="A421" s="20"/>
      <c r="B421" s="22" t="s">
        <v>239</v>
      </c>
      <c r="C421" s="21" t="s">
        <v>302</v>
      </c>
      <c r="D421" s="12">
        <v>8552</v>
      </c>
      <c r="E421" s="7"/>
      <c r="F421" s="12">
        <v>10080</v>
      </c>
      <c r="G421" s="7"/>
      <c r="H421" s="12">
        <v>16365</v>
      </c>
      <c r="I421" s="7"/>
      <c r="J421" s="12">
        <v>73303</v>
      </c>
    </row>
    <row r="422" spans="1:11" ht="14.4" customHeight="1">
      <c r="A422" s="20"/>
      <c r="B422" s="22" t="s">
        <v>240</v>
      </c>
      <c r="C422" s="21" t="s">
        <v>266</v>
      </c>
      <c r="D422" s="12">
        <v>1018</v>
      </c>
      <c r="E422" s="7"/>
      <c r="F422" s="12">
        <v>80</v>
      </c>
      <c r="G422" s="7"/>
      <c r="H422" s="12">
        <v>80</v>
      </c>
      <c r="I422" s="7"/>
      <c r="J422" s="12">
        <v>3178</v>
      </c>
    </row>
    <row r="423" spans="1:11" s="3" customFormat="1" ht="28.05" customHeight="1">
      <c r="A423" s="184" t="s">
        <v>10</v>
      </c>
      <c r="B423" s="22">
        <v>81</v>
      </c>
      <c r="C423" s="21" t="s">
        <v>353</v>
      </c>
      <c r="D423" s="158">
        <f t="shared" ref="D423:H423" si="64">D421+D422</f>
        <v>9570</v>
      </c>
      <c r="E423" s="158"/>
      <c r="F423" s="158">
        <f t="shared" si="64"/>
        <v>10160</v>
      </c>
      <c r="G423" s="158"/>
      <c r="H423" s="158">
        <f t="shared" si="64"/>
        <v>16445</v>
      </c>
      <c r="I423" s="158"/>
      <c r="J423" s="158">
        <v>76481</v>
      </c>
    </row>
    <row r="424" spans="1:11" s="3" customFormat="1" ht="13.95" customHeight="1">
      <c r="A424" s="184" t="s">
        <v>10</v>
      </c>
      <c r="B424" s="187">
        <v>0.10100000000000001</v>
      </c>
      <c r="C424" s="164" t="s">
        <v>156</v>
      </c>
      <c r="D424" s="171">
        <f>D418+D411+D402+D423</f>
        <v>32212</v>
      </c>
      <c r="E424" s="171"/>
      <c r="F424" s="171">
        <f>F418+F411+F402+F423</f>
        <v>34421</v>
      </c>
      <c r="G424" s="171"/>
      <c r="H424" s="171">
        <f>H418+H411+H402+H423</f>
        <v>43206</v>
      </c>
      <c r="I424" s="171"/>
      <c r="J424" s="171">
        <v>106634</v>
      </c>
    </row>
    <row r="425" spans="1:11">
      <c r="A425" s="20"/>
      <c r="B425" s="101"/>
      <c r="C425" s="73"/>
      <c r="D425" s="12"/>
      <c r="E425" s="111"/>
      <c r="F425" s="111"/>
      <c r="G425" s="111"/>
      <c r="H425" s="112"/>
      <c r="I425" s="112"/>
      <c r="J425" s="111"/>
    </row>
    <row r="426" spans="1:11" ht="13.95" customHeight="1">
      <c r="A426" s="120"/>
      <c r="B426" s="121">
        <v>0.8</v>
      </c>
      <c r="C426" s="122" t="s">
        <v>148</v>
      </c>
      <c r="D426" s="12"/>
      <c r="E426" s="111"/>
      <c r="F426" s="111"/>
      <c r="G426" s="111"/>
      <c r="H426" s="112"/>
      <c r="I426" s="112"/>
      <c r="J426" s="111"/>
    </row>
    <row r="427" spans="1:11" ht="13.95" customHeight="1">
      <c r="A427" s="31"/>
      <c r="B427" s="123">
        <v>82</v>
      </c>
      <c r="C427" s="117" t="s">
        <v>246</v>
      </c>
      <c r="D427" s="12"/>
      <c r="E427" s="111"/>
      <c r="F427" s="111"/>
      <c r="G427" s="111"/>
      <c r="H427" s="112"/>
      <c r="I427" s="112"/>
      <c r="J427" s="111"/>
    </row>
    <row r="428" spans="1:11" ht="13.95" customHeight="1">
      <c r="A428" s="20"/>
      <c r="B428" s="109" t="s">
        <v>178</v>
      </c>
      <c r="C428" s="21" t="s">
        <v>48</v>
      </c>
      <c r="D428" s="12">
        <v>1947</v>
      </c>
      <c r="E428" s="7"/>
      <c r="F428" s="7">
        <v>0</v>
      </c>
      <c r="G428" s="7"/>
      <c r="H428" s="111">
        <v>2300</v>
      </c>
      <c r="I428" s="7"/>
      <c r="J428" s="7">
        <v>0</v>
      </c>
    </row>
    <row r="429" spans="1:11" ht="13.95" customHeight="1">
      <c r="A429" s="20"/>
      <c r="B429" s="109" t="s">
        <v>192</v>
      </c>
      <c r="C429" s="21" t="s">
        <v>18</v>
      </c>
      <c r="D429" s="7">
        <v>0</v>
      </c>
      <c r="E429" s="7"/>
      <c r="F429" s="7">
        <v>0</v>
      </c>
      <c r="G429" s="7"/>
      <c r="H429" s="12">
        <v>50</v>
      </c>
      <c r="I429" s="7"/>
      <c r="J429" s="7">
        <v>0</v>
      </c>
      <c r="K429" s="133"/>
    </row>
    <row r="430" spans="1:11" ht="13.95" customHeight="1">
      <c r="A430" s="31"/>
      <c r="B430" s="123" t="s">
        <v>193</v>
      </c>
      <c r="C430" s="117" t="s">
        <v>20</v>
      </c>
      <c r="D430" s="7">
        <v>0</v>
      </c>
      <c r="E430" s="7"/>
      <c r="F430" s="7">
        <v>0</v>
      </c>
      <c r="G430" s="7"/>
      <c r="H430" s="12">
        <v>30</v>
      </c>
      <c r="I430" s="7"/>
      <c r="J430" s="7">
        <v>0</v>
      </c>
    </row>
    <row r="431" spans="1:11" s="3" customFormat="1" ht="13.95" customHeight="1">
      <c r="A431" s="184" t="s">
        <v>10</v>
      </c>
      <c r="B431" s="185">
        <v>82</v>
      </c>
      <c r="C431" s="186" t="s">
        <v>246</v>
      </c>
      <c r="D431" s="158">
        <f>SUM(D428:D430)</f>
        <v>1947</v>
      </c>
      <c r="E431" s="158"/>
      <c r="F431" s="157">
        <f>SUM(F428:F430)</f>
        <v>0</v>
      </c>
      <c r="G431" s="158"/>
      <c r="H431" s="158">
        <f>SUM(H428:H430)</f>
        <v>2380</v>
      </c>
      <c r="I431" s="158"/>
      <c r="J431" s="157">
        <v>0</v>
      </c>
    </row>
    <row r="432" spans="1:11" s="3" customFormat="1" ht="13.95" customHeight="1">
      <c r="A432" s="189" t="s">
        <v>10</v>
      </c>
      <c r="B432" s="190">
        <v>0.8</v>
      </c>
      <c r="C432" s="191" t="s">
        <v>148</v>
      </c>
      <c r="D432" s="171">
        <f t="shared" ref="D432:H432" si="65">D431</f>
        <v>1947</v>
      </c>
      <c r="E432" s="171"/>
      <c r="F432" s="176">
        <f t="shared" si="65"/>
        <v>0</v>
      </c>
      <c r="G432" s="171"/>
      <c r="H432" s="171">
        <f t="shared" si="65"/>
        <v>2380</v>
      </c>
      <c r="I432" s="171"/>
      <c r="J432" s="176">
        <v>0</v>
      </c>
    </row>
    <row r="433" spans="1:11" s="3" customFormat="1" ht="13.95" customHeight="1">
      <c r="A433" s="184" t="s">
        <v>10</v>
      </c>
      <c r="B433" s="192">
        <v>2405</v>
      </c>
      <c r="C433" s="164" t="s">
        <v>150</v>
      </c>
      <c r="D433" s="171">
        <f>D424+D392+D432</f>
        <v>58691</v>
      </c>
      <c r="E433" s="171"/>
      <c r="F433" s="171">
        <f>F424+F392+F432</f>
        <v>60197</v>
      </c>
      <c r="G433" s="171"/>
      <c r="H433" s="171">
        <f>H424+H392+H432</f>
        <v>71362</v>
      </c>
      <c r="I433" s="171"/>
      <c r="J433" s="171">
        <v>142940</v>
      </c>
    </row>
    <row r="434" spans="1:11" s="196" customFormat="1" ht="13.95" customHeight="1">
      <c r="A434" s="193" t="s">
        <v>10</v>
      </c>
      <c r="B434" s="194"/>
      <c r="C434" s="195" t="s">
        <v>11</v>
      </c>
      <c r="D434" s="171">
        <f>D353+D375+D433</f>
        <v>480361</v>
      </c>
      <c r="E434" s="177"/>
      <c r="F434" s="177">
        <f>F353+F375+F433</f>
        <v>661760</v>
      </c>
      <c r="G434" s="171"/>
      <c r="H434" s="177">
        <f>H353+H375+H433</f>
        <v>661125</v>
      </c>
      <c r="I434" s="171"/>
      <c r="J434" s="177">
        <v>753372</v>
      </c>
      <c r="K434" s="3"/>
    </row>
    <row r="435" spans="1:11">
      <c r="A435" s="18"/>
      <c r="B435" s="77"/>
      <c r="C435" s="75"/>
      <c r="D435" s="12"/>
      <c r="E435" s="13"/>
      <c r="F435" s="13"/>
      <c r="G435" s="13"/>
      <c r="H435" s="14"/>
      <c r="I435" s="14"/>
      <c r="J435" s="13"/>
      <c r="K435" s="26"/>
    </row>
    <row r="436" spans="1:11" ht="15.6" customHeight="1">
      <c r="C436" s="50" t="s">
        <v>169</v>
      </c>
      <c r="D436" s="12"/>
      <c r="E436" s="13"/>
      <c r="F436" s="13"/>
      <c r="G436" s="13"/>
      <c r="H436" s="14"/>
      <c r="I436" s="14"/>
      <c r="J436" s="13"/>
    </row>
    <row r="437" spans="1:11" ht="15.6" customHeight="1">
      <c r="A437" s="18" t="s">
        <v>12</v>
      </c>
      <c r="B437" s="86">
        <v>4403</v>
      </c>
      <c r="C437" s="11" t="s">
        <v>170</v>
      </c>
      <c r="D437" s="12"/>
      <c r="E437" s="13"/>
      <c r="F437" s="13"/>
      <c r="G437" s="13"/>
      <c r="H437" s="14"/>
      <c r="I437" s="14"/>
      <c r="J437" s="13"/>
    </row>
    <row r="438" spans="1:11" ht="15.6" customHeight="1">
      <c r="A438" s="18"/>
      <c r="B438" s="10">
        <v>0.10100000000000001</v>
      </c>
      <c r="C438" s="11" t="s">
        <v>171</v>
      </c>
      <c r="D438" s="12"/>
      <c r="E438" s="13"/>
      <c r="F438" s="13"/>
      <c r="G438" s="13"/>
      <c r="H438" s="14"/>
      <c r="I438" s="14"/>
      <c r="J438" s="13"/>
    </row>
    <row r="439" spans="1:11" ht="28.05" customHeight="1">
      <c r="A439" s="18"/>
      <c r="B439" s="8">
        <v>7</v>
      </c>
      <c r="C439" s="9" t="s">
        <v>201</v>
      </c>
      <c r="D439" s="12"/>
      <c r="E439" s="7"/>
      <c r="F439" s="12"/>
      <c r="G439" s="12"/>
      <c r="H439" s="12"/>
      <c r="I439" s="7"/>
      <c r="J439" s="7"/>
    </row>
    <row r="440" spans="1:11" ht="28.95" customHeight="1">
      <c r="A440" s="18"/>
      <c r="B440" s="136" t="s">
        <v>203</v>
      </c>
      <c r="C440" s="9" t="s">
        <v>263</v>
      </c>
      <c r="D440" s="12">
        <v>1044</v>
      </c>
      <c r="E440" s="7"/>
      <c r="F440" s="7">
        <v>0</v>
      </c>
      <c r="G440" s="7"/>
      <c r="H440" s="12">
        <v>3000</v>
      </c>
      <c r="I440" s="7"/>
      <c r="J440" s="12">
        <v>3000</v>
      </c>
    </row>
    <row r="441" spans="1:11" s="26" customFormat="1" ht="28.95" customHeight="1">
      <c r="A441" s="18"/>
      <c r="B441" s="149" t="s">
        <v>204</v>
      </c>
      <c r="C441" s="6" t="s">
        <v>253</v>
      </c>
      <c r="D441" s="12">
        <v>3406</v>
      </c>
      <c r="E441" s="7"/>
      <c r="F441" s="12">
        <v>5000</v>
      </c>
      <c r="G441" s="7"/>
      <c r="H441" s="12">
        <v>5000</v>
      </c>
      <c r="I441" s="7"/>
      <c r="J441" s="12">
        <v>600</v>
      </c>
      <c r="K441" s="1"/>
    </row>
    <row r="442" spans="1:11" s="3" customFormat="1" ht="28.05" customHeight="1">
      <c r="A442" s="145" t="s">
        <v>10</v>
      </c>
      <c r="B442" s="210">
        <v>7</v>
      </c>
      <c r="C442" s="197" t="s">
        <v>201</v>
      </c>
      <c r="D442" s="158">
        <f t="shared" ref="D442:H442" si="66">SUM(D440:D441)</f>
        <v>4450</v>
      </c>
      <c r="E442" s="158"/>
      <c r="F442" s="158">
        <f t="shared" si="66"/>
        <v>5000</v>
      </c>
      <c r="G442" s="158"/>
      <c r="H442" s="158">
        <f t="shared" si="66"/>
        <v>8000</v>
      </c>
      <c r="I442" s="158"/>
      <c r="J442" s="158">
        <v>3600</v>
      </c>
      <c r="K442" s="145"/>
    </row>
    <row r="443" spans="1:11">
      <c r="B443" s="124"/>
      <c r="C443" s="9"/>
      <c r="D443" s="70"/>
      <c r="E443" s="70"/>
      <c r="F443" s="70"/>
      <c r="G443" s="70"/>
      <c r="H443" s="70"/>
      <c r="I443" s="70"/>
      <c r="J443" s="70"/>
      <c r="K443" s="26"/>
    </row>
    <row r="444" spans="1:11" ht="15" customHeight="1">
      <c r="A444" s="18"/>
      <c r="B444" s="8">
        <v>8</v>
      </c>
      <c r="C444" s="9" t="s">
        <v>202</v>
      </c>
      <c r="D444" s="12"/>
      <c r="E444" s="12"/>
      <c r="F444" s="12"/>
      <c r="G444" s="12"/>
      <c r="H444" s="12"/>
      <c r="I444" s="12"/>
      <c r="J444" s="12"/>
      <c r="K444" s="26"/>
    </row>
    <row r="445" spans="1:11" s="26" customFormat="1" ht="28.05" customHeight="1">
      <c r="A445" s="18"/>
      <c r="B445" s="5" t="s">
        <v>219</v>
      </c>
      <c r="C445" s="6" t="s">
        <v>334</v>
      </c>
      <c r="D445" s="7">
        <v>0</v>
      </c>
      <c r="E445" s="7"/>
      <c r="F445" s="7">
        <v>0</v>
      </c>
      <c r="G445" s="7"/>
      <c r="H445" s="7">
        <v>0</v>
      </c>
      <c r="I445" s="7"/>
      <c r="J445" s="12">
        <v>10000</v>
      </c>
      <c r="K445" s="1"/>
    </row>
    <row r="446" spans="1:11" s="26" customFormat="1" ht="28.95" customHeight="1">
      <c r="A446" s="18"/>
      <c r="B446" s="5" t="s">
        <v>238</v>
      </c>
      <c r="C446" s="6" t="s">
        <v>254</v>
      </c>
      <c r="D446" s="12">
        <v>10000</v>
      </c>
      <c r="E446" s="7"/>
      <c r="F446" s="12">
        <v>5000</v>
      </c>
      <c r="G446" s="7"/>
      <c r="H446" s="221">
        <v>5000</v>
      </c>
      <c r="I446" s="7"/>
      <c r="J446" s="12">
        <v>10000</v>
      </c>
    </row>
    <row r="447" spans="1:11" s="4" customFormat="1" ht="15.15" customHeight="1">
      <c r="A447" s="18"/>
      <c r="B447" s="5" t="s">
        <v>236</v>
      </c>
      <c r="C447" s="6" t="s">
        <v>298</v>
      </c>
      <c r="D447" s="7">
        <v>0</v>
      </c>
      <c r="E447" s="7"/>
      <c r="F447" s="12">
        <v>1500</v>
      </c>
      <c r="G447" s="7"/>
      <c r="H447" s="12">
        <v>1500</v>
      </c>
      <c r="I447" s="7"/>
      <c r="J447" s="7">
        <v>0</v>
      </c>
    </row>
    <row r="448" spans="1:11" s="3" customFormat="1" ht="13.95" customHeight="1">
      <c r="A448" s="91" t="s">
        <v>10</v>
      </c>
      <c r="B448" s="208">
        <v>8</v>
      </c>
      <c r="C448" s="197" t="s">
        <v>202</v>
      </c>
      <c r="D448" s="158">
        <f>SUM(D445:D447)</f>
        <v>10000</v>
      </c>
      <c r="E448" s="158"/>
      <c r="F448" s="158">
        <f>SUM(F445:F447)</f>
        <v>6500</v>
      </c>
      <c r="G448" s="158"/>
      <c r="H448" s="158">
        <f>SUM(H445:H447)</f>
        <v>6500</v>
      </c>
      <c r="I448" s="158"/>
      <c r="J448" s="158">
        <v>20000</v>
      </c>
      <c r="K448" s="145"/>
    </row>
    <row r="449" spans="1:11">
      <c r="A449" s="18"/>
      <c r="B449" s="10"/>
      <c r="C449" s="11"/>
      <c r="D449" s="12"/>
      <c r="E449" s="13"/>
      <c r="F449" s="13"/>
      <c r="G449" s="13"/>
      <c r="H449" s="14"/>
      <c r="I449" s="14"/>
      <c r="J449" s="13"/>
    </row>
    <row r="450" spans="1:11">
      <c r="A450" s="18"/>
      <c r="B450" s="15" t="s">
        <v>172</v>
      </c>
      <c r="C450" s="16" t="s">
        <v>14</v>
      </c>
      <c r="D450" s="12"/>
      <c r="E450" s="13"/>
      <c r="F450" s="13"/>
      <c r="G450" s="13"/>
      <c r="H450" s="14"/>
      <c r="I450" s="14"/>
      <c r="J450" s="13"/>
    </row>
    <row r="451" spans="1:11" ht="26.1" customHeight="1">
      <c r="A451" s="18"/>
      <c r="B451" s="17" t="s">
        <v>184</v>
      </c>
      <c r="C451" s="16" t="s">
        <v>195</v>
      </c>
      <c r="D451" s="12">
        <v>8057</v>
      </c>
      <c r="E451" s="7"/>
      <c r="F451" s="12">
        <v>5306</v>
      </c>
      <c r="G451" s="7"/>
      <c r="H451" s="12">
        <v>5306</v>
      </c>
      <c r="I451" s="7"/>
      <c r="J451" s="7">
        <v>0</v>
      </c>
    </row>
    <row r="452" spans="1:11" s="26" customFormat="1" ht="29.4" customHeight="1">
      <c r="A452" s="18"/>
      <c r="B452" s="17" t="s">
        <v>259</v>
      </c>
      <c r="C452" s="16" t="s">
        <v>267</v>
      </c>
      <c r="D452" s="12">
        <v>5047</v>
      </c>
      <c r="E452" s="7"/>
      <c r="F452" s="12">
        <v>635</v>
      </c>
      <c r="G452" s="7"/>
      <c r="H452" s="12">
        <v>635</v>
      </c>
      <c r="I452" s="7"/>
      <c r="J452" s="7">
        <v>0</v>
      </c>
      <c r="K452" s="1"/>
    </row>
    <row r="453" spans="1:11" s="26" customFormat="1" ht="15" customHeight="1">
      <c r="A453" s="18"/>
      <c r="B453" s="17" t="s">
        <v>272</v>
      </c>
      <c r="C453" s="16" t="s">
        <v>281</v>
      </c>
      <c r="D453" s="12">
        <v>1446</v>
      </c>
      <c r="E453" s="7"/>
      <c r="F453" s="12">
        <v>6900</v>
      </c>
      <c r="G453" s="7"/>
      <c r="H453" s="12">
        <v>6900</v>
      </c>
      <c r="I453" s="7"/>
      <c r="J453" s="7">
        <v>0</v>
      </c>
      <c r="K453" s="1"/>
    </row>
    <row r="454" spans="1:11" s="26" customFormat="1" ht="15.6" customHeight="1">
      <c r="A454" s="18"/>
      <c r="B454" s="17" t="s">
        <v>273</v>
      </c>
      <c r="C454" s="16" t="s">
        <v>274</v>
      </c>
      <c r="D454" s="12">
        <v>10000</v>
      </c>
      <c r="E454" s="7"/>
      <c r="F454" s="7">
        <v>0</v>
      </c>
      <c r="G454" s="7"/>
      <c r="H454" s="7">
        <v>0</v>
      </c>
      <c r="I454" s="7"/>
      <c r="J454" s="7">
        <v>0</v>
      </c>
      <c r="K454" s="1"/>
    </row>
    <row r="455" spans="1:11" s="26" customFormat="1" ht="28.05" customHeight="1">
      <c r="A455" s="18"/>
      <c r="B455" s="17" t="s">
        <v>275</v>
      </c>
      <c r="C455" s="16" t="s">
        <v>276</v>
      </c>
      <c r="D455" s="12">
        <v>2335</v>
      </c>
      <c r="E455" s="7"/>
      <c r="F455" s="7">
        <v>0</v>
      </c>
      <c r="G455" s="7"/>
      <c r="H455" s="7">
        <v>0</v>
      </c>
      <c r="I455" s="7"/>
      <c r="J455" s="7">
        <v>0</v>
      </c>
      <c r="K455" s="1"/>
    </row>
    <row r="456" spans="1:11" s="26" customFormat="1" ht="15.6" customHeight="1">
      <c r="A456" s="68"/>
      <c r="B456" s="84" t="s">
        <v>311</v>
      </c>
      <c r="C456" s="209" t="s">
        <v>312</v>
      </c>
      <c r="D456" s="79">
        <v>0</v>
      </c>
      <c r="E456" s="79"/>
      <c r="F456" s="79">
        <v>0</v>
      </c>
      <c r="G456" s="79"/>
      <c r="H456" s="80">
        <v>9223</v>
      </c>
      <c r="I456" s="79"/>
      <c r="J456" s="79">
        <v>0</v>
      </c>
      <c r="K456" s="1"/>
    </row>
    <row r="457" spans="1:11" s="3" customFormat="1" ht="15.6" customHeight="1">
      <c r="A457" s="145" t="s">
        <v>10</v>
      </c>
      <c r="B457" s="160" t="s">
        <v>172</v>
      </c>
      <c r="C457" s="198" t="s">
        <v>14</v>
      </c>
      <c r="D457" s="171">
        <f>SUM(D451:D456)</f>
        <v>26885</v>
      </c>
      <c r="E457" s="171"/>
      <c r="F457" s="171">
        <f t="shared" ref="F457:H457" si="67">SUM(F451:F456)</f>
        <v>12841</v>
      </c>
      <c r="G457" s="171"/>
      <c r="H457" s="171">
        <f t="shared" si="67"/>
        <v>22064</v>
      </c>
      <c r="I457" s="171"/>
      <c r="J457" s="176">
        <v>0</v>
      </c>
    </row>
    <row r="458" spans="1:11" s="3" customFormat="1" ht="15.6" customHeight="1">
      <c r="A458" s="145" t="s">
        <v>10</v>
      </c>
      <c r="B458" s="183">
        <v>0.10100000000000001</v>
      </c>
      <c r="C458" s="199" t="s">
        <v>171</v>
      </c>
      <c r="D458" s="158">
        <f>D457+D442+D448</f>
        <v>41335</v>
      </c>
      <c r="E458" s="158"/>
      <c r="F458" s="158">
        <f>F457+F442+F448</f>
        <v>24341</v>
      </c>
      <c r="G458" s="158"/>
      <c r="H458" s="158">
        <f>H457+H442+H448</f>
        <v>36564</v>
      </c>
      <c r="I458" s="158"/>
      <c r="J458" s="158">
        <v>23600</v>
      </c>
    </row>
    <row r="459" spans="1:11" s="3" customFormat="1" ht="15.6" customHeight="1">
      <c r="A459" s="91" t="s">
        <v>10</v>
      </c>
      <c r="B459" s="179">
        <v>4403</v>
      </c>
      <c r="C459" s="200" t="s">
        <v>5</v>
      </c>
      <c r="D459" s="158">
        <f t="shared" ref="D459:H459" si="68">D458</f>
        <v>41335</v>
      </c>
      <c r="E459" s="158"/>
      <c r="F459" s="158">
        <f t="shared" si="68"/>
        <v>24341</v>
      </c>
      <c r="G459" s="158"/>
      <c r="H459" s="158">
        <f t="shared" si="68"/>
        <v>36564</v>
      </c>
      <c r="I459" s="158"/>
      <c r="J459" s="158">
        <v>23600</v>
      </c>
    </row>
    <row r="460" spans="1:11" ht="13.35" customHeight="1">
      <c r="B460" s="53"/>
      <c r="C460" s="125"/>
      <c r="D460" s="12"/>
      <c r="E460" s="13"/>
      <c r="F460" s="13"/>
      <c r="G460" s="13"/>
      <c r="H460" s="14"/>
      <c r="I460" s="14"/>
      <c r="J460" s="13"/>
    </row>
    <row r="461" spans="1:11" ht="15" customHeight="1">
      <c r="A461" s="31" t="s">
        <v>12</v>
      </c>
      <c r="B461" s="126">
        <v>4405</v>
      </c>
      <c r="C461" s="56" t="s">
        <v>173</v>
      </c>
      <c r="D461" s="63"/>
      <c r="E461" s="111"/>
      <c r="F461" s="111"/>
      <c r="G461" s="111"/>
      <c r="H461" s="112"/>
      <c r="I461" s="112"/>
      <c r="J461" s="111"/>
    </row>
    <row r="462" spans="1:11" ht="15" customHeight="1">
      <c r="A462" s="20"/>
      <c r="B462" s="127">
        <v>0.10100000000000001</v>
      </c>
      <c r="C462" s="73" t="s">
        <v>156</v>
      </c>
      <c r="D462" s="12"/>
      <c r="E462" s="111"/>
      <c r="F462" s="111"/>
      <c r="G462" s="111"/>
      <c r="H462" s="112"/>
      <c r="I462" s="112"/>
      <c r="J462" s="111"/>
    </row>
    <row r="463" spans="1:11" ht="15" customHeight="1">
      <c r="A463" s="20"/>
      <c r="B463" s="110" t="s">
        <v>277</v>
      </c>
      <c r="C463" s="21" t="s">
        <v>278</v>
      </c>
      <c r="D463" s="12">
        <v>477</v>
      </c>
      <c r="E463" s="7"/>
      <c r="F463" s="7">
        <v>0</v>
      </c>
      <c r="G463" s="7"/>
      <c r="H463" s="7">
        <v>0</v>
      </c>
      <c r="I463" s="7"/>
      <c r="J463" s="7">
        <v>0</v>
      </c>
    </row>
    <row r="464" spans="1:11" ht="15" customHeight="1">
      <c r="A464" s="20"/>
      <c r="B464" s="110" t="s">
        <v>279</v>
      </c>
      <c r="C464" s="21" t="s">
        <v>280</v>
      </c>
      <c r="D464" s="12">
        <v>1000</v>
      </c>
      <c r="E464" s="7"/>
      <c r="F464" s="12">
        <v>760</v>
      </c>
      <c r="G464" s="7"/>
      <c r="H464" s="12">
        <v>760</v>
      </c>
      <c r="I464" s="7"/>
      <c r="J464" s="7">
        <v>0</v>
      </c>
    </row>
    <row r="465" spans="1:11" ht="16.2" customHeight="1">
      <c r="A465" s="20"/>
      <c r="B465" s="110"/>
      <c r="C465" s="21"/>
      <c r="D465" s="63"/>
      <c r="E465" s="65"/>
      <c r="F465" s="63"/>
      <c r="G465" s="63"/>
      <c r="H465" s="65"/>
      <c r="I465" s="65"/>
      <c r="J465" s="63"/>
      <c r="K465" s="26"/>
    </row>
    <row r="466" spans="1:11" ht="28.05" customHeight="1">
      <c r="A466" s="20"/>
      <c r="B466" s="15" t="s">
        <v>211</v>
      </c>
      <c r="C466" s="21" t="s">
        <v>212</v>
      </c>
      <c r="D466" s="63"/>
      <c r="E466" s="65"/>
      <c r="F466" s="63"/>
      <c r="G466" s="63"/>
      <c r="H466" s="65"/>
      <c r="I466" s="65"/>
      <c r="J466" s="63"/>
    </row>
    <row r="467" spans="1:11" ht="28.05" customHeight="1">
      <c r="A467" s="20"/>
      <c r="B467" s="110" t="s">
        <v>213</v>
      </c>
      <c r="C467" s="21" t="s">
        <v>335</v>
      </c>
      <c r="D467" s="7">
        <v>0</v>
      </c>
      <c r="E467" s="7"/>
      <c r="F467" s="7">
        <v>0</v>
      </c>
      <c r="G467" s="7"/>
      <c r="H467" s="7">
        <v>0</v>
      </c>
      <c r="I467" s="7"/>
      <c r="J467" s="12">
        <v>548</v>
      </c>
    </row>
    <row r="468" spans="1:11" ht="28.05" customHeight="1">
      <c r="A468" s="20"/>
      <c r="B468" s="110" t="s">
        <v>214</v>
      </c>
      <c r="C468" s="21" t="s">
        <v>247</v>
      </c>
      <c r="D468" s="7">
        <v>0</v>
      </c>
      <c r="E468" s="7"/>
      <c r="F468" s="7">
        <v>0</v>
      </c>
      <c r="G468" s="7"/>
      <c r="H468" s="7">
        <v>0</v>
      </c>
      <c r="I468" s="7"/>
      <c r="J468" s="12">
        <v>2888</v>
      </c>
    </row>
    <row r="469" spans="1:11" s="26" customFormat="1" ht="28.05" customHeight="1">
      <c r="A469" s="20"/>
      <c r="B469" s="110" t="s">
        <v>215</v>
      </c>
      <c r="C469" s="21" t="s">
        <v>255</v>
      </c>
      <c r="D469" s="65">
        <v>0</v>
      </c>
      <c r="E469" s="65"/>
      <c r="F469" s="65">
        <v>0</v>
      </c>
      <c r="G469" s="65"/>
      <c r="H469" s="65">
        <v>0</v>
      </c>
      <c r="I469" s="65"/>
      <c r="J469" s="63">
        <v>2000</v>
      </c>
      <c r="K469" s="1"/>
    </row>
    <row r="470" spans="1:11" s="3" customFormat="1" ht="28.05" customHeight="1">
      <c r="A470" s="184" t="s">
        <v>10</v>
      </c>
      <c r="B470" s="160" t="s">
        <v>211</v>
      </c>
      <c r="C470" s="186" t="s">
        <v>212</v>
      </c>
      <c r="D470" s="157">
        <f t="shared" ref="D470:H470" si="69">SUM(D467:D469)</f>
        <v>0</v>
      </c>
      <c r="E470" s="158"/>
      <c r="F470" s="157">
        <f t="shared" si="69"/>
        <v>0</v>
      </c>
      <c r="G470" s="158"/>
      <c r="H470" s="157">
        <f t="shared" si="69"/>
        <v>0</v>
      </c>
      <c r="I470" s="158"/>
      <c r="J470" s="158">
        <v>5436</v>
      </c>
    </row>
    <row r="471" spans="1:11" ht="15.6" customHeight="1">
      <c r="A471" s="20"/>
      <c r="B471" s="15"/>
      <c r="C471" s="73"/>
      <c r="D471" s="7"/>
      <c r="E471" s="7"/>
      <c r="F471" s="12"/>
      <c r="G471" s="12"/>
      <c r="H471" s="12"/>
      <c r="I471" s="7"/>
      <c r="J471" s="12"/>
    </row>
    <row r="472" spans="1:11" ht="15.6" customHeight="1">
      <c r="A472" s="20"/>
      <c r="B472" s="15" t="s">
        <v>216</v>
      </c>
      <c r="C472" s="21" t="s">
        <v>217</v>
      </c>
      <c r="D472" s="65"/>
      <c r="E472" s="65"/>
      <c r="F472" s="63"/>
      <c r="G472" s="63"/>
      <c r="H472" s="63"/>
      <c r="I472" s="65"/>
      <c r="J472" s="65"/>
    </row>
    <row r="473" spans="1:11" ht="30" customHeight="1">
      <c r="A473" s="20"/>
      <c r="B473" s="110" t="s">
        <v>218</v>
      </c>
      <c r="C473" s="21" t="s">
        <v>264</v>
      </c>
      <c r="D473" s="7">
        <v>0</v>
      </c>
      <c r="E473" s="7"/>
      <c r="F473" s="7">
        <v>0</v>
      </c>
      <c r="G473" s="7"/>
      <c r="H473" s="7">
        <v>0</v>
      </c>
      <c r="I473" s="7"/>
      <c r="J473" s="12">
        <v>1270</v>
      </c>
    </row>
    <row r="474" spans="1:11" ht="54" customHeight="1">
      <c r="A474" s="20"/>
      <c r="B474" s="110" t="s">
        <v>244</v>
      </c>
      <c r="C474" s="21" t="s">
        <v>245</v>
      </c>
      <c r="D474" s="79">
        <v>0</v>
      </c>
      <c r="E474" s="79"/>
      <c r="F474" s="79">
        <v>0</v>
      </c>
      <c r="G474" s="79"/>
      <c r="H474" s="79">
        <v>0</v>
      </c>
      <c r="I474" s="79"/>
      <c r="J474" s="12">
        <v>5575</v>
      </c>
    </row>
    <row r="475" spans="1:11" s="3" customFormat="1">
      <c r="A475" s="189" t="s">
        <v>10</v>
      </c>
      <c r="B475" s="201" t="s">
        <v>216</v>
      </c>
      <c r="C475" s="202" t="s">
        <v>217</v>
      </c>
      <c r="D475" s="157">
        <f t="shared" ref="D475:H475" si="70">D473+D474</f>
        <v>0</v>
      </c>
      <c r="E475" s="158"/>
      <c r="F475" s="157">
        <f t="shared" si="70"/>
        <v>0</v>
      </c>
      <c r="G475" s="158"/>
      <c r="H475" s="157">
        <f t="shared" si="70"/>
        <v>0</v>
      </c>
      <c r="I475" s="158"/>
      <c r="J475" s="158">
        <v>6845</v>
      </c>
    </row>
    <row r="476" spans="1:11">
      <c r="A476" s="20"/>
      <c r="B476" s="15"/>
      <c r="C476" s="21"/>
      <c r="D476" s="7"/>
      <c r="E476" s="7"/>
      <c r="F476" s="12"/>
      <c r="G476" s="7"/>
      <c r="H476" s="12"/>
      <c r="I476" s="7"/>
      <c r="J476" s="12"/>
    </row>
    <row r="477" spans="1:11">
      <c r="A477" s="20"/>
      <c r="B477" s="15" t="s">
        <v>224</v>
      </c>
      <c r="C477" s="21" t="s">
        <v>256</v>
      </c>
      <c r="D477" s="7"/>
      <c r="E477" s="7"/>
      <c r="F477" s="12"/>
      <c r="G477" s="7"/>
      <c r="H477" s="12"/>
      <c r="I477" s="7"/>
      <c r="J477" s="12"/>
      <c r="K477" s="26"/>
    </row>
    <row r="478" spans="1:11" ht="40.799999999999997" customHeight="1">
      <c r="A478" s="20"/>
      <c r="B478" s="15" t="s">
        <v>225</v>
      </c>
      <c r="C478" s="21" t="s">
        <v>337</v>
      </c>
      <c r="D478" s="12">
        <v>7363</v>
      </c>
      <c r="E478" s="7"/>
      <c r="F478" s="12">
        <v>7669</v>
      </c>
      <c r="G478" s="7"/>
      <c r="H478" s="12">
        <v>7669</v>
      </c>
      <c r="I478" s="7"/>
      <c r="J478" s="12">
        <v>2773</v>
      </c>
    </row>
    <row r="479" spans="1:11" s="26" customFormat="1" ht="41.4" customHeight="1">
      <c r="A479" s="20"/>
      <c r="B479" s="15" t="s">
        <v>260</v>
      </c>
      <c r="C479" s="21" t="s">
        <v>336</v>
      </c>
      <c r="D479" s="12">
        <v>3263</v>
      </c>
      <c r="E479" s="7"/>
      <c r="F479" s="7">
        <v>0</v>
      </c>
      <c r="G479" s="7"/>
      <c r="H479" s="7">
        <v>0</v>
      </c>
      <c r="I479" s="7"/>
      <c r="J479" s="7">
        <v>0</v>
      </c>
      <c r="K479" s="1"/>
    </row>
    <row r="480" spans="1:11" s="3" customFormat="1">
      <c r="A480" s="184" t="s">
        <v>10</v>
      </c>
      <c r="B480" s="160" t="s">
        <v>224</v>
      </c>
      <c r="C480" s="186" t="s">
        <v>256</v>
      </c>
      <c r="D480" s="158">
        <f t="shared" ref="D480:H480" si="71">D478+D479</f>
        <v>10626</v>
      </c>
      <c r="E480" s="158"/>
      <c r="F480" s="158">
        <f t="shared" si="71"/>
        <v>7669</v>
      </c>
      <c r="G480" s="158"/>
      <c r="H480" s="158">
        <f t="shared" si="71"/>
        <v>7669</v>
      </c>
      <c r="I480" s="158"/>
      <c r="J480" s="158">
        <v>2773</v>
      </c>
    </row>
    <row r="481" spans="1:10" s="3" customFormat="1">
      <c r="A481" s="184" t="s">
        <v>10</v>
      </c>
      <c r="B481" s="203">
        <v>0.10100000000000001</v>
      </c>
      <c r="C481" s="164" t="s">
        <v>156</v>
      </c>
      <c r="D481" s="158">
        <f>D475+D470+D480+D463+D464</f>
        <v>12103</v>
      </c>
      <c r="E481" s="157"/>
      <c r="F481" s="158">
        <f t="shared" ref="F481:H481" si="72">F475+F470+F480+F463+F464</f>
        <v>8429</v>
      </c>
      <c r="G481" s="157"/>
      <c r="H481" s="158">
        <f t="shared" si="72"/>
        <v>8429</v>
      </c>
      <c r="I481" s="157"/>
      <c r="J481" s="158">
        <v>15054</v>
      </c>
    </row>
    <row r="482" spans="1:10" s="3" customFormat="1">
      <c r="A482" s="189" t="s">
        <v>10</v>
      </c>
      <c r="B482" s="204">
        <v>4405</v>
      </c>
      <c r="C482" s="180" t="s">
        <v>173</v>
      </c>
      <c r="D482" s="158">
        <f t="shared" ref="D482:H482" si="73">D481</f>
        <v>12103</v>
      </c>
      <c r="E482" s="158"/>
      <c r="F482" s="158">
        <f t="shared" si="73"/>
        <v>8429</v>
      </c>
      <c r="G482" s="158"/>
      <c r="H482" s="158">
        <f t="shared" si="73"/>
        <v>8429</v>
      </c>
      <c r="I482" s="158"/>
      <c r="J482" s="158">
        <v>15054</v>
      </c>
    </row>
    <row r="483" spans="1:10" s="3" customFormat="1">
      <c r="A483" s="193" t="s">
        <v>10</v>
      </c>
      <c r="B483" s="194"/>
      <c r="C483" s="205" t="s">
        <v>169</v>
      </c>
      <c r="D483" s="94">
        <f>D482+D459</f>
        <v>53438</v>
      </c>
      <c r="E483" s="94"/>
      <c r="F483" s="94">
        <f>F482+F459</f>
        <v>32770</v>
      </c>
      <c r="G483" s="94"/>
      <c r="H483" s="94">
        <f>H482+H459</f>
        <v>44993</v>
      </c>
      <c r="I483" s="94"/>
      <c r="J483" s="94">
        <v>38654</v>
      </c>
    </row>
    <row r="484" spans="1:10" s="3" customFormat="1">
      <c r="A484" s="193" t="s">
        <v>10</v>
      </c>
      <c r="B484" s="194"/>
      <c r="C484" s="205" t="s">
        <v>7</v>
      </c>
      <c r="D484" s="158">
        <f>D483+D434</f>
        <v>533799</v>
      </c>
      <c r="E484" s="158"/>
      <c r="F484" s="158">
        <f>F483+F434</f>
        <v>694530</v>
      </c>
      <c r="G484" s="158"/>
      <c r="H484" s="158">
        <f>H483+H434</f>
        <v>706118</v>
      </c>
      <c r="I484" s="158"/>
      <c r="J484" s="158">
        <v>792026</v>
      </c>
    </row>
    <row r="485" spans="1:10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</row>
    <row r="486" spans="1:10">
      <c r="A486" s="18"/>
      <c r="B486" s="77"/>
      <c r="C486" s="11"/>
      <c r="D486" s="12"/>
      <c r="E486" s="13"/>
      <c r="F486" s="13"/>
      <c r="G486" s="13"/>
      <c r="H486" s="13"/>
      <c r="I486" s="13"/>
      <c r="J486" s="13"/>
    </row>
    <row r="487" spans="1:10" ht="28.95" customHeight="1">
      <c r="A487" s="18" t="s">
        <v>196</v>
      </c>
      <c r="B487" s="77">
        <v>2403</v>
      </c>
      <c r="C487" s="67" t="s">
        <v>304</v>
      </c>
      <c r="D487" s="153">
        <v>40</v>
      </c>
      <c r="E487" s="129"/>
      <c r="F487" s="128">
        <v>0</v>
      </c>
      <c r="G487" s="128"/>
      <c r="H487" s="128">
        <v>0</v>
      </c>
      <c r="I487" s="128"/>
      <c r="J487" s="128">
        <v>0</v>
      </c>
    </row>
    <row r="488" spans="1:10" ht="16.2" customHeight="1">
      <c r="A488" s="18" t="s">
        <v>196</v>
      </c>
      <c r="B488" s="77">
        <v>2405</v>
      </c>
      <c r="C488" s="20" t="s">
        <v>305</v>
      </c>
      <c r="D488" s="128">
        <v>0</v>
      </c>
      <c r="E488" s="128"/>
      <c r="F488" s="128">
        <v>0</v>
      </c>
      <c r="G488" s="128"/>
      <c r="H488" s="128">
        <v>0</v>
      </c>
      <c r="I488" s="128"/>
      <c r="J488" s="128">
        <v>0</v>
      </c>
    </row>
    <row r="489" spans="1:10" s="148" customFormat="1">
      <c r="A489" s="18"/>
      <c r="B489" s="77"/>
      <c r="C489" s="20"/>
      <c r="D489" s="57"/>
      <c r="E489" s="7"/>
      <c r="F489" s="7"/>
      <c r="G489" s="7"/>
      <c r="H489" s="7"/>
      <c r="I489" s="7"/>
      <c r="J489" s="7"/>
    </row>
    <row r="490" spans="1:10" ht="24.75" customHeight="1">
      <c r="A490" s="18"/>
      <c r="B490" s="77"/>
      <c r="C490" s="20"/>
      <c r="D490" s="57"/>
      <c r="E490" s="57"/>
      <c r="F490" s="57"/>
      <c r="G490" s="57"/>
      <c r="H490" s="57"/>
      <c r="I490" s="57"/>
      <c r="J490" s="57"/>
    </row>
    <row r="491" spans="1:10" ht="24.75" customHeight="1">
      <c r="A491" s="18"/>
      <c r="B491" s="77"/>
      <c r="C491" s="31"/>
      <c r="D491" s="57"/>
      <c r="E491" s="12"/>
      <c r="F491" s="12"/>
      <c r="G491" s="12"/>
      <c r="H491" s="12"/>
      <c r="I491" s="12"/>
      <c r="J491" s="12"/>
    </row>
    <row r="492" spans="1:10">
      <c r="D492" s="130"/>
      <c r="E492" s="130"/>
      <c r="F492" s="130"/>
      <c r="G492" s="130"/>
      <c r="H492" s="130"/>
      <c r="I492" s="130"/>
      <c r="J492" s="29"/>
    </row>
    <row r="493" spans="1:10">
      <c r="D493" s="29"/>
      <c r="E493" s="29"/>
      <c r="F493" s="29"/>
      <c r="G493" s="29"/>
      <c r="H493" s="29"/>
      <c r="I493" s="29"/>
      <c r="J493" s="29"/>
    </row>
    <row r="494" spans="1:10">
      <c r="C494" s="27"/>
      <c r="D494" s="146"/>
      <c r="E494" s="146"/>
      <c r="F494" s="146"/>
      <c r="G494" s="146"/>
      <c r="H494" s="146"/>
      <c r="I494" s="146"/>
      <c r="J494" s="29"/>
    </row>
    <row r="495" spans="1:10">
      <c r="D495" s="29"/>
      <c r="E495" s="29"/>
      <c r="F495" s="29"/>
      <c r="G495" s="29"/>
      <c r="H495" s="29"/>
      <c r="I495" s="29"/>
      <c r="J495" s="29"/>
    </row>
    <row r="496" spans="1:10">
      <c r="D496" s="29"/>
      <c r="E496" s="29"/>
      <c r="F496" s="29"/>
      <c r="G496" s="29"/>
      <c r="H496" s="29"/>
      <c r="I496" s="29"/>
      <c r="J496" s="29"/>
    </row>
    <row r="497" spans="3:10">
      <c r="D497" s="29"/>
      <c r="E497" s="29"/>
      <c r="F497" s="29"/>
      <c r="G497" s="29"/>
      <c r="H497" s="29"/>
      <c r="I497" s="29"/>
      <c r="J497" s="29"/>
    </row>
    <row r="498" spans="3:10">
      <c r="D498" s="29"/>
      <c r="E498" s="29"/>
      <c r="F498" s="29"/>
      <c r="G498" s="29"/>
      <c r="H498" s="29"/>
      <c r="I498" s="29"/>
      <c r="J498" s="29"/>
    </row>
    <row r="499" spans="3:10">
      <c r="C499" s="27"/>
      <c r="D499" s="29"/>
      <c r="E499" s="29"/>
      <c r="F499" s="29"/>
      <c r="G499" s="29"/>
      <c r="H499" s="29"/>
      <c r="I499" s="29"/>
      <c r="J499" s="29"/>
    </row>
    <row r="500" spans="3:10">
      <c r="C500" s="27"/>
      <c r="D500" s="29"/>
      <c r="E500" s="29"/>
      <c r="F500" s="29"/>
      <c r="G500" s="29"/>
      <c r="H500" s="29"/>
      <c r="I500" s="29"/>
      <c r="J500" s="29"/>
    </row>
    <row r="501" spans="3:10">
      <c r="C501" s="27"/>
      <c r="D501" s="29"/>
      <c r="E501" s="29"/>
      <c r="F501" s="29"/>
      <c r="G501" s="29"/>
      <c r="H501" s="29"/>
      <c r="I501" s="29"/>
      <c r="J501" s="29"/>
    </row>
    <row r="502" spans="3:10">
      <c r="C502" s="27"/>
      <c r="D502" s="29"/>
      <c r="E502" s="29"/>
      <c r="F502" s="29"/>
      <c r="G502" s="29"/>
      <c r="H502" s="29"/>
      <c r="I502" s="29"/>
      <c r="J502" s="29"/>
    </row>
    <row r="503" spans="3:10">
      <c r="C503" s="27"/>
      <c r="D503" s="29"/>
      <c r="E503" s="29"/>
      <c r="F503" s="29"/>
      <c r="G503" s="29"/>
      <c r="H503" s="29"/>
      <c r="I503" s="29"/>
      <c r="J503" s="29"/>
    </row>
    <row r="504" spans="3:10">
      <c r="C504" s="27"/>
      <c r="D504" s="29"/>
      <c r="E504" s="29"/>
      <c r="F504" s="29"/>
      <c r="G504" s="29"/>
      <c r="H504" s="29"/>
      <c r="I504" s="29"/>
      <c r="J504" s="29"/>
    </row>
    <row r="505" spans="3:10">
      <c r="C505" s="27"/>
      <c r="D505" s="29"/>
      <c r="E505" s="29"/>
      <c r="F505" s="29"/>
      <c r="G505" s="29"/>
      <c r="H505" s="29"/>
      <c r="I505" s="29"/>
      <c r="J505" s="29"/>
    </row>
    <row r="506" spans="3:10">
      <c r="C506" s="27"/>
      <c r="D506" s="29"/>
      <c r="E506" s="29"/>
      <c r="F506" s="29"/>
      <c r="G506" s="29"/>
      <c r="H506" s="29"/>
      <c r="I506" s="29"/>
      <c r="J506" s="29"/>
    </row>
    <row r="507" spans="3:10">
      <c r="D507" s="29"/>
      <c r="E507" s="29"/>
      <c r="F507" s="29"/>
      <c r="G507" s="29"/>
      <c r="H507" s="29"/>
      <c r="I507" s="29"/>
      <c r="J507" s="29"/>
    </row>
    <row r="508" spans="3:10">
      <c r="D508" s="29"/>
      <c r="E508" s="29"/>
      <c r="F508" s="29"/>
      <c r="G508" s="29"/>
      <c r="H508" s="29"/>
      <c r="I508" s="29"/>
      <c r="J508" s="29"/>
    </row>
    <row r="509" spans="3:10">
      <c r="D509" s="29"/>
      <c r="E509" s="29"/>
      <c r="F509" s="29"/>
      <c r="G509" s="29"/>
      <c r="H509" s="29"/>
      <c r="I509" s="29"/>
      <c r="J509" s="29"/>
    </row>
    <row r="510" spans="3:10">
      <c r="D510" s="29"/>
      <c r="E510" s="29"/>
      <c r="F510" s="29"/>
      <c r="G510" s="29"/>
      <c r="H510" s="29"/>
      <c r="I510" s="29"/>
      <c r="J510" s="29"/>
    </row>
    <row r="511" spans="3:10">
      <c r="D511" s="29"/>
      <c r="E511" s="29"/>
      <c r="F511" s="29"/>
      <c r="G511" s="29"/>
      <c r="H511" s="29"/>
      <c r="I511" s="29"/>
      <c r="J511" s="29"/>
    </row>
    <row r="512" spans="3:10">
      <c r="D512" s="29"/>
      <c r="E512" s="29"/>
      <c r="F512" s="29"/>
      <c r="G512" s="29"/>
      <c r="H512" s="29"/>
      <c r="I512" s="29"/>
      <c r="J512" s="29"/>
    </row>
    <row r="513" spans="4:10">
      <c r="D513" s="29"/>
      <c r="E513" s="29"/>
      <c r="F513" s="29"/>
      <c r="G513" s="29"/>
      <c r="H513" s="29"/>
      <c r="I513" s="29"/>
      <c r="J513" s="29"/>
    </row>
  </sheetData>
  <autoFilter ref="A18:J488">
    <filterColumn colId="2"/>
  </autoFilter>
  <customSheetViews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4"/>
      <headerFooter alignWithMargins="0">
        <oddHeader>&amp;C    &amp;"Times New Roman,Bold"  &amp;P</oddHeader>
      </headerFooter>
      <autoFilter ref="B1:M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phoneticPr fontId="2" type="noConversion"/>
  <printOptions horizontalCentered="1"/>
  <pageMargins left="0.74803149606299213" right="0.39370078740157483" top="0.74803149606299213" bottom="1.1811023622047245" header="0.51181102362204722" footer="0.59055118110236227"/>
  <pageSetup paperSize="9" scale="99" firstPageNumber="12" fitToHeight="22" orientation="landscape" blackAndWhite="1" useFirstPageNumber="1" r:id="rId7"/>
  <headerFooter alignWithMargins="0">
    <oddHeader xml:space="preserve">&amp;C   </oddHeader>
    <oddFooter>&amp;C&amp;"Times New Roman,Bold"   &amp;P</oddFooter>
  </headerFooter>
  <rowBreaks count="9" manualBreakCount="9">
    <brk id="35" max="9" man="1"/>
    <brk id="87" max="9" man="1"/>
    <brk id="147" max="9" man="1"/>
    <brk id="178" max="9" man="1"/>
    <brk id="206" max="9" man="1"/>
    <brk id="236" max="9" man="1"/>
    <brk id="348" max="9" man="1"/>
    <brk id="375" max="9" man="1"/>
    <brk id="476" max="9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dem2</vt:lpstr>
      <vt:lpstr>Sheet1</vt:lpstr>
      <vt:lpstr>'dem2'!ah</vt:lpstr>
      <vt:lpstr>'dem2'!ahcap</vt:lpstr>
      <vt:lpstr>'dem2'!animal</vt:lpstr>
      <vt:lpstr>'dem2'!dd</vt:lpstr>
      <vt:lpstr>'dem2'!fishcap</vt:lpstr>
      <vt:lpstr>'dem2'!Fishrev</vt:lpstr>
      <vt:lpstr>'dem2'!Print_Area</vt:lpstr>
      <vt:lpstr>'dem2'!Print_Titles</vt:lpstr>
      <vt:lpstr>'dem2'!revise</vt:lpstr>
      <vt:lpstr>'dem2'!summary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Siyon</cp:lastModifiedBy>
  <cp:lastPrinted>2019-07-19T08:26:31Z</cp:lastPrinted>
  <dcterms:created xsi:type="dcterms:W3CDTF">2004-06-05T04:32:33Z</dcterms:created>
  <dcterms:modified xsi:type="dcterms:W3CDTF">2019-08-05T07:41:59Z</dcterms:modified>
</cp:coreProperties>
</file>