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016"/>
  </bookViews>
  <sheets>
    <sheet name="dem22" sheetId="4" r:id="rId1"/>
  </sheets>
  <definedNames>
    <definedName name="_xlnm._FilterDatabase" localSheetId="0" hidden="1">'dem22'!$A$26:$J$363</definedName>
    <definedName name="_rec2" localSheetId="0">'dem22'!#REF!</definedName>
    <definedName name="_Regression_Int" localSheetId="0" hidden="1">1</definedName>
    <definedName name="censusrec" localSheetId="0">'dem22'!#REF!</definedName>
    <definedName name="crfrec" localSheetId="0">'dem22'!$D$359:$J$359</definedName>
    <definedName name="css" localSheetId="0">'dem22'!$D$308:$J$308</definedName>
    <definedName name="da" localSheetId="0">'dem22'!$D$218:$J$218</definedName>
    <definedName name="darec" localSheetId="0">'dem22'!#REF!</definedName>
    <definedName name="housing" localSheetId="0">'dem22'!#REF!</definedName>
    <definedName name="landrevenue">'dem22'!$E$20:$G$20</definedName>
    <definedName name="lr" localSheetId="0">'dem22'!$D$75:$J$75</definedName>
    <definedName name="lrrec" localSheetId="0">'dem22'!#REF!</definedName>
    <definedName name="nc" localSheetId="0">'dem22'!$D$274:$J$274</definedName>
    <definedName name="ncfund" localSheetId="0">'dem22'!#REF!</definedName>
    <definedName name="ncfund1" localSheetId="0">'dem22'!#REF!</definedName>
    <definedName name="ncrec1" localSheetId="0">'dem22'!#REF!</definedName>
    <definedName name="ncrec2" localSheetId="0">'dem22'!#REF!</definedName>
    <definedName name="np" localSheetId="0">'dem22'!#REF!</definedName>
    <definedName name="Nutrition" localSheetId="0">#REF!</definedName>
    <definedName name="oas" localSheetId="0">'dem22'!#REF!</definedName>
    <definedName name="_xlnm.Print_Area" localSheetId="0">'dem22'!$A$1:$J$361</definedName>
    <definedName name="_xlnm.Print_Titles" localSheetId="0">'dem22'!$23:$26</definedName>
    <definedName name="pwcap" localSheetId="0">'dem22'!$D$339:$J$339</definedName>
    <definedName name="rec" localSheetId="0">'dem22'!#REF!</definedName>
    <definedName name="reform" localSheetId="0">'dem22'!$D$294:$J$294</definedName>
    <definedName name="revise" localSheetId="0">'dem22'!$D$373:$I$373</definedName>
    <definedName name="roads" localSheetId="0">'dem22'!#REF!</definedName>
    <definedName name="scst" localSheetId="0">#REF!</definedName>
    <definedName name="ses" localSheetId="0">'dem22'!#REF!</definedName>
    <definedName name="sgs" localSheetId="0">'dem22'!$D$87:$J$87</definedName>
    <definedName name="SocialSecurity" localSheetId="0">#REF!</definedName>
    <definedName name="socialwelfare" localSheetId="0">#REF!</definedName>
    <definedName name="sss" localSheetId="0">'dem22'!#REF!</definedName>
    <definedName name="summary" localSheetId="0">'dem22'!$D$366:$I$366</definedName>
    <definedName name="water" localSheetId="0">'dem22'!$D$349:$J$349</definedName>
    <definedName name="welfarecap" localSheetId="0">#REF!</definedName>
    <definedName name="Z_239EE218_578E_4317_BEED_14D5D7089E27_.wvu.FilterData" localSheetId="0" hidden="1">'dem22'!$A$1:$J$360</definedName>
    <definedName name="Z_239EE218_578E_4317_BEED_14D5D7089E27_.wvu.PrintArea" localSheetId="0" hidden="1">'dem22'!$A$1:$J$360</definedName>
    <definedName name="Z_239EE218_578E_4317_BEED_14D5D7089E27_.wvu.PrintTitles" localSheetId="0" hidden="1">'dem22'!$23:$26</definedName>
    <definedName name="Z_302A3EA3_AE96_11D5_A646_0050BA3D7AFD_.wvu.FilterData" localSheetId="0" hidden="1">'dem22'!$A$1:$J$360</definedName>
    <definedName name="Z_302A3EA3_AE96_11D5_A646_0050BA3D7AFD_.wvu.PrintArea" localSheetId="0" hidden="1">'dem22'!$A$1:$J$360</definedName>
    <definedName name="Z_302A3EA3_AE96_11D5_A646_0050BA3D7AFD_.wvu.PrintTitles" localSheetId="0" hidden="1">'dem22'!$23:$26</definedName>
    <definedName name="Z_36DBA021_0ECB_11D4_8064_004005726899_.wvu.FilterData" localSheetId="0" hidden="1">'dem22'!$C$27:$C$359</definedName>
    <definedName name="Z_36DBA021_0ECB_11D4_8064_004005726899_.wvu.PrintArea" localSheetId="0" hidden="1">'dem22'!$A$1:$J$360</definedName>
    <definedName name="Z_36DBA021_0ECB_11D4_8064_004005726899_.wvu.PrintTitles" localSheetId="0" hidden="1">'dem22'!$23:$26</definedName>
    <definedName name="Z_93EBE921_AE91_11D5_8685_004005726899_.wvu.FilterData" localSheetId="0" hidden="1">'dem22'!$C$27:$C$359</definedName>
    <definedName name="Z_93EBE921_AE91_11D5_8685_004005726899_.wvu.PrintArea" localSheetId="0" hidden="1">'dem22'!$A$1:$J$360</definedName>
    <definedName name="Z_93EBE921_AE91_11D5_8685_004005726899_.wvu.PrintTitles" localSheetId="0" hidden="1">'dem22'!$23:$26</definedName>
    <definedName name="Z_94DA79C1_0FDE_11D5_9579_000021DAEEA2_.wvu.FilterData" localSheetId="0" hidden="1">'dem22'!$C$27:$C$359</definedName>
    <definedName name="Z_94DA79C1_0FDE_11D5_9579_000021DAEEA2_.wvu.PrintArea" localSheetId="0" hidden="1">'dem22'!$A$1:$J$360</definedName>
    <definedName name="Z_94DA79C1_0FDE_11D5_9579_000021DAEEA2_.wvu.PrintTitles" localSheetId="0" hidden="1">'dem22'!$23:$26</definedName>
    <definedName name="Z_B4CB096A_161F_11D5_8064_004005726899_.wvu.FilterData" localSheetId="0" hidden="1">'dem22'!$C$27:$C$359</definedName>
    <definedName name="Z_B4CB099B_161F_11D5_8064_004005726899_.wvu.FilterData" localSheetId="0" hidden="1">'dem22'!$C$27:$C$359</definedName>
    <definedName name="Z_C868F8C3_16D7_11D5_A68D_81D6213F5331_.wvu.FilterData" localSheetId="0" hidden="1">'dem22'!$C$27:$C$359</definedName>
    <definedName name="Z_C868F8C3_16D7_11D5_A68D_81D6213F5331_.wvu.PrintArea" localSheetId="0" hidden="1">'dem22'!$A$1:$J$360</definedName>
    <definedName name="Z_C868F8C3_16D7_11D5_A68D_81D6213F5331_.wvu.PrintTitles" localSheetId="0" hidden="1">'dem22'!$23:$26</definedName>
    <definedName name="Z_E5DF37BD_125C_11D5_8DC4_D0F5D88B3549_.wvu.FilterData" localSheetId="0" hidden="1">'dem22'!$C$27:$C$359</definedName>
    <definedName name="Z_E5DF37BD_125C_11D5_8DC4_D0F5D88B3549_.wvu.PrintArea" localSheetId="0" hidden="1">'dem22'!$A$1:$J$360</definedName>
    <definedName name="Z_E5DF37BD_125C_11D5_8DC4_D0F5D88B3549_.wvu.PrintTitles" localSheetId="0" hidden="1">'dem22'!$23:$26</definedName>
    <definedName name="Z_F8ADACC1_164E_11D6_B603_000021DAEEA2_.wvu.FilterData" localSheetId="0" hidden="1">'dem22'!$C$27:$C$359</definedName>
    <definedName name="Z_F8ADACC1_164E_11D6_B603_000021DAEEA2_.wvu.PrintArea" localSheetId="0" hidden="1">'dem22'!$A$1:$J$360</definedName>
    <definedName name="Z_F8ADACC1_164E_11D6_B603_000021DAEEA2_.wvu.PrintTitles" localSheetId="0" hidden="1">'dem22'!$23:$26</definedName>
  </definedNames>
  <calcPr calcId="125725"/>
</workbook>
</file>

<file path=xl/calcChain.xml><?xml version="1.0" encoding="utf-8"?>
<calcChain xmlns="http://schemas.openxmlformats.org/spreadsheetml/2006/main">
  <c r="F285" i="4"/>
  <c r="H285"/>
  <c r="D285"/>
  <c r="F336"/>
  <c r="H336"/>
  <c r="D336"/>
  <c r="F332"/>
  <c r="H332"/>
  <c r="D332"/>
  <c r="F305" l="1"/>
  <c r="H305"/>
  <c r="D305"/>
  <c r="H328"/>
  <c r="F247"/>
  <c r="H247"/>
  <c r="D247"/>
  <c r="H347"/>
  <c r="H348" s="1"/>
  <c r="F347"/>
  <c r="F349" s="1"/>
  <c r="D347"/>
  <c r="D348" s="1"/>
  <c r="F328"/>
  <c r="D328"/>
  <c r="H327"/>
  <c r="F327"/>
  <c r="D327"/>
  <c r="H323"/>
  <c r="F323"/>
  <c r="D323"/>
  <c r="H318"/>
  <c r="F318"/>
  <c r="D318"/>
  <c r="H301"/>
  <c r="F301"/>
  <c r="F306" s="1"/>
  <c r="D301"/>
  <c r="H292"/>
  <c r="H293" s="1"/>
  <c r="F292"/>
  <c r="F293" s="1"/>
  <c r="D292"/>
  <c r="D293" s="1"/>
  <c r="H281"/>
  <c r="H286" s="1"/>
  <c r="F281"/>
  <c r="F286" s="1"/>
  <c r="D281"/>
  <c r="D286" s="1"/>
  <c r="H272"/>
  <c r="F272"/>
  <c r="D272"/>
  <c r="H263"/>
  <c r="H264" s="1"/>
  <c r="F263"/>
  <c r="F264" s="1"/>
  <c r="D263"/>
  <c r="D264" s="1"/>
  <c r="H254"/>
  <c r="H255" s="1"/>
  <c r="F254"/>
  <c r="F255" s="1"/>
  <c r="D254"/>
  <c r="D255" s="1"/>
  <c r="H241"/>
  <c r="F241"/>
  <c r="D241"/>
  <c r="H237"/>
  <c r="F237"/>
  <c r="D237"/>
  <c r="H233"/>
  <c r="F233"/>
  <c r="D233"/>
  <c r="H227"/>
  <c r="F227"/>
  <c r="D227"/>
  <c r="H225"/>
  <c r="H226" s="1"/>
  <c r="F225"/>
  <c r="F226" s="1"/>
  <c r="D225"/>
  <c r="D226" s="1"/>
  <c r="H215"/>
  <c r="F215"/>
  <c r="D215"/>
  <c r="H208"/>
  <c r="F208"/>
  <c r="D208"/>
  <c r="H201"/>
  <c r="F201"/>
  <c r="D201"/>
  <c r="H194"/>
  <c r="F194"/>
  <c r="D194"/>
  <c r="H187"/>
  <c r="F187"/>
  <c r="D187"/>
  <c r="H180"/>
  <c r="F180"/>
  <c r="D180"/>
  <c r="H173"/>
  <c r="F173"/>
  <c r="D173"/>
  <c r="H166"/>
  <c r="F166"/>
  <c r="D166"/>
  <c r="H158"/>
  <c r="F158"/>
  <c r="D158"/>
  <c r="H151"/>
  <c r="F151"/>
  <c r="D151"/>
  <c r="H143"/>
  <c r="F143"/>
  <c r="D143"/>
  <c r="H136"/>
  <c r="F136"/>
  <c r="D136"/>
  <c r="H126"/>
  <c r="F126"/>
  <c r="D126"/>
  <c r="H117"/>
  <c r="F117"/>
  <c r="D117"/>
  <c r="H107"/>
  <c r="F107"/>
  <c r="D107"/>
  <c r="H98"/>
  <c r="F98"/>
  <c r="D98"/>
  <c r="H85"/>
  <c r="H86" s="1"/>
  <c r="H87" s="1"/>
  <c r="F85"/>
  <c r="F86" s="1"/>
  <c r="F87" s="1"/>
  <c r="D85"/>
  <c r="D86" s="1"/>
  <c r="D87" s="1"/>
  <c r="H73"/>
  <c r="H74" s="1"/>
  <c r="F73"/>
  <c r="F74" s="1"/>
  <c r="D73"/>
  <c r="D74" s="1"/>
  <c r="H63"/>
  <c r="F63"/>
  <c r="D63"/>
  <c r="H57"/>
  <c r="F57"/>
  <c r="D57"/>
  <c r="H51"/>
  <c r="F51"/>
  <c r="D51"/>
  <c r="H45"/>
  <c r="F45"/>
  <c r="D45"/>
  <c r="H36"/>
  <c r="H37" s="1"/>
  <c r="F36"/>
  <c r="F37" s="1"/>
  <c r="D36"/>
  <c r="D37" s="1"/>
  <c r="D306" l="1"/>
  <c r="D307" s="1"/>
  <c r="D308" s="1"/>
  <c r="H306"/>
  <c r="H307" s="1"/>
  <c r="H308" s="1"/>
  <c r="D337"/>
  <c r="D338" s="1"/>
  <c r="D339" s="1"/>
  <c r="F337"/>
  <c r="F338" s="1"/>
  <c r="F339" s="1"/>
  <c r="F350" s="1"/>
  <c r="H337"/>
  <c r="H338" s="1"/>
  <c r="H339" s="1"/>
  <c r="F307"/>
  <c r="F308" s="1"/>
  <c r="D273"/>
  <c r="H273"/>
  <c r="D65"/>
  <c r="D64" s="1"/>
  <c r="H65"/>
  <c r="H64" s="1"/>
  <c r="F65"/>
  <c r="F64" s="1"/>
  <c r="D217"/>
  <c r="D216" s="1"/>
  <c r="H248"/>
  <c r="F127"/>
  <c r="H217"/>
  <c r="D248"/>
  <c r="D127"/>
  <c r="H127"/>
  <c r="F217"/>
  <c r="F216" s="1"/>
  <c r="F248"/>
  <c r="F273"/>
  <c r="F294"/>
  <c r="D294"/>
  <c r="H294"/>
  <c r="F348"/>
  <c r="D349"/>
  <c r="H349"/>
  <c r="D350" l="1"/>
  <c r="H350"/>
  <c r="F274"/>
  <c r="H218"/>
  <c r="D274"/>
  <c r="D75"/>
  <c r="F75"/>
  <c r="H274"/>
  <c r="D218"/>
  <c r="H216"/>
  <c r="H75"/>
  <c r="F218"/>
  <c r="H309" l="1"/>
  <c r="H351" s="1"/>
  <c r="D309"/>
  <c r="D351" s="1"/>
  <c r="F309"/>
  <c r="F351" s="1"/>
  <c r="F20" l="1"/>
  <c r="E20" l="1"/>
  <c r="G20" s="1"/>
</calcChain>
</file>

<file path=xl/sharedStrings.xml><?xml version="1.0" encoding="utf-8"?>
<sst xmlns="http://schemas.openxmlformats.org/spreadsheetml/2006/main" count="549" uniqueCount="264">
  <si>
    <t>(ii) Collection of Taxes on Property and Capital Transactions</t>
  </si>
  <si>
    <t>Land Revenue</t>
  </si>
  <si>
    <t>(d) Administrative Services</t>
  </si>
  <si>
    <t>Secretariat-General Services</t>
  </si>
  <si>
    <t>District Administration</t>
  </si>
  <si>
    <t>Relief on Account of Natural Calamities</t>
  </si>
  <si>
    <t>(j) General Economic Services</t>
  </si>
  <si>
    <t>Capital Outlay on Public Works</t>
  </si>
  <si>
    <t>Voted</t>
  </si>
  <si>
    <t>Major /Sub-Major/Minor/Sub/Detailed Heads</t>
  </si>
  <si>
    <t>Total</t>
  </si>
  <si>
    <t>REVENUE SECTION</t>
  </si>
  <si>
    <t>M.H.</t>
  </si>
  <si>
    <t>Direction and Administration</t>
  </si>
  <si>
    <t>Head Office Establishment</t>
  </si>
  <si>
    <t>00.44.01</t>
  </si>
  <si>
    <t>00.44.11</t>
  </si>
  <si>
    <t>Travel Expenses</t>
  </si>
  <si>
    <t>00.44.13</t>
  </si>
  <si>
    <t>Office Expenses</t>
  </si>
  <si>
    <t>00.44.50</t>
  </si>
  <si>
    <t>Other Charges</t>
  </si>
  <si>
    <t>Collection Charges</t>
  </si>
  <si>
    <t>East District</t>
  </si>
  <si>
    <t>60.45.01</t>
  </si>
  <si>
    <t>60.45.11</t>
  </si>
  <si>
    <t>60.45.13</t>
  </si>
  <si>
    <t>West District</t>
  </si>
  <si>
    <t>60.46.01</t>
  </si>
  <si>
    <t>60.46.11</t>
  </si>
  <si>
    <t>60.46.13</t>
  </si>
  <si>
    <t>North District</t>
  </si>
  <si>
    <t>60.47.01</t>
  </si>
  <si>
    <t>60.47.11</t>
  </si>
  <si>
    <t>60.47.13</t>
  </si>
  <si>
    <t>South District</t>
  </si>
  <si>
    <t>60.48.01</t>
  </si>
  <si>
    <t>60.48.11</t>
  </si>
  <si>
    <t>60.48.13</t>
  </si>
  <si>
    <t>Land Records</t>
  </si>
  <si>
    <t>61.00.01</t>
  </si>
  <si>
    <t>61.00.11</t>
  </si>
  <si>
    <t>61.00.13</t>
  </si>
  <si>
    <t>Secretariat - General Services</t>
  </si>
  <si>
    <t>Land Revenue Department</t>
  </si>
  <si>
    <t>23.00.01</t>
  </si>
  <si>
    <t>23.00.11</t>
  </si>
  <si>
    <t>23.00.13</t>
  </si>
  <si>
    <t>District Establishments</t>
  </si>
  <si>
    <t>00.45.01</t>
  </si>
  <si>
    <t>Salaries</t>
  </si>
  <si>
    <t>00.45.11</t>
  </si>
  <si>
    <t>00.45.13</t>
  </si>
  <si>
    <t>00.45.50</t>
  </si>
  <si>
    <t>Other Charges (Entertainment)</t>
  </si>
  <si>
    <t>00.46.01</t>
  </si>
  <si>
    <t>00.46.11</t>
  </si>
  <si>
    <t>00.46.13</t>
  </si>
  <si>
    <t>00.46.50</t>
  </si>
  <si>
    <t>00.47.01</t>
  </si>
  <si>
    <t>00.47.11</t>
  </si>
  <si>
    <t>00.47.13</t>
  </si>
  <si>
    <t>00.47.50</t>
  </si>
  <si>
    <t>00.48.01</t>
  </si>
  <si>
    <t>00.48.11</t>
  </si>
  <si>
    <t>00.48.13</t>
  </si>
  <si>
    <t>00.48.50</t>
  </si>
  <si>
    <t>Sub-Divisional Establishments</t>
  </si>
  <si>
    <t>Pakyong Sub-Division</t>
  </si>
  <si>
    <t>60.50.01</t>
  </si>
  <si>
    <t>60.50.11</t>
  </si>
  <si>
    <t>60.50.13</t>
  </si>
  <si>
    <t>Rongli Sub-Division</t>
  </si>
  <si>
    <t>60.51.01</t>
  </si>
  <si>
    <t>60.51.11</t>
  </si>
  <si>
    <t>60.51.13</t>
  </si>
  <si>
    <t>60.52.01</t>
  </si>
  <si>
    <t>60.52.11</t>
  </si>
  <si>
    <t>60.52.13</t>
  </si>
  <si>
    <t>60.52.14</t>
  </si>
  <si>
    <t>Soreng Sub-Division</t>
  </si>
  <si>
    <t>Chungthang Sub-Division</t>
  </si>
  <si>
    <t>60.55.01</t>
  </si>
  <si>
    <t>60.55.11</t>
  </si>
  <si>
    <t>60.55.13</t>
  </si>
  <si>
    <t>Ravangla Sub-Division</t>
  </si>
  <si>
    <t>60.57.01</t>
  </si>
  <si>
    <t>60.57.11</t>
  </si>
  <si>
    <t>60.57.13</t>
  </si>
  <si>
    <t>60.57.14</t>
  </si>
  <si>
    <t>Other Establishments</t>
  </si>
  <si>
    <t>00.00.71</t>
  </si>
  <si>
    <t>Ex-gratia Payment</t>
  </si>
  <si>
    <t>00.00.72</t>
  </si>
  <si>
    <t>00.00.73</t>
  </si>
  <si>
    <t>00.00.75</t>
  </si>
  <si>
    <t>Restoration of Communication Links</t>
  </si>
  <si>
    <t>00.00.78</t>
  </si>
  <si>
    <t>Other Works</t>
  </si>
  <si>
    <t>General</t>
  </si>
  <si>
    <t>Establishment</t>
  </si>
  <si>
    <t>60.00.01</t>
  </si>
  <si>
    <t>60.00.11</t>
  </si>
  <si>
    <t>60.00.13</t>
  </si>
  <si>
    <t>Other Expenditure</t>
  </si>
  <si>
    <t>Land Bank Schemes</t>
  </si>
  <si>
    <t>60.00.72</t>
  </si>
  <si>
    <t>Purchase of Land</t>
  </si>
  <si>
    <t>CAPITAL SECTION</t>
  </si>
  <si>
    <t>Construction</t>
  </si>
  <si>
    <t>00.45.71</t>
  </si>
  <si>
    <t>00.46.71</t>
  </si>
  <si>
    <t>00.47.71</t>
  </si>
  <si>
    <t>00.48.71</t>
  </si>
  <si>
    <t>Revenue</t>
  </si>
  <si>
    <t>Capital</t>
  </si>
  <si>
    <t>II. Details of the estimates and the heads under which this grant will be accounted for:</t>
  </si>
  <si>
    <t>Secretariat</t>
  </si>
  <si>
    <t>A - General Services (b) Fiscal Services</t>
  </si>
  <si>
    <t>C - Economic Services (b) Rural Development</t>
  </si>
  <si>
    <t>A - Capital Account of General Services</t>
  </si>
  <si>
    <t>Major Works</t>
  </si>
  <si>
    <t>District Collectorate</t>
  </si>
  <si>
    <t>Note:</t>
  </si>
  <si>
    <t>Restoration of Drinking Water Supply, Drainage of Flood Water</t>
  </si>
  <si>
    <t>Census Surveys and Statistics</t>
  </si>
  <si>
    <t>Census</t>
  </si>
  <si>
    <t>01.00.50</t>
  </si>
  <si>
    <t>MH</t>
  </si>
  <si>
    <t xml:space="preserve">Capacity Building for Disaster Response </t>
  </si>
  <si>
    <t>Land Reforms</t>
  </si>
  <si>
    <t>Rent, Rates and Taxes</t>
  </si>
  <si>
    <t>Flood, Cyclones, etc.</t>
  </si>
  <si>
    <t>Gratuitous Relief</t>
  </si>
  <si>
    <t>Repairs and Restoration of Damaged Roads and Bridges</t>
  </si>
  <si>
    <t>Repairs and Restoration of Damaged Water Supply, Drainage and Sewerage Works</t>
  </si>
  <si>
    <t>Repairs and Restoration of Power Houses and Lines</t>
  </si>
  <si>
    <t>Census Enumeration for Decennial Population Census-2011 (Reimbursable by the Govt. of India)</t>
  </si>
  <si>
    <t>Maintenance of Land Records</t>
  </si>
  <si>
    <t>State Disaster Response Fund</t>
  </si>
  <si>
    <t>Transfer to Reserve Fund and Deposit Accounts- State Disaster Response Fund</t>
  </si>
  <si>
    <t>Transfer to Reserve Funds and Deposit 
Account -State Disaster Response Fund</t>
  </si>
  <si>
    <t>(In Thousands of Rupees)</t>
  </si>
  <si>
    <t>Housing</t>
  </si>
  <si>
    <t>Rural Housing</t>
  </si>
  <si>
    <t>Minor Works</t>
  </si>
  <si>
    <t>03.800</t>
  </si>
  <si>
    <t>60.00.27</t>
  </si>
  <si>
    <t>Reconstruction of Assets Damaged by 18th September Earthquake (SPA)</t>
  </si>
  <si>
    <t>Reconstruction of Tashiling Secretariat</t>
  </si>
  <si>
    <t>Water Supply</t>
  </si>
  <si>
    <t>Urban Water Supply</t>
  </si>
  <si>
    <t>Transfer to Reserve Funds and Deposit Account -State Disaster Response Fund</t>
  </si>
  <si>
    <t>Capital Outlay on Water Supply &amp; Sanitation</t>
  </si>
  <si>
    <t>B - Capital Accounts of Social Services</t>
  </si>
  <si>
    <t>(c) Water  Supply, Sanitation, Housing &amp; Urban Development</t>
  </si>
  <si>
    <t xml:space="preserve">Rehabilitation of Water Supply </t>
  </si>
  <si>
    <t>Rec</t>
  </si>
  <si>
    <t>75.66.53</t>
  </si>
  <si>
    <t>75.67.53</t>
  </si>
  <si>
    <t>75.68.53</t>
  </si>
  <si>
    <t>B-Social Services, (c) Water Supply, Sanitation</t>
  </si>
  <si>
    <t>Housing &amp; Urban Development</t>
  </si>
  <si>
    <t xml:space="preserve"> (g) Social Welfare and Nutrition</t>
  </si>
  <si>
    <t>Relief on Account of Natural Calamities, 05.901- Deduct amount met from Calamity Relief Fund</t>
  </si>
  <si>
    <t>Kabi</t>
  </si>
  <si>
    <t>Rangpo</t>
  </si>
  <si>
    <t>Yangang</t>
  </si>
  <si>
    <t>Jorethang</t>
  </si>
  <si>
    <t>Dentam</t>
  </si>
  <si>
    <t>60.58.01</t>
  </si>
  <si>
    <t>60.58.11</t>
  </si>
  <si>
    <t>60.58.13</t>
  </si>
  <si>
    <t>60.59.01</t>
  </si>
  <si>
    <t>60.59.11</t>
  </si>
  <si>
    <t>60.59.13</t>
  </si>
  <si>
    <t>60.60.01</t>
  </si>
  <si>
    <t>60.60.11</t>
  </si>
  <si>
    <t>60.60.13</t>
  </si>
  <si>
    <t>60.61.01</t>
  </si>
  <si>
    <t>60.61.11</t>
  </si>
  <si>
    <t>60.61.13</t>
  </si>
  <si>
    <t>60.62.01</t>
  </si>
  <si>
    <t>60.62.11</t>
  </si>
  <si>
    <t>60.62.13</t>
  </si>
  <si>
    <t>60.63.01</t>
  </si>
  <si>
    <t>60.63.11</t>
  </si>
  <si>
    <t>60.63.13</t>
  </si>
  <si>
    <t>60.64.01</t>
  </si>
  <si>
    <t>60.64.11</t>
  </si>
  <si>
    <t>60.64.13</t>
  </si>
  <si>
    <t>Dzongu</t>
  </si>
  <si>
    <t>Yoksum</t>
  </si>
  <si>
    <t>National Scheme for Modernization of Police and other Forces</t>
  </si>
  <si>
    <t>39.00.70</t>
  </si>
  <si>
    <t>39.00.71</t>
  </si>
  <si>
    <t>19.76.53</t>
  </si>
  <si>
    <t>71.00.50</t>
  </si>
  <si>
    <t>Cadastral Survey</t>
  </si>
  <si>
    <t>00.47.14</t>
  </si>
  <si>
    <t>62.00.72</t>
  </si>
  <si>
    <t>60.00.73</t>
  </si>
  <si>
    <t>Land Compensation Corpus Fund</t>
  </si>
  <si>
    <t>62.00.73</t>
  </si>
  <si>
    <t>Major Works (Central Share)</t>
  </si>
  <si>
    <t>Agrarian Studies and Computerisation of Land Records (Central Share)</t>
  </si>
  <si>
    <t>78.00.71</t>
  </si>
  <si>
    <t>Umbrella Pilot Scheme to Demonstrate benefits of Land slide mitigation measure at Mangan (Central Share)</t>
  </si>
  <si>
    <t>Management of Natural Disasters, Contingency Plans in Disaster Prone Areas</t>
  </si>
  <si>
    <t>Reconstruction of damaged/ collapsed Rural Houses</t>
  </si>
  <si>
    <t>Strengthening of State Disaster Management Authorities and District Disaster Management Authorities in the State (Central Share)</t>
  </si>
  <si>
    <t>District Adm 00.911- Deduct recoveries of overpayments</t>
  </si>
  <si>
    <t>Budget Estimate</t>
  </si>
  <si>
    <t>Transfer to State Disaster Mitigation Fund</t>
  </si>
  <si>
    <t>62.00.74</t>
  </si>
  <si>
    <t>Training of Community Volunteers in Disaster Response in selected 30 most prone districts of India (Aapda Mitra in East District - Central Share)</t>
  </si>
  <si>
    <t>62.00.75</t>
  </si>
  <si>
    <t>Works related to State Disaster Mitigation Fund</t>
  </si>
  <si>
    <t>23.00.42</t>
  </si>
  <si>
    <t>Sikkim Land Record Computerisation Project</t>
  </si>
  <si>
    <t>Retrofitting of Damaged Government Buildings</t>
  </si>
  <si>
    <t>Construction of Civil Defence Training Institute 
(Central Share)</t>
  </si>
  <si>
    <t>Agrarian Studies and Computerisation of Land Records 
(State Share)</t>
  </si>
  <si>
    <t>Relief on Account of Natural Calamities, 80.901- Deduct amount met from State Disaster Mitigation Fund</t>
  </si>
  <si>
    <t>79.00.72</t>
  </si>
  <si>
    <t>I. Estimate of the amount required in the year ending 31st March, 2020 to defray the charges in respect of Land Revenue and Disaster Management</t>
  </si>
  <si>
    <t>2019-20</t>
  </si>
  <si>
    <t>00.00.74</t>
  </si>
  <si>
    <t>Work under Flood/Landslide (NDRF)</t>
  </si>
  <si>
    <t>Secretariat-General Services 00.911- Deduct recoveries of overpayments</t>
  </si>
  <si>
    <t>00.44.02</t>
  </si>
  <si>
    <t>Wages</t>
  </si>
  <si>
    <t>61.00.02</t>
  </si>
  <si>
    <t>23.00.02</t>
  </si>
  <si>
    <t>00.45.02</t>
  </si>
  <si>
    <t>00.46.02</t>
  </si>
  <si>
    <t>00.47.02</t>
  </si>
  <si>
    <t>00.48.02</t>
  </si>
  <si>
    <t>60.50.02</t>
  </si>
  <si>
    <t>60.51.02</t>
  </si>
  <si>
    <t>60.52.02</t>
  </si>
  <si>
    <t>60.55.02</t>
  </si>
  <si>
    <t>60.57.02</t>
  </si>
  <si>
    <t>60.58.02</t>
  </si>
  <si>
    <t>60.59.02</t>
  </si>
  <si>
    <t>60.60.02</t>
  </si>
  <si>
    <t>60.61.02</t>
  </si>
  <si>
    <t>60.62.02</t>
  </si>
  <si>
    <t>60.63.02</t>
  </si>
  <si>
    <t>60.64.02</t>
  </si>
  <si>
    <t>02.00.50</t>
  </si>
  <si>
    <t>Census Enumeration for Decennial Population Census-2021 (Reimbursable by the Govt. of India)</t>
  </si>
  <si>
    <t xml:space="preserve">                          DEMAND NO. 22</t>
  </si>
  <si>
    <t xml:space="preserve">                         LAND REVENUE AND DISASTER MANAGEMENT</t>
  </si>
  <si>
    <t>National Land Record Management Programme (NLRMP)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</si>
  <si>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</si>
  <si>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</si>
  <si>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</si>
  <si>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</si>
  <si>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</si>
  <si>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</si>
  <si>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 xml:space="preserve">Lump sum provision for revision of Pay &amp; 
Allowances </t>
  </si>
  <si>
    <t>Drawing, Design &amp; Execution of Tashiling 
Secretariat</t>
  </si>
  <si>
    <t>The estimate prepage does not include the recoveries shown below which are adjusted in accounts as reduction of expenditure by debit to 8121- General and Other Reserve Funds,122-State Disaster Response Fund and Credit to 2245- Relief on Account of Natural Calamities, 02- Flood and Cyclone etc. and 80- General</t>
  </si>
</sst>
</file>

<file path=xl/styles.xml><?xml version="1.0" encoding="utf-8"?>
<styleSheet xmlns="http://schemas.openxmlformats.org/spreadsheetml/2006/main">
  <numFmts count="12">
    <numFmt numFmtId="164" formatCode="_ * #,##0.00_ ;_ * \-#,##0.00_ ;_ * &quot;-&quot;??_ ;_ @_ "/>
    <numFmt numFmtId="165" formatCode="0_)"/>
    <numFmt numFmtId="166" formatCode="0#"/>
    <numFmt numFmtId="167" formatCode="0##"/>
    <numFmt numFmtId="168" formatCode="00000#"/>
    <numFmt numFmtId="169" formatCode="00.###"/>
    <numFmt numFmtId="170" formatCode="00.000"/>
    <numFmt numFmtId="171" formatCode="00.00"/>
    <numFmt numFmtId="172" formatCode="00.\4\4"/>
    <numFmt numFmtId="173" formatCode="00.0#"/>
    <numFmt numFmtId="174" formatCode="_-* #,##0.00\ _k_r_-;\-* #,##0.00\ _k_r_-;_-* &quot;-&quot;??\ _k_r_-;_-@_-"/>
    <numFmt numFmtId="175" formatCode="0#.#0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165" fontId="2" fillId="0" borderId="0"/>
    <xf numFmtId="0" fontId="2" fillId="0" borderId="0"/>
  </cellStyleXfs>
  <cellXfs count="163">
    <xf numFmtId="0" fontId="0" fillId="0" borderId="0" xfId="0"/>
    <xf numFmtId="165" fontId="4" fillId="0" borderId="0" xfId="9" applyFont="1" applyFill="1" applyBorder="1" applyAlignment="1">
      <alignment vertical="top" wrapText="1"/>
    </xf>
    <xf numFmtId="165" fontId="4" fillId="0" borderId="0" xfId="9" applyFont="1" applyFill="1" applyBorder="1" applyAlignment="1">
      <alignment horizontal="right" vertical="top" wrapText="1"/>
    </xf>
    <xf numFmtId="165" fontId="4" fillId="0" borderId="0" xfId="9" applyNumberFormat="1" applyFont="1" applyFill="1" applyBorder="1" applyAlignment="1" applyProtection="1">
      <alignment horizontal="left" vertical="top" wrapText="1"/>
    </xf>
    <xf numFmtId="0" fontId="4" fillId="0" borderId="1" xfId="1" applyNumberFormat="1" applyFont="1" applyFill="1" applyBorder="1" applyAlignment="1" applyProtection="1">
      <alignment horizontal="right" wrapText="1"/>
    </xf>
    <xf numFmtId="164" fontId="4" fillId="0" borderId="1" xfId="1" applyFont="1" applyFill="1" applyBorder="1" applyAlignment="1" applyProtection="1">
      <alignment horizontal="right" wrapText="1"/>
    </xf>
    <xf numFmtId="0" fontId="4" fillId="0" borderId="0" xfId="5" applyFont="1" applyFill="1"/>
    <xf numFmtId="0" fontId="4" fillId="0" borderId="0" xfId="5" applyFont="1" applyFill="1" applyAlignment="1">
      <alignment horizontal="right"/>
    </xf>
    <xf numFmtId="0" fontId="4" fillId="0" borderId="0" xfId="5" applyFont="1" applyFill="1" applyBorder="1" applyAlignment="1">
      <alignment vertical="top" wrapText="1"/>
    </xf>
    <xf numFmtId="0" fontId="4" fillId="0" borderId="0" xfId="5" applyFont="1" applyFill="1" applyBorder="1" applyAlignment="1">
      <alignment horizontal="right" vertical="top" wrapText="1"/>
    </xf>
    <xf numFmtId="0" fontId="4" fillId="0" borderId="0" xfId="5" applyFont="1" applyFill="1" applyBorder="1" applyAlignment="1" applyProtection="1">
      <alignment horizontal="center"/>
    </xf>
    <xf numFmtId="0" fontId="4" fillId="0" borderId="0" xfId="5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>
      <alignment horizontal="center"/>
    </xf>
    <xf numFmtId="0" fontId="4" fillId="0" borderId="0" xfId="5" applyFont="1" applyFill="1" applyAlignment="1">
      <alignment vertical="top" wrapText="1"/>
    </xf>
    <xf numFmtId="0" fontId="4" fillId="0" borderId="0" xfId="5" applyFont="1" applyFill="1" applyAlignment="1">
      <alignment horizontal="right" vertical="top" wrapText="1"/>
    </xf>
    <xf numFmtId="0" fontId="4" fillId="0" borderId="0" xfId="5" applyFont="1" applyFill="1" applyAlignment="1" applyProtection="1">
      <alignment horizontal="center"/>
    </xf>
    <xf numFmtId="0" fontId="4" fillId="0" borderId="0" xfId="5" applyNumberFormat="1" applyFont="1" applyFill="1" applyAlignment="1" applyProtection="1">
      <alignment horizontal="right"/>
    </xf>
    <xf numFmtId="0" fontId="5" fillId="0" borderId="0" xfId="5" applyNumberFormat="1" applyFont="1" applyFill="1" applyAlignment="1" applyProtection="1">
      <alignment horizontal="center"/>
    </xf>
    <xf numFmtId="0" fontId="4" fillId="0" borderId="0" xfId="5" applyNumberFormat="1" applyFont="1" applyFill="1" applyAlignment="1" applyProtection="1">
      <alignment horizontal="center"/>
    </xf>
    <xf numFmtId="0" fontId="4" fillId="0" borderId="0" xfId="5" applyNumberFormat="1" applyFont="1" applyFill="1" applyAlignment="1">
      <alignment horizontal="right"/>
    </xf>
    <xf numFmtId="0" fontId="4" fillId="0" borderId="0" xfId="5" applyFont="1" applyFill="1" applyAlignment="1" applyProtection="1"/>
    <xf numFmtId="0" fontId="4" fillId="0" borderId="0" xfId="5" applyFont="1" applyFill="1" applyAlignment="1" applyProtection="1">
      <alignment horizontal="left"/>
    </xf>
    <xf numFmtId="0" fontId="4" fillId="0" borderId="0" xfId="8" applyNumberFormat="1" applyFont="1" applyFill="1" applyProtection="1"/>
    <xf numFmtId="0" fontId="4" fillId="0" borderId="0" xfId="8" applyNumberFormat="1" applyFont="1" applyFill="1" applyAlignment="1" applyProtection="1">
      <alignment horizontal="right"/>
    </xf>
    <xf numFmtId="0" fontId="4" fillId="0" borderId="0" xfId="8" applyNumberFormat="1" applyFont="1" applyFill="1" applyAlignment="1" applyProtection="1">
      <alignment horizontal="left"/>
    </xf>
    <xf numFmtId="0" fontId="4" fillId="0" borderId="0" xfId="5" applyNumberFormat="1" applyFont="1" applyFill="1" applyAlignment="1" applyProtection="1">
      <alignment horizontal="left"/>
    </xf>
    <xf numFmtId="165" fontId="5" fillId="0" borderId="0" xfId="9" applyFont="1" applyFill="1" applyBorder="1" applyAlignment="1">
      <alignment horizontal="center" vertical="top" wrapText="1"/>
    </xf>
    <xf numFmtId="165" fontId="4" fillId="0" borderId="0" xfId="9" applyNumberFormat="1" applyFont="1" applyFill="1" applyBorder="1" applyAlignment="1" applyProtection="1">
      <alignment horizontal="left" vertical="top"/>
    </xf>
    <xf numFmtId="0" fontId="4" fillId="0" borderId="0" xfId="2" applyNumberFormat="1" applyFont="1" applyFill="1" applyAlignment="1" applyProtection="1">
      <alignment horizontal="right"/>
    </xf>
    <xf numFmtId="0" fontId="5" fillId="0" borderId="0" xfId="4" applyFont="1" applyFill="1" applyBorder="1" applyAlignment="1">
      <alignment horizontal="center" vertical="top" wrapText="1"/>
    </xf>
    <xf numFmtId="0" fontId="4" fillId="0" borderId="0" xfId="4" applyFont="1" applyFill="1" applyBorder="1" applyAlignment="1" applyProtection="1">
      <alignment horizontal="left" vertical="top"/>
    </xf>
    <xf numFmtId="0" fontId="5" fillId="0" borderId="0" xfId="2" applyFont="1" applyFill="1" applyBorder="1" applyAlignment="1">
      <alignment horizontal="center" vertical="top" wrapText="1"/>
    </xf>
    <xf numFmtId="0" fontId="4" fillId="0" borderId="0" xfId="2" applyFont="1" applyFill="1" applyBorder="1" applyAlignment="1" applyProtection="1">
      <alignment horizontal="left" vertical="top"/>
    </xf>
    <xf numFmtId="0" fontId="4" fillId="0" borderId="0" xfId="5" applyNumberFormat="1" applyFont="1" applyFill="1"/>
    <xf numFmtId="0" fontId="4" fillId="0" borderId="0" xfId="5" applyNumberFormat="1" applyFont="1" applyFill="1" applyAlignment="1">
      <alignment horizontal="center"/>
    </xf>
    <xf numFmtId="0" fontId="5" fillId="0" borderId="0" xfId="5" applyNumberFormat="1" applyFont="1" applyFill="1" applyBorder="1"/>
    <xf numFmtId="0" fontId="5" fillId="0" borderId="0" xfId="3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4" fillId="0" borderId="1" xfId="6" applyFont="1" applyFill="1" applyBorder="1"/>
    <xf numFmtId="0" fontId="4" fillId="0" borderId="1" xfId="6" applyNumberFormat="1" applyFont="1" applyFill="1" applyBorder="1"/>
    <xf numFmtId="0" fontId="4" fillId="0" borderId="1" xfId="6" applyNumberFormat="1" applyFont="1" applyFill="1" applyBorder="1" applyAlignment="1" applyProtection="1">
      <alignment horizontal="left"/>
    </xf>
    <xf numFmtId="0" fontId="6" fillId="0" borderId="1" xfId="6" applyNumberFormat="1" applyFont="1" applyFill="1" applyBorder="1" applyAlignment="1" applyProtection="1">
      <alignment horizontal="right"/>
    </xf>
    <xf numFmtId="0" fontId="4" fillId="0" borderId="2" xfId="7" applyFont="1" applyFill="1" applyBorder="1" applyAlignment="1" applyProtection="1">
      <alignment horizontal="left" vertical="top" wrapText="1"/>
    </xf>
    <xf numFmtId="0" fontId="4" fillId="0" borderId="2" xfId="7" applyFont="1" applyFill="1" applyBorder="1" applyAlignment="1" applyProtection="1">
      <alignment horizontal="right" vertical="top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7" applyFont="1" applyFill="1" applyProtection="1"/>
    <xf numFmtId="0" fontId="4" fillId="0" borderId="0" xfId="7" applyFont="1" applyFill="1" applyBorder="1" applyAlignment="1" applyProtection="1">
      <alignment horizontal="left" vertical="top" wrapText="1"/>
    </xf>
    <xf numFmtId="0" fontId="4" fillId="0" borderId="0" xfId="7" applyFont="1" applyFill="1" applyBorder="1" applyAlignment="1" applyProtection="1">
      <alignment horizontal="right" vertical="top" wrapText="1"/>
    </xf>
    <xf numFmtId="0" fontId="4" fillId="0" borderId="1" xfId="7" applyFont="1" applyFill="1" applyBorder="1" applyAlignment="1" applyProtection="1">
      <alignment horizontal="left" vertical="top" wrapText="1"/>
    </xf>
    <xf numFmtId="0" fontId="4" fillId="0" borderId="1" xfId="7" applyFont="1" applyFill="1" applyBorder="1" applyAlignment="1" applyProtection="1">
      <alignment horizontal="right" vertical="top" wrapText="1"/>
    </xf>
    <xf numFmtId="0" fontId="4" fillId="0" borderId="1" xfId="6" applyFont="1" applyFill="1" applyBorder="1" applyAlignment="1" applyProtection="1">
      <alignment horizontal="left"/>
    </xf>
    <xf numFmtId="0" fontId="4" fillId="0" borderId="1" xfId="6" applyNumberFormat="1" applyFont="1" applyFill="1" applyBorder="1" applyAlignment="1" applyProtection="1">
      <alignment horizontal="right"/>
    </xf>
    <xf numFmtId="0" fontId="4" fillId="0" borderId="1" xfId="6" applyNumberFormat="1" applyFont="1" applyFill="1" applyBorder="1" applyAlignment="1" applyProtection="1">
      <alignment vertical="center" wrapText="1"/>
    </xf>
    <xf numFmtId="0" fontId="5" fillId="0" borderId="0" xfId="5" applyFont="1" applyFill="1" applyAlignment="1" applyProtection="1">
      <alignment horizontal="left" vertical="top" wrapText="1"/>
    </xf>
    <xf numFmtId="0" fontId="5" fillId="0" borderId="0" xfId="5" applyFont="1" applyFill="1" applyAlignment="1">
      <alignment horizontal="right" vertical="top" wrapText="1"/>
    </xf>
    <xf numFmtId="170" fontId="5" fillId="0" borderId="0" xfId="5" applyNumberFormat="1" applyFont="1" applyFill="1" applyAlignment="1">
      <alignment horizontal="right" vertical="top" wrapText="1"/>
    </xf>
    <xf numFmtId="172" fontId="4" fillId="0" borderId="0" xfId="5" applyNumberFormat="1" applyFont="1" applyFill="1" applyAlignment="1">
      <alignment horizontal="right" vertical="top" wrapText="1"/>
    </xf>
    <xf numFmtId="168" fontId="4" fillId="0" borderId="0" xfId="5" applyNumberFormat="1" applyFont="1" applyFill="1" applyBorder="1" applyAlignment="1">
      <alignment horizontal="right" vertical="top" wrapText="1"/>
    </xf>
    <xf numFmtId="0" fontId="4" fillId="0" borderId="0" xfId="5" applyFont="1" applyFill="1" applyBorder="1" applyAlignment="1" applyProtection="1">
      <alignment horizontal="left" vertical="top" wrapText="1"/>
    </xf>
    <xf numFmtId="164" fontId="4" fillId="0" borderId="0" xfId="1" applyFont="1" applyFill="1" applyAlignment="1" applyProtection="1">
      <alignment horizontal="right" wrapText="1"/>
    </xf>
    <xf numFmtId="164" fontId="4" fillId="0" borderId="0" xfId="1" applyFont="1" applyFill="1" applyBorder="1" applyAlignment="1" applyProtection="1">
      <alignment horizontal="right" wrapText="1"/>
    </xf>
    <xf numFmtId="0" fontId="4" fillId="0" borderId="0" xfId="5" applyNumberFormat="1" applyFont="1" applyFill="1" applyBorder="1" applyAlignment="1" applyProtection="1">
      <alignment horizontal="right" wrapText="1"/>
    </xf>
    <xf numFmtId="0" fontId="4" fillId="0" borderId="0" xfId="1" applyNumberFormat="1" applyFont="1" applyFill="1" applyBorder="1" applyAlignment="1" applyProtection="1">
      <alignment horizontal="right" wrapText="1"/>
    </xf>
    <xf numFmtId="0" fontId="4" fillId="0" borderId="0" xfId="5" applyNumberFormat="1" applyFont="1" applyFill="1" applyBorder="1" applyAlignment="1" applyProtection="1">
      <alignment horizontal="right"/>
    </xf>
    <xf numFmtId="0" fontId="4" fillId="0" borderId="1" xfId="5" applyNumberFormat="1" applyFont="1" applyFill="1" applyBorder="1" applyAlignment="1" applyProtection="1">
      <alignment horizontal="right" wrapText="1"/>
    </xf>
    <xf numFmtId="0" fontId="4" fillId="0" borderId="1" xfId="5" applyFont="1" applyFill="1" applyBorder="1" applyAlignment="1">
      <alignment vertical="top" wrapText="1"/>
    </xf>
    <xf numFmtId="164" fontId="4" fillId="0" borderId="3" xfId="1" applyFont="1" applyFill="1" applyBorder="1" applyAlignment="1" applyProtection="1">
      <alignment horizontal="right" wrapText="1"/>
    </xf>
    <xf numFmtId="0" fontId="4" fillId="0" borderId="3" xfId="5" applyNumberFormat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 applyProtection="1">
      <alignment horizontal="right" wrapText="1"/>
    </xf>
    <xf numFmtId="170" fontId="5" fillId="0" borderId="0" xfId="5" applyNumberFormat="1" applyFont="1" applyFill="1" applyBorder="1" applyAlignment="1">
      <alignment horizontal="right" vertical="top" wrapText="1"/>
    </xf>
    <xf numFmtId="0" fontId="5" fillId="0" borderId="0" xfId="5" applyFont="1" applyFill="1" applyBorder="1" applyAlignment="1" applyProtection="1">
      <alignment horizontal="left" vertical="top" wrapText="1"/>
    </xf>
    <xf numFmtId="0" fontId="4" fillId="0" borderId="0" xfId="5" applyNumberFormat="1" applyFont="1" applyFill="1" applyBorder="1" applyAlignment="1">
      <alignment horizontal="right"/>
    </xf>
    <xf numFmtId="164" fontId="4" fillId="0" borderId="0" xfId="1" applyFont="1" applyFill="1" applyBorder="1" applyAlignment="1">
      <alignment horizontal="right"/>
    </xf>
    <xf numFmtId="0" fontId="4" fillId="0" borderId="1" xfId="5" applyNumberFormat="1" applyFont="1" applyFill="1" applyBorder="1" applyAlignment="1" applyProtection="1">
      <alignment horizontal="right"/>
    </xf>
    <xf numFmtId="0" fontId="5" fillId="0" borderId="0" xfId="5" applyFont="1" applyFill="1" applyBorder="1" applyAlignment="1">
      <alignment horizontal="right" vertical="top" wrapText="1"/>
    </xf>
    <xf numFmtId="0" fontId="4" fillId="0" borderId="0" xfId="5" applyFont="1" applyFill="1" applyBorder="1"/>
    <xf numFmtId="173" fontId="4" fillId="0" borderId="0" xfId="5" applyNumberFormat="1" applyFont="1" applyFill="1" applyBorder="1" applyAlignment="1">
      <alignment horizontal="right" vertical="top" wrapText="1"/>
    </xf>
    <xf numFmtId="171" fontId="4" fillId="0" borderId="0" xfId="5" applyNumberFormat="1" applyFont="1" applyFill="1" applyBorder="1" applyAlignment="1">
      <alignment horizontal="right" vertical="top" wrapText="1"/>
    </xf>
    <xf numFmtId="0" fontId="4" fillId="0" borderId="1" xfId="5" applyFont="1" applyFill="1" applyBorder="1" applyAlignment="1" applyProtection="1">
      <alignment horizontal="left" vertical="top" wrapText="1"/>
    </xf>
    <xf numFmtId="167" fontId="5" fillId="0" borderId="0" xfId="5" applyNumberFormat="1" applyFont="1" applyFill="1" applyBorder="1" applyAlignment="1">
      <alignment horizontal="right" vertical="top" wrapText="1"/>
    </xf>
    <xf numFmtId="0" fontId="4" fillId="0" borderId="1" xfId="5" applyFont="1" applyFill="1" applyBorder="1" applyAlignment="1">
      <alignment horizontal="right" vertical="top" wrapText="1"/>
    </xf>
    <xf numFmtId="0" fontId="4" fillId="0" borderId="0" xfId="5" applyFont="1" applyFill="1" applyBorder="1" applyAlignment="1" applyProtection="1">
      <alignment vertical="top" wrapText="1"/>
    </xf>
    <xf numFmtId="0" fontId="4" fillId="0" borderId="0" xfId="8" applyFont="1" applyFill="1" applyBorder="1" applyAlignment="1" applyProtection="1">
      <alignment horizontal="left" vertical="top" wrapText="1"/>
    </xf>
    <xf numFmtId="0" fontId="5" fillId="0" borderId="0" xfId="8" applyFont="1" applyFill="1" applyBorder="1" applyAlignment="1" applyProtection="1">
      <alignment horizontal="left" vertical="top" wrapText="1"/>
    </xf>
    <xf numFmtId="0" fontId="5" fillId="0" borderId="0" xfId="8" applyFont="1" applyFill="1" applyBorder="1" applyAlignment="1">
      <alignment horizontal="right" vertical="top" wrapText="1"/>
    </xf>
    <xf numFmtId="167" fontId="4" fillId="0" borderId="0" xfId="8" applyNumberFormat="1" applyFont="1" applyFill="1" applyBorder="1" applyAlignment="1">
      <alignment horizontal="right" vertical="top" wrapText="1"/>
    </xf>
    <xf numFmtId="49" fontId="5" fillId="0" borderId="0" xfId="8" applyNumberFormat="1" applyFont="1" applyFill="1" applyBorder="1" applyAlignment="1">
      <alignment horizontal="right" vertical="top" wrapText="1"/>
    </xf>
    <xf numFmtId="0" fontId="4" fillId="0" borderId="1" xfId="5" applyFont="1" applyFill="1" applyBorder="1" applyAlignment="1" applyProtection="1">
      <alignment vertical="top" wrapText="1"/>
    </xf>
    <xf numFmtId="169" fontId="5" fillId="0" borderId="0" xfId="5" applyNumberFormat="1" applyFont="1" applyFill="1" applyBorder="1" applyAlignment="1">
      <alignment horizontal="right" vertical="top" wrapText="1"/>
    </xf>
    <xf numFmtId="166" fontId="4" fillId="0" borderId="0" xfId="5" applyNumberFormat="1" applyFont="1" applyFill="1" applyBorder="1" applyAlignment="1">
      <alignment horizontal="right" vertical="top" wrapText="1"/>
    </xf>
    <xf numFmtId="0" fontId="5" fillId="0" borderId="0" xfId="5" applyFont="1" applyFill="1" applyBorder="1" applyAlignment="1" applyProtection="1">
      <alignment vertical="top" wrapText="1"/>
    </xf>
    <xf numFmtId="164" fontId="6" fillId="0" borderId="0" xfId="1" applyFont="1" applyFill="1" applyBorder="1" applyAlignment="1" applyProtection="1">
      <alignment horizontal="right" wrapText="1"/>
    </xf>
    <xf numFmtId="164" fontId="4" fillId="0" borderId="0" xfId="1" applyFont="1" applyFill="1" applyAlignment="1">
      <alignment horizontal="right" wrapText="1"/>
    </xf>
    <xf numFmtId="0" fontId="4" fillId="0" borderId="0" xfId="5" applyNumberFormat="1" applyFont="1" applyFill="1" applyBorder="1"/>
    <xf numFmtId="164" fontId="4" fillId="0" borderId="1" xfId="1" applyFont="1" applyFill="1" applyBorder="1" applyAlignment="1">
      <alignment horizontal="right" wrapText="1"/>
    </xf>
    <xf numFmtId="0" fontId="4" fillId="0" borderId="0" xfId="1" applyNumberFormat="1" applyFont="1" applyFill="1" applyBorder="1" applyAlignment="1" applyProtection="1">
      <alignment horizontal="right"/>
    </xf>
    <xf numFmtId="0" fontId="4" fillId="0" borderId="2" xfId="1" applyNumberFormat="1" applyFont="1" applyFill="1" applyBorder="1" applyAlignment="1" applyProtection="1">
      <alignment horizontal="right" wrapText="1"/>
    </xf>
    <xf numFmtId="174" fontId="4" fillId="0" borderId="2" xfId="1" applyNumberFormat="1" applyFont="1" applyFill="1" applyBorder="1" applyAlignment="1" applyProtection="1">
      <alignment horizontal="right" wrapText="1"/>
    </xf>
    <xf numFmtId="164" fontId="4" fillId="0" borderId="2" xfId="1" applyFont="1" applyFill="1" applyBorder="1" applyAlignment="1" applyProtection="1">
      <alignment horizontal="right" wrapText="1"/>
    </xf>
    <xf numFmtId="174" fontId="4" fillId="0" borderId="0" xfId="1" applyNumberFormat="1" applyFont="1" applyFill="1" applyBorder="1" applyAlignment="1" applyProtection="1">
      <alignment horizontal="right" wrapText="1"/>
    </xf>
    <xf numFmtId="170" fontId="4" fillId="0" borderId="0" xfId="5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right" wrapText="1"/>
    </xf>
    <xf numFmtId="164" fontId="4" fillId="0" borderId="0" xfId="1" applyFont="1" applyFill="1" applyBorder="1" applyAlignment="1">
      <alignment horizontal="right" wrapText="1"/>
    </xf>
    <xf numFmtId="164" fontId="4" fillId="0" borderId="3" xfId="1" applyFont="1" applyFill="1" applyBorder="1" applyAlignment="1">
      <alignment horizontal="right" wrapText="1"/>
    </xf>
    <xf numFmtId="165" fontId="5" fillId="0" borderId="0" xfId="9" applyFont="1" applyFill="1" applyBorder="1" applyAlignment="1">
      <alignment horizontal="right" vertical="top" wrapText="1"/>
    </xf>
    <xf numFmtId="165" fontId="5" fillId="0" borderId="0" xfId="9" applyNumberFormat="1" applyFont="1" applyFill="1" applyBorder="1" applyAlignment="1" applyProtection="1">
      <alignment horizontal="left" vertical="top" wrapText="1"/>
    </xf>
    <xf numFmtId="166" fontId="4" fillId="0" borderId="0" xfId="9" applyNumberFormat="1" applyFont="1" applyFill="1" applyBorder="1" applyAlignment="1">
      <alignment horizontal="right" vertical="top" wrapText="1"/>
    </xf>
    <xf numFmtId="175" fontId="5" fillId="0" borderId="0" xfId="5" applyNumberFormat="1" applyFont="1" applyFill="1" applyAlignment="1">
      <alignment horizontal="right"/>
    </xf>
    <xf numFmtId="175" fontId="5" fillId="0" borderId="0" xfId="5" applyNumberFormat="1" applyFont="1" applyFill="1" applyBorder="1" applyAlignment="1">
      <alignment horizontal="right"/>
    </xf>
    <xf numFmtId="0" fontId="4" fillId="0" borderId="3" xfId="5" applyFont="1" applyFill="1" applyBorder="1" applyAlignment="1">
      <alignment vertical="top" wrapText="1"/>
    </xf>
    <xf numFmtId="0" fontId="4" fillId="0" borderId="3" xfId="5" applyFont="1" applyFill="1" applyBorder="1" applyAlignment="1">
      <alignment horizontal="right" vertical="top" wrapText="1"/>
    </xf>
    <xf numFmtId="0" fontId="5" fillId="0" borderId="3" xfId="5" applyFont="1" applyFill="1" applyBorder="1" applyAlignment="1" applyProtection="1">
      <alignment horizontal="left" vertical="top" wrapText="1"/>
    </xf>
    <xf numFmtId="0" fontId="4" fillId="0" borderId="0" xfId="8" applyFont="1" applyFill="1" applyBorder="1" applyAlignment="1">
      <alignment vertical="top" wrapText="1"/>
    </xf>
    <xf numFmtId="0" fontId="4" fillId="0" borderId="0" xfId="8" applyFont="1" applyFill="1" applyBorder="1" applyAlignment="1">
      <alignment horizontal="right" vertical="top" wrapText="1"/>
    </xf>
    <xf numFmtId="0" fontId="4" fillId="0" borderId="1" xfId="8" applyFont="1" applyFill="1" applyBorder="1" applyAlignment="1">
      <alignment vertical="top" wrapText="1"/>
    </xf>
    <xf numFmtId="0" fontId="4" fillId="0" borderId="1" xfId="8" applyFont="1" applyFill="1" applyBorder="1" applyAlignment="1">
      <alignment horizontal="right" vertical="top" wrapText="1"/>
    </xf>
    <xf numFmtId="0" fontId="4" fillId="0" borderId="1" xfId="8" applyFont="1" applyFill="1" applyBorder="1" applyAlignment="1" applyProtection="1">
      <alignment horizontal="left" vertical="top" wrapText="1"/>
    </xf>
    <xf numFmtId="0" fontId="4" fillId="0" borderId="0" xfId="5" applyFont="1" applyFill="1" applyBorder="1" applyAlignment="1">
      <alignment vertical="top"/>
    </xf>
    <xf numFmtId="0" fontId="4" fillId="0" borderId="0" xfId="5" applyFont="1" applyFill="1" applyBorder="1" applyAlignment="1">
      <alignment wrapText="1"/>
    </xf>
    <xf numFmtId="0" fontId="4" fillId="0" borderId="0" xfId="4" applyFont="1" applyFill="1" applyBorder="1" applyAlignment="1">
      <alignment horizontal="left" vertical="top" wrapText="1"/>
    </xf>
    <xf numFmtId="0" fontId="5" fillId="0" borderId="0" xfId="4" applyFont="1" applyFill="1" applyBorder="1" applyAlignment="1">
      <alignment horizontal="right" vertical="top" wrapText="1"/>
    </xf>
    <xf numFmtId="0" fontId="5" fillId="0" borderId="0" xfId="4" applyFont="1" applyFill="1" applyBorder="1" applyAlignment="1" applyProtection="1">
      <alignment horizontal="left" vertical="top" wrapText="1"/>
    </xf>
    <xf numFmtId="166" fontId="4" fillId="0" borderId="0" xfId="4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170" fontId="5" fillId="0" borderId="0" xfId="8" applyNumberFormat="1" applyFont="1" applyFill="1" applyBorder="1" applyAlignment="1">
      <alignment horizontal="right" vertical="top" wrapText="1"/>
    </xf>
    <xf numFmtId="0" fontId="5" fillId="0" borderId="1" xfId="4" applyFont="1" applyFill="1" applyBorder="1" applyAlignment="1">
      <alignment horizontal="right" vertical="top" wrapText="1"/>
    </xf>
    <xf numFmtId="0" fontId="5" fillId="0" borderId="1" xfId="4" applyFont="1" applyFill="1" applyBorder="1" applyAlignment="1" applyProtection="1">
      <alignment horizontal="left" vertical="top" wrapText="1"/>
    </xf>
    <xf numFmtId="0" fontId="5" fillId="0" borderId="3" xfId="5" applyFont="1" applyFill="1" applyBorder="1" applyAlignment="1">
      <alignment horizontal="right" vertical="top" wrapText="1"/>
    </xf>
    <xf numFmtId="0" fontId="5" fillId="0" borderId="3" xfId="8" applyFont="1" applyFill="1" applyBorder="1" applyAlignment="1" applyProtection="1">
      <alignment horizontal="left" vertical="top" wrapText="1"/>
    </xf>
    <xf numFmtId="0" fontId="4" fillId="0" borderId="2" xfId="7" applyFont="1" applyFill="1" applyBorder="1" applyAlignment="1" applyProtection="1">
      <alignment vertical="top"/>
    </xf>
    <xf numFmtId="0" fontId="4" fillId="0" borderId="0" xfId="5" applyFont="1" applyFill="1" applyAlignment="1" applyProtection="1">
      <alignment horizontal="right" vertical="top" wrapText="1"/>
    </xf>
    <xf numFmtId="0" fontId="4" fillId="0" borderId="0" xfId="5" applyFont="1" applyFill="1" applyBorder="1" applyAlignment="1" applyProtection="1">
      <alignment horizontal="left"/>
    </xf>
    <xf numFmtId="0" fontId="4" fillId="0" borderId="0" xfId="7" applyNumberFormat="1" applyFont="1" applyFill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center"/>
    </xf>
    <xf numFmtId="0" fontId="4" fillId="0" borderId="0" xfId="7" applyNumberFormat="1" applyFont="1" applyFill="1" applyProtection="1"/>
    <xf numFmtId="0" fontId="4" fillId="0" borderId="0" xfId="5" applyFont="1" applyFill="1" applyBorder="1" applyAlignment="1">
      <alignment horizontal="left" vertical="top" wrapText="1"/>
    </xf>
    <xf numFmtId="0" fontId="4" fillId="0" borderId="0" xfId="5" applyFont="1" applyFill="1" applyBorder="1" applyAlignment="1">
      <alignment horizontal="left" vertical="top"/>
    </xf>
    <xf numFmtId="0" fontId="4" fillId="0" borderId="0" xfId="5" applyFont="1" applyFill="1" applyBorder="1" applyAlignment="1">
      <alignment horizontal="left"/>
    </xf>
    <xf numFmtId="0" fontId="7" fillId="0" borderId="4" xfId="0" applyFont="1" applyFill="1" applyBorder="1" applyAlignment="1">
      <alignment vertical="top" wrapText="1"/>
    </xf>
    <xf numFmtId="166" fontId="4" fillId="0" borderId="1" xfId="5" applyNumberFormat="1" applyFont="1" applyFill="1" applyBorder="1" applyAlignment="1">
      <alignment horizontal="right" vertical="top" wrapText="1"/>
    </xf>
    <xf numFmtId="168" fontId="4" fillId="0" borderId="1" xfId="5" applyNumberFormat="1" applyFont="1" applyFill="1" applyBorder="1" applyAlignment="1">
      <alignment horizontal="right" vertical="top" wrapText="1"/>
    </xf>
    <xf numFmtId="0" fontId="4" fillId="0" borderId="0" xfId="6" applyFont="1" applyFill="1" applyBorder="1" applyAlignment="1" applyProtection="1">
      <alignment horizontal="left" vertical="top"/>
    </xf>
    <xf numFmtId="172" fontId="4" fillId="0" borderId="1" xfId="5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 wrapText="1"/>
    </xf>
    <xf numFmtId="165" fontId="4" fillId="0" borderId="1" xfId="9" applyFont="1" applyFill="1" applyBorder="1" applyAlignment="1">
      <alignment vertical="top" wrapText="1"/>
    </xf>
    <xf numFmtId="165" fontId="4" fillId="0" borderId="1" xfId="9" applyFont="1" applyFill="1" applyBorder="1" applyAlignment="1">
      <alignment horizontal="right" vertical="top" wrapText="1"/>
    </xf>
    <xf numFmtId="165" fontId="4" fillId="0" borderId="1" xfId="9" applyNumberFormat="1" applyFont="1" applyFill="1" applyBorder="1" applyAlignment="1" applyProtection="1">
      <alignment horizontal="left" vertical="top" wrapText="1"/>
    </xf>
    <xf numFmtId="0" fontId="4" fillId="0" borderId="0" xfId="5" applyFont="1" applyFill="1" applyAlignment="1" applyProtection="1">
      <alignment horizontal="left" vertical="top" wrapText="1"/>
    </xf>
    <xf numFmtId="0" fontId="4" fillId="0" borderId="0" xfId="6" applyNumberFormat="1" applyFont="1" applyFill="1" applyBorder="1" applyAlignment="1" applyProtection="1">
      <alignment horizontal="left"/>
    </xf>
    <xf numFmtId="0" fontId="4" fillId="0" borderId="2" xfId="6" applyNumberFormat="1" applyFont="1" applyFill="1" applyBorder="1" applyAlignment="1" applyProtection="1">
      <alignment vertical="top"/>
    </xf>
    <xf numFmtId="0" fontId="5" fillId="0" borderId="0" xfId="8" applyNumberFormat="1" applyFont="1" applyFill="1" applyAlignment="1" applyProtection="1">
      <alignment horizontal="center"/>
    </xf>
    <xf numFmtId="0" fontId="4" fillId="0" borderId="2" xfId="6" applyNumberFormat="1" applyFont="1" applyFill="1" applyBorder="1" applyAlignment="1" applyProtection="1">
      <alignment horizontal="right" vertical="top" wrapText="1"/>
    </xf>
    <xf numFmtId="0" fontId="4" fillId="0" borderId="0" xfId="7" applyFont="1" applyFill="1" applyAlignment="1" applyProtection="1">
      <alignment horizontal="right" vertical="top"/>
    </xf>
    <xf numFmtId="0" fontId="4" fillId="0" borderId="0" xfId="6" applyNumberFormat="1" applyFont="1" applyFill="1" applyBorder="1" applyAlignment="1" applyProtection="1">
      <alignment horizontal="left" vertical="top"/>
    </xf>
    <xf numFmtId="168" fontId="4" fillId="0" borderId="0" xfId="10" applyNumberFormat="1" applyFont="1" applyFill="1" applyBorder="1" applyAlignment="1">
      <alignment horizontal="right" vertical="top" wrapText="1"/>
    </xf>
    <xf numFmtId="0" fontId="4" fillId="0" borderId="0" xfId="10" applyFont="1" applyFill="1" applyBorder="1" applyAlignment="1" applyProtection="1">
      <alignment vertical="top" wrapText="1"/>
    </xf>
    <xf numFmtId="0" fontId="4" fillId="0" borderId="0" xfId="1" applyNumberFormat="1" applyFont="1" applyFill="1" applyAlignment="1" applyProtection="1">
      <alignment horizontal="right" wrapText="1"/>
    </xf>
    <xf numFmtId="0" fontId="4" fillId="0" borderId="1" xfId="1" applyNumberFormat="1" applyFont="1" applyFill="1" applyBorder="1" applyAlignment="1">
      <alignment horizontal="right" wrapText="1"/>
    </xf>
    <xf numFmtId="0" fontId="4" fillId="0" borderId="3" xfId="1" applyNumberFormat="1" applyFont="1" applyFill="1" applyBorder="1" applyAlignment="1">
      <alignment horizontal="right" wrapText="1"/>
    </xf>
    <xf numFmtId="0" fontId="5" fillId="0" borderId="0" xfId="5" applyFont="1" applyFill="1" applyBorder="1" applyAlignment="1" applyProtection="1">
      <alignment horizontal="center"/>
    </xf>
  </cellXfs>
  <cellStyles count="11">
    <cellStyle name="Comma" xfId="1" builtinId="3"/>
    <cellStyle name="Normal" xfId="0" builtinId="0"/>
    <cellStyle name="Normal_budget 2004-05_2.6.04" xfId="2"/>
    <cellStyle name="Normal_BUDGET FOR  03-04" xfId="3"/>
    <cellStyle name="Normal_BUDGET FOR  03-04 10-02-03" xfId="4"/>
    <cellStyle name="Normal_budget for 03-04" xfId="5"/>
    <cellStyle name="Normal_budget for 03-04 2" xfId="10"/>
    <cellStyle name="Normal_BUDGET-2000" xfId="6"/>
    <cellStyle name="Normal_budgetDocNIC02-03" xfId="7"/>
    <cellStyle name="Normal_DEMAND17" xfId="8"/>
    <cellStyle name="Normal_DEMAND51" xfId="9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J389"/>
  <sheetViews>
    <sheetView tabSelected="1" view="pageBreakPreview" zoomScaleNormal="145" zoomScaleSheetLayoutView="100" workbookViewId="0">
      <selection activeCell="A2" sqref="A2:J2"/>
    </sheetView>
  </sheetViews>
  <sheetFormatPr defaultColWidth="12.44140625" defaultRowHeight="13.2"/>
  <cols>
    <col min="1" max="1" width="6.5546875" style="13" customWidth="1"/>
    <col min="2" max="2" width="8.33203125" style="14" customWidth="1"/>
    <col min="3" max="3" width="40.6640625" style="6" customWidth="1"/>
    <col min="4" max="4" width="11.6640625" style="33" customWidth="1"/>
    <col min="5" max="5" width="9.6640625" style="33" customWidth="1"/>
    <col min="6" max="6" width="11.6640625" style="6" customWidth="1"/>
    <col min="7" max="7" width="9.33203125" style="6" customWidth="1"/>
    <col min="8" max="8" width="11.6640625" style="33" customWidth="1"/>
    <col min="9" max="9" width="9.33203125" style="33" customWidth="1"/>
    <col min="10" max="10" width="13.6640625" style="33" customWidth="1"/>
    <col min="11" max="16384" width="12.44140625" style="6"/>
  </cols>
  <sheetData>
    <row r="1" spans="1:10">
      <c r="A1" s="162" t="s">
        <v>252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>
      <c r="A2" s="162" t="s">
        <v>253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0" ht="7.95" customHeight="1">
      <c r="A3" s="8"/>
      <c r="B3" s="9"/>
      <c r="C3" s="10"/>
      <c r="D3" s="11"/>
      <c r="E3" s="12"/>
      <c r="F3" s="10"/>
      <c r="G3" s="10"/>
      <c r="H3" s="11"/>
      <c r="I3" s="11"/>
      <c r="J3" s="11"/>
    </row>
    <row r="4" spans="1:10" ht="13.95" customHeight="1">
      <c r="C4" s="15"/>
      <c r="D4" s="16" t="s">
        <v>118</v>
      </c>
      <c r="E4" s="17"/>
      <c r="F4" s="15"/>
      <c r="G4" s="15"/>
      <c r="H4" s="18"/>
      <c r="I4" s="18"/>
      <c r="J4" s="18"/>
    </row>
    <row r="5" spans="1:10" ht="13.95" customHeight="1">
      <c r="D5" s="19" t="s">
        <v>0</v>
      </c>
      <c r="E5" s="17">
        <v>2029</v>
      </c>
      <c r="F5" s="20" t="s">
        <v>1</v>
      </c>
      <c r="G5" s="15"/>
      <c r="H5" s="18"/>
      <c r="I5" s="18"/>
      <c r="J5" s="18"/>
    </row>
    <row r="6" spans="1:10" ht="13.95" customHeight="1">
      <c r="D6" s="16" t="s">
        <v>2</v>
      </c>
      <c r="E6" s="17">
        <v>2052</v>
      </c>
      <c r="F6" s="21" t="s">
        <v>3</v>
      </c>
      <c r="G6" s="15"/>
      <c r="H6" s="18"/>
      <c r="I6" s="18"/>
      <c r="J6" s="18"/>
    </row>
    <row r="7" spans="1:10" ht="13.95" customHeight="1">
      <c r="D7" s="19"/>
      <c r="E7" s="17">
        <v>2053</v>
      </c>
      <c r="F7" s="21" t="s">
        <v>4</v>
      </c>
      <c r="G7" s="15"/>
      <c r="H7" s="18"/>
      <c r="I7" s="18"/>
      <c r="J7" s="18"/>
    </row>
    <row r="8" spans="1:10" ht="13.95" customHeight="1">
      <c r="C8" s="22"/>
      <c r="D8" s="23" t="s">
        <v>161</v>
      </c>
      <c r="E8" s="153">
        <v>2216</v>
      </c>
      <c r="F8" s="22"/>
      <c r="G8" s="15"/>
      <c r="H8" s="18"/>
      <c r="I8" s="18"/>
      <c r="J8" s="18"/>
    </row>
    <row r="9" spans="1:10" ht="13.95" customHeight="1">
      <c r="C9" s="22"/>
      <c r="D9" s="23" t="s">
        <v>162</v>
      </c>
      <c r="E9" s="153"/>
      <c r="F9" s="24" t="s">
        <v>143</v>
      </c>
      <c r="G9" s="15"/>
      <c r="H9" s="18"/>
      <c r="I9" s="18"/>
      <c r="J9" s="18"/>
    </row>
    <row r="10" spans="1:10" ht="13.95" customHeight="1">
      <c r="D10" s="16" t="s">
        <v>163</v>
      </c>
      <c r="E10" s="17">
        <v>2245</v>
      </c>
      <c r="F10" s="25" t="s">
        <v>5</v>
      </c>
      <c r="G10" s="18"/>
      <c r="H10" s="18"/>
      <c r="I10" s="18"/>
      <c r="J10" s="18"/>
    </row>
    <row r="11" spans="1:10" ht="13.95" customHeight="1">
      <c r="D11" s="16" t="s">
        <v>119</v>
      </c>
      <c r="E11" s="17">
        <v>2506</v>
      </c>
      <c r="F11" s="25" t="s">
        <v>130</v>
      </c>
      <c r="G11" s="18"/>
      <c r="H11" s="18"/>
      <c r="I11" s="18"/>
      <c r="J11" s="18"/>
    </row>
    <row r="12" spans="1:10" ht="13.95" customHeight="1">
      <c r="D12" s="16" t="s">
        <v>6</v>
      </c>
      <c r="E12" s="26">
        <v>3454</v>
      </c>
      <c r="F12" s="27" t="s">
        <v>125</v>
      </c>
      <c r="G12" s="18"/>
      <c r="H12" s="18"/>
      <c r="I12" s="18"/>
      <c r="J12" s="18"/>
    </row>
    <row r="13" spans="1:10" ht="13.95" customHeight="1">
      <c r="D13" s="16" t="s">
        <v>120</v>
      </c>
      <c r="E13" s="17">
        <v>4059</v>
      </c>
      <c r="F13" s="25" t="s">
        <v>7</v>
      </c>
      <c r="G13" s="18"/>
      <c r="H13" s="18"/>
      <c r="I13" s="18"/>
      <c r="J13" s="18"/>
    </row>
    <row r="14" spans="1:10" ht="13.95" customHeight="1">
      <c r="D14" s="28" t="s">
        <v>154</v>
      </c>
      <c r="E14" s="17"/>
      <c r="F14" s="25"/>
      <c r="G14" s="18"/>
      <c r="H14" s="18"/>
      <c r="I14" s="18"/>
      <c r="J14" s="18"/>
    </row>
    <row r="15" spans="1:10" ht="13.95" customHeight="1">
      <c r="D15" s="28" t="s">
        <v>155</v>
      </c>
      <c r="E15" s="29">
        <v>4215</v>
      </c>
      <c r="F15" s="30" t="s">
        <v>153</v>
      </c>
      <c r="G15" s="18"/>
      <c r="H15" s="18"/>
      <c r="I15" s="18"/>
      <c r="J15" s="18"/>
    </row>
    <row r="16" spans="1:10" ht="13.95" customHeight="1">
      <c r="D16" s="28"/>
      <c r="E16" s="31"/>
      <c r="F16" s="32"/>
      <c r="G16" s="18"/>
      <c r="H16" s="18"/>
      <c r="I16" s="18"/>
      <c r="J16" s="18"/>
    </row>
    <row r="17" spans="1:10" ht="14.4" customHeight="1">
      <c r="A17" s="20" t="s">
        <v>225</v>
      </c>
      <c r="E17" s="34"/>
      <c r="F17" s="18"/>
      <c r="G17" s="18"/>
      <c r="H17" s="18"/>
      <c r="I17" s="18"/>
      <c r="J17" s="18"/>
    </row>
    <row r="18" spans="1:10">
      <c r="A18" s="20"/>
      <c r="E18" s="34"/>
      <c r="F18" s="18"/>
      <c r="G18" s="18"/>
      <c r="H18" s="18"/>
      <c r="I18" s="18"/>
      <c r="J18" s="18"/>
    </row>
    <row r="19" spans="1:10" ht="14.4" customHeight="1">
      <c r="D19" s="35"/>
      <c r="E19" s="36" t="s">
        <v>114</v>
      </c>
      <c r="F19" s="36" t="s">
        <v>115</v>
      </c>
      <c r="G19" s="36" t="s">
        <v>10</v>
      </c>
      <c r="H19" s="36"/>
    </row>
    <row r="20" spans="1:10" ht="14.4" customHeight="1">
      <c r="D20" s="12" t="s">
        <v>8</v>
      </c>
      <c r="E20" s="12">
        <f>J309</f>
        <v>1673611</v>
      </c>
      <c r="F20" s="37">
        <f>J350</f>
        <v>180717</v>
      </c>
      <c r="G20" s="12">
        <f>F20+E20</f>
        <v>1854328</v>
      </c>
      <c r="H20" s="12"/>
    </row>
    <row r="21" spans="1:10" ht="14.4" customHeight="1">
      <c r="D21" s="12"/>
      <c r="E21" s="12"/>
      <c r="F21" s="37"/>
      <c r="G21" s="12"/>
      <c r="H21" s="12"/>
    </row>
    <row r="22" spans="1:10" ht="14.4" customHeight="1">
      <c r="A22" s="20" t="s">
        <v>116</v>
      </c>
      <c r="C22" s="21"/>
      <c r="F22" s="33"/>
      <c r="G22" s="33"/>
    </row>
    <row r="23" spans="1:10" ht="14.4" customHeight="1">
      <c r="C23" s="38"/>
      <c r="D23" s="39"/>
      <c r="E23" s="39"/>
      <c r="F23" s="39"/>
      <c r="G23" s="39"/>
      <c r="H23" s="39"/>
      <c r="I23" s="40"/>
      <c r="J23" s="41" t="s">
        <v>142</v>
      </c>
    </row>
    <row r="24" spans="1:10" s="45" customFormat="1" ht="13.2" customHeight="1">
      <c r="A24" s="42"/>
      <c r="B24" s="43"/>
      <c r="C24" s="143"/>
      <c r="D24" s="152" t="s">
        <v>255</v>
      </c>
      <c r="E24" s="152"/>
      <c r="F24" s="156" t="s">
        <v>256</v>
      </c>
      <c r="G24" s="156"/>
      <c r="H24" s="156" t="s">
        <v>257</v>
      </c>
      <c r="I24" s="156"/>
      <c r="J24" s="154" t="s">
        <v>212</v>
      </c>
    </row>
    <row r="25" spans="1:10" s="45" customFormat="1">
      <c r="A25" s="46"/>
      <c r="B25" s="47"/>
      <c r="C25" s="44" t="s">
        <v>9</v>
      </c>
      <c r="D25" s="151" t="s">
        <v>258</v>
      </c>
      <c r="E25" s="151"/>
      <c r="F25" s="151" t="s">
        <v>259</v>
      </c>
      <c r="G25" s="151"/>
      <c r="H25" s="151" t="s">
        <v>260</v>
      </c>
      <c r="I25" s="151"/>
      <c r="J25" s="155" t="s">
        <v>226</v>
      </c>
    </row>
    <row r="26" spans="1:10" s="45" customFormat="1">
      <c r="A26" s="48"/>
      <c r="B26" s="49"/>
      <c r="C26" s="50"/>
      <c r="D26" s="51"/>
      <c r="E26" s="51"/>
      <c r="F26" s="51"/>
      <c r="G26" s="51"/>
      <c r="H26" s="51"/>
      <c r="I26" s="51"/>
      <c r="J26" s="52"/>
    </row>
    <row r="27" spans="1:10" ht="13.95" customHeight="1">
      <c r="C27" s="53" t="s">
        <v>11</v>
      </c>
      <c r="D27" s="25"/>
      <c r="E27" s="25"/>
      <c r="F27" s="25"/>
      <c r="G27" s="25"/>
      <c r="H27" s="25"/>
      <c r="I27" s="25"/>
      <c r="J27" s="25"/>
    </row>
    <row r="28" spans="1:10" ht="13.95" customHeight="1">
      <c r="A28" s="13" t="s">
        <v>12</v>
      </c>
      <c r="B28" s="54">
        <v>2029</v>
      </c>
      <c r="C28" s="53" t="s">
        <v>1</v>
      </c>
      <c r="F28" s="33"/>
      <c r="G28" s="33"/>
    </row>
    <row r="29" spans="1:10" ht="13.95" customHeight="1">
      <c r="B29" s="55">
        <v>1E-3</v>
      </c>
      <c r="C29" s="53" t="s">
        <v>13</v>
      </c>
      <c r="F29" s="33"/>
      <c r="G29" s="33"/>
    </row>
    <row r="30" spans="1:10" ht="13.95" customHeight="1">
      <c r="B30" s="56">
        <v>0.44</v>
      </c>
      <c r="C30" s="150" t="s">
        <v>14</v>
      </c>
      <c r="F30" s="33"/>
      <c r="G30" s="33"/>
    </row>
    <row r="31" spans="1:10" ht="13.95" customHeight="1">
      <c r="A31" s="8"/>
      <c r="B31" s="57" t="s">
        <v>15</v>
      </c>
      <c r="C31" s="58" t="s">
        <v>50</v>
      </c>
      <c r="D31" s="159">
        <v>21468</v>
      </c>
      <c r="E31" s="59"/>
      <c r="F31" s="159">
        <v>11886</v>
      </c>
      <c r="G31" s="59"/>
      <c r="H31" s="159">
        <v>11886</v>
      </c>
      <c r="I31" s="59"/>
      <c r="J31" s="16">
        <v>14800</v>
      </c>
    </row>
    <row r="32" spans="1:10" ht="13.95" customHeight="1">
      <c r="A32" s="8"/>
      <c r="B32" s="57" t="s">
        <v>230</v>
      </c>
      <c r="C32" s="58" t="s">
        <v>231</v>
      </c>
      <c r="D32" s="59">
        <v>0</v>
      </c>
      <c r="E32" s="59"/>
      <c r="F32" s="59">
        <v>0</v>
      </c>
      <c r="G32" s="59"/>
      <c r="H32" s="59">
        <v>0</v>
      </c>
      <c r="I32" s="59"/>
      <c r="J32" s="16">
        <v>367</v>
      </c>
    </row>
    <row r="33" spans="1:10" ht="13.95" customHeight="1">
      <c r="A33" s="8"/>
      <c r="B33" s="57" t="s">
        <v>16</v>
      </c>
      <c r="C33" s="58" t="s">
        <v>17</v>
      </c>
      <c r="D33" s="62">
        <v>67</v>
      </c>
      <c r="E33" s="60"/>
      <c r="F33" s="62">
        <v>176</v>
      </c>
      <c r="G33" s="60"/>
      <c r="H33" s="62">
        <v>176</v>
      </c>
      <c r="I33" s="60"/>
      <c r="J33" s="63">
        <v>132</v>
      </c>
    </row>
    <row r="34" spans="1:10" ht="13.95" customHeight="1">
      <c r="A34" s="8"/>
      <c r="B34" s="57" t="s">
        <v>18</v>
      </c>
      <c r="C34" s="58" t="s">
        <v>19</v>
      </c>
      <c r="D34" s="62">
        <v>2327</v>
      </c>
      <c r="E34" s="60"/>
      <c r="F34" s="62">
        <v>3081</v>
      </c>
      <c r="G34" s="60"/>
      <c r="H34" s="62">
        <v>3081</v>
      </c>
      <c r="I34" s="60"/>
      <c r="J34" s="63">
        <v>1577</v>
      </c>
    </row>
    <row r="35" spans="1:10" ht="13.95" customHeight="1">
      <c r="A35" s="8"/>
      <c r="B35" s="57" t="s">
        <v>20</v>
      </c>
      <c r="C35" s="58" t="s">
        <v>21</v>
      </c>
      <c r="D35" s="4">
        <v>2589</v>
      </c>
      <c r="E35" s="5"/>
      <c r="F35" s="4">
        <v>4922</v>
      </c>
      <c r="G35" s="5"/>
      <c r="H35" s="4">
        <v>8922</v>
      </c>
      <c r="I35" s="5"/>
      <c r="J35" s="4">
        <v>3692</v>
      </c>
    </row>
    <row r="36" spans="1:10" ht="13.95" customHeight="1">
      <c r="A36" s="65" t="s">
        <v>10</v>
      </c>
      <c r="B36" s="144">
        <v>0.44</v>
      </c>
      <c r="C36" s="78" t="s">
        <v>14</v>
      </c>
      <c r="D36" s="4">
        <f t="shared" ref="D36:H36" si="0">SUM(D31:D35)</f>
        <v>26451</v>
      </c>
      <c r="E36" s="5"/>
      <c r="F36" s="4">
        <f t="shared" si="0"/>
        <v>20065</v>
      </c>
      <c r="G36" s="5"/>
      <c r="H36" s="4">
        <f t="shared" si="0"/>
        <v>24065</v>
      </c>
      <c r="I36" s="5"/>
      <c r="J36" s="64">
        <v>20568</v>
      </c>
    </row>
    <row r="37" spans="1:10" ht="13.95" customHeight="1">
      <c r="A37" s="8" t="s">
        <v>10</v>
      </c>
      <c r="B37" s="69">
        <v>1E-3</v>
      </c>
      <c r="C37" s="70" t="s">
        <v>13</v>
      </c>
      <c r="D37" s="4">
        <f t="shared" ref="D37:H37" si="1">D36</f>
        <v>26451</v>
      </c>
      <c r="E37" s="5"/>
      <c r="F37" s="4">
        <f t="shared" si="1"/>
        <v>20065</v>
      </c>
      <c r="G37" s="5"/>
      <c r="H37" s="4">
        <f t="shared" si="1"/>
        <v>24065</v>
      </c>
      <c r="I37" s="5"/>
      <c r="J37" s="64">
        <v>20568</v>
      </c>
    </row>
    <row r="38" spans="1:10" ht="10.95" customHeight="1">
      <c r="A38" s="8"/>
      <c r="B38" s="9"/>
      <c r="C38" s="8"/>
      <c r="D38" s="19"/>
      <c r="E38" s="19"/>
      <c r="F38" s="19"/>
      <c r="G38" s="19"/>
      <c r="H38" s="19"/>
      <c r="I38" s="19"/>
      <c r="J38" s="19"/>
    </row>
    <row r="39" spans="1:10" ht="13.95" customHeight="1">
      <c r="A39" s="8"/>
      <c r="B39" s="69">
        <v>0.10100000000000001</v>
      </c>
      <c r="C39" s="70" t="s">
        <v>22</v>
      </c>
      <c r="D39" s="63"/>
      <c r="E39" s="63"/>
      <c r="F39" s="63"/>
      <c r="G39" s="63"/>
      <c r="H39" s="63"/>
      <c r="I39" s="63"/>
      <c r="J39" s="63"/>
    </row>
    <row r="40" spans="1:10" ht="13.95" customHeight="1">
      <c r="A40" s="8"/>
      <c r="B40" s="9">
        <v>60</v>
      </c>
      <c r="C40" s="58" t="s">
        <v>122</v>
      </c>
      <c r="D40" s="71"/>
      <c r="E40" s="71"/>
      <c r="F40" s="71"/>
      <c r="G40" s="71"/>
      <c r="H40" s="71"/>
      <c r="I40" s="71"/>
      <c r="J40" s="71"/>
    </row>
    <row r="41" spans="1:10" ht="13.95" customHeight="1">
      <c r="A41" s="8"/>
      <c r="B41" s="9">
        <v>45</v>
      </c>
      <c r="C41" s="58" t="s">
        <v>23</v>
      </c>
      <c r="D41" s="71"/>
      <c r="E41" s="71"/>
      <c r="F41" s="71"/>
      <c r="G41" s="71"/>
      <c r="H41" s="71"/>
      <c r="I41" s="71"/>
      <c r="J41" s="71"/>
    </row>
    <row r="42" spans="1:10" ht="13.95" customHeight="1">
      <c r="A42" s="8"/>
      <c r="B42" s="57" t="s">
        <v>24</v>
      </c>
      <c r="C42" s="58" t="s">
        <v>50</v>
      </c>
      <c r="D42" s="62">
        <v>24972</v>
      </c>
      <c r="E42" s="60"/>
      <c r="F42" s="62">
        <v>25532</v>
      </c>
      <c r="G42" s="60"/>
      <c r="H42" s="62">
        <v>25532</v>
      </c>
      <c r="I42" s="60"/>
      <c r="J42" s="63">
        <v>40295</v>
      </c>
    </row>
    <row r="43" spans="1:10" ht="13.95" customHeight="1">
      <c r="A43" s="8"/>
      <c r="B43" s="57" t="s">
        <v>25</v>
      </c>
      <c r="C43" s="58" t="s">
        <v>17</v>
      </c>
      <c r="D43" s="62">
        <v>107</v>
      </c>
      <c r="E43" s="60"/>
      <c r="F43" s="62">
        <v>107</v>
      </c>
      <c r="G43" s="60"/>
      <c r="H43" s="62">
        <v>107</v>
      </c>
      <c r="I43" s="60"/>
      <c r="J43" s="63">
        <v>80</v>
      </c>
    </row>
    <row r="44" spans="1:10" ht="13.95" customHeight="1">
      <c r="A44" s="8"/>
      <c r="B44" s="57" t="s">
        <v>26</v>
      </c>
      <c r="C44" s="58" t="s">
        <v>19</v>
      </c>
      <c r="D44" s="62">
        <v>790</v>
      </c>
      <c r="E44" s="60"/>
      <c r="F44" s="62">
        <v>790</v>
      </c>
      <c r="G44" s="60"/>
      <c r="H44" s="62">
        <v>790</v>
      </c>
      <c r="I44" s="60"/>
      <c r="J44" s="73">
        <v>593</v>
      </c>
    </row>
    <row r="45" spans="1:10" ht="13.95" customHeight="1">
      <c r="A45" s="8" t="s">
        <v>10</v>
      </c>
      <c r="B45" s="9">
        <v>45</v>
      </c>
      <c r="C45" s="58" t="s">
        <v>23</v>
      </c>
      <c r="D45" s="68">
        <f t="shared" ref="D45:H45" si="2">SUM(D42:D44)</f>
        <v>25869</v>
      </c>
      <c r="E45" s="66"/>
      <c r="F45" s="68">
        <f t="shared" si="2"/>
        <v>26429</v>
      </c>
      <c r="G45" s="66"/>
      <c r="H45" s="68">
        <f t="shared" si="2"/>
        <v>26429</v>
      </c>
      <c r="I45" s="66"/>
      <c r="J45" s="67">
        <v>40968</v>
      </c>
    </row>
    <row r="46" spans="1:10" ht="10.95" customHeight="1">
      <c r="A46" s="8"/>
      <c r="B46" s="9"/>
      <c r="C46" s="58"/>
      <c r="D46" s="63"/>
      <c r="E46" s="63"/>
      <c r="F46" s="63"/>
      <c r="G46" s="63"/>
      <c r="H46" s="63"/>
      <c r="I46" s="63"/>
      <c r="J46" s="63"/>
    </row>
    <row r="47" spans="1:10" ht="13.95" customHeight="1">
      <c r="A47" s="8"/>
      <c r="B47" s="9">
        <v>46</v>
      </c>
      <c r="C47" s="58" t="s">
        <v>27</v>
      </c>
      <c r="D47" s="19"/>
      <c r="E47" s="19"/>
      <c r="F47" s="19"/>
      <c r="G47" s="19"/>
      <c r="H47" s="19"/>
      <c r="I47" s="19"/>
      <c r="J47" s="19"/>
    </row>
    <row r="48" spans="1:10" ht="13.95" customHeight="1">
      <c r="A48" s="8"/>
      <c r="B48" s="57" t="s">
        <v>28</v>
      </c>
      <c r="C48" s="58" t="s">
        <v>50</v>
      </c>
      <c r="D48" s="159">
        <v>5878</v>
      </c>
      <c r="E48" s="59"/>
      <c r="F48" s="159">
        <v>6429</v>
      </c>
      <c r="G48" s="59"/>
      <c r="H48" s="159">
        <v>6429</v>
      </c>
      <c r="I48" s="59"/>
      <c r="J48" s="16">
        <v>5922</v>
      </c>
    </row>
    <row r="49" spans="1:10" ht="13.95" customHeight="1">
      <c r="A49" s="8"/>
      <c r="B49" s="57" t="s">
        <v>29</v>
      </c>
      <c r="C49" s="58" t="s">
        <v>17</v>
      </c>
      <c r="D49" s="159">
        <v>90</v>
      </c>
      <c r="E49" s="59"/>
      <c r="F49" s="159">
        <v>90</v>
      </c>
      <c r="G49" s="59"/>
      <c r="H49" s="159">
        <v>90</v>
      </c>
      <c r="I49" s="59"/>
      <c r="J49" s="16">
        <v>68</v>
      </c>
    </row>
    <row r="50" spans="1:10" ht="13.95" customHeight="1">
      <c r="A50" s="8"/>
      <c r="B50" s="57" t="s">
        <v>30</v>
      </c>
      <c r="C50" s="58" t="s">
        <v>19</v>
      </c>
      <c r="D50" s="62">
        <v>436</v>
      </c>
      <c r="E50" s="60"/>
      <c r="F50" s="159">
        <v>436</v>
      </c>
      <c r="G50" s="59"/>
      <c r="H50" s="159">
        <v>436</v>
      </c>
      <c r="I50" s="60"/>
      <c r="J50" s="73">
        <v>327</v>
      </c>
    </row>
    <row r="51" spans="1:10" ht="13.95" customHeight="1">
      <c r="A51" s="8" t="s">
        <v>10</v>
      </c>
      <c r="B51" s="9">
        <v>46</v>
      </c>
      <c r="C51" s="58" t="s">
        <v>27</v>
      </c>
      <c r="D51" s="68">
        <f t="shared" ref="D51:H51" si="3">SUM(D48:D50)</f>
        <v>6404</v>
      </c>
      <c r="E51" s="66"/>
      <c r="F51" s="68">
        <f t="shared" si="3"/>
        <v>6955</v>
      </c>
      <c r="G51" s="66"/>
      <c r="H51" s="68">
        <f t="shared" si="3"/>
        <v>6955</v>
      </c>
      <c r="I51" s="66"/>
      <c r="J51" s="67">
        <v>6317</v>
      </c>
    </row>
    <row r="52" spans="1:10" ht="10.95" customHeight="1">
      <c r="A52" s="8"/>
      <c r="B52" s="9"/>
      <c r="C52" s="58"/>
      <c r="D52" s="63"/>
      <c r="E52" s="63"/>
      <c r="F52" s="63"/>
      <c r="G52" s="63"/>
      <c r="H52" s="63"/>
      <c r="I52" s="63"/>
      <c r="J52" s="63"/>
    </row>
    <row r="53" spans="1:10" ht="13.95" customHeight="1">
      <c r="A53" s="8"/>
      <c r="B53" s="9">
        <v>47</v>
      </c>
      <c r="C53" s="58" t="s">
        <v>31</v>
      </c>
      <c r="D53" s="19"/>
      <c r="E53" s="19"/>
      <c r="F53" s="19"/>
      <c r="G53" s="19"/>
      <c r="H53" s="19"/>
      <c r="I53" s="19"/>
      <c r="J53" s="19"/>
    </row>
    <row r="54" spans="1:10" ht="13.95" customHeight="1">
      <c r="A54" s="8"/>
      <c r="B54" s="57" t="s">
        <v>32</v>
      </c>
      <c r="C54" s="58" t="s">
        <v>50</v>
      </c>
      <c r="D54" s="159">
        <v>4706</v>
      </c>
      <c r="E54" s="59"/>
      <c r="F54" s="159">
        <v>5796</v>
      </c>
      <c r="G54" s="59"/>
      <c r="H54" s="159">
        <v>5796</v>
      </c>
      <c r="I54" s="59"/>
      <c r="J54" s="16">
        <v>9976</v>
      </c>
    </row>
    <row r="55" spans="1:10" ht="13.95" customHeight="1">
      <c r="A55" s="8"/>
      <c r="B55" s="57" t="s">
        <v>33</v>
      </c>
      <c r="C55" s="58" t="s">
        <v>17</v>
      </c>
      <c r="D55" s="159">
        <v>200</v>
      </c>
      <c r="E55" s="59"/>
      <c r="F55" s="159">
        <v>200</v>
      </c>
      <c r="G55" s="59"/>
      <c r="H55" s="159">
        <v>200</v>
      </c>
      <c r="I55" s="59"/>
      <c r="J55" s="16">
        <v>150</v>
      </c>
    </row>
    <row r="56" spans="1:10" ht="13.95" customHeight="1">
      <c r="A56" s="8"/>
      <c r="B56" s="57" t="s">
        <v>34</v>
      </c>
      <c r="C56" s="58" t="s">
        <v>19</v>
      </c>
      <c r="D56" s="62">
        <v>159</v>
      </c>
      <c r="E56" s="60"/>
      <c r="F56" s="159">
        <v>163</v>
      </c>
      <c r="G56" s="59"/>
      <c r="H56" s="159">
        <v>163</v>
      </c>
      <c r="I56" s="60"/>
      <c r="J56" s="63">
        <v>122</v>
      </c>
    </row>
    <row r="57" spans="1:10" ht="13.95" customHeight="1">
      <c r="A57" s="8" t="s">
        <v>10</v>
      </c>
      <c r="B57" s="9">
        <v>47</v>
      </c>
      <c r="C57" s="58" t="s">
        <v>31</v>
      </c>
      <c r="D57" s="68">
        <f t="shared" ref="D57:H57" si="4">SUM(D54:D56)</f>
        <v>5065</v>
      </c>
      <c r="E57" s="66"/>
      <c r="F57" s="68">
        <f t="shared" si="4"/>
        <v>6159</v>
      </c>
      <c r="G57" s="66"/>
      <c r="H57" s="68">
        <f t="shared" si="4"/>
        <v>6159</v>
      </c>
      <c r="I57" s="66"/>
      <c r="J57" s="67">
        <v>10248</v>
      </c>
    </row>
    <row r="58" spans="1:10" ht="10.95" customHeight="1">
      <c r="A58" s="8"/>
      <c r="B58" s="9"/>
      <c r="C58" s="58"/>
      <c r="D58" s="63"/>
      <c r="E58" s="63"/>
      <c r="F58" s="63"/>
      <c r="G58" s="63"/>
      <c r="H58" s="63"/>
      <c r="I58" s="63"/>
      <c r="J58" s="63"/>
    </row>
    <row r="59" spans="1:10" ht="13.95" customHeight="1">
      <c r="A59" s="8"/>
      <c r="B59" s="9">
        <v>48</v>
      </c>
      <c r="C59" s="58" t="s">
        <v>35</v>
      </c>
      <c r="D59" s="19"/>
      <c r="E59" s="19"/>
      <c r="F59" s="19"/>
      <c r="G59" s="19"/>
      <c r="H59" s="19"/>
      <c r="I59" s="19"/>
      <c r="J59" s="19"/>
    </row>
    <row r="60" spans="1:10" ht="13.95" customHeight="1">
      <c r="A60" s="8"/>
      <c r="B60" s="57" t="s">
        <v>36</v>
      </c>
      <c r="C60" s="58" t="s">
        <v>50</v>
      </c>
      <c r="D60" s="159">
        <v>14798</v>
      </c>
      <c r="E60" s="59"/>
      <c r="F60" s="159">
        <v>5923</v>
      </c>
      <c r="G60" s="59"/>
      <c r="H60" s="159">
        <v>5923</v>
      </c>
      <c r="I60" s="59"/>
      <c r="J60" s="16">
        <v>18019</v>
      </c>
    </row>
    <row r="61" spans="1:10" ht="13.95" customHeight="1">
      <c r="A61" s="8"/>
      <c r="B61" s="57" t="s">
        <v>37</v>
      </c>
      <c r="C61" s="58" t="s">
        <v>17</v>
      </c>
      <c r="D61" s="159">
        <v>248</v>
      </c>
      <c r="E61" s="59"/>
      <c r="F61" s="159">
        <v>248</v>
      </c>
      <c r="G61" s="59"/>
      <c r="H61" s="159">
        <v>248</v>
      </c>
      <c r="I61" s="59"/>
      <c r="J61" s="16">
        <v>186</v>
      </c>
    </row>
    <row r="62" spans="1:10" ht="13.95" customHeight="1">
      <c r="A62" s="8"/>
      <c r="B62" s="57" t="s">
        <v>38</v>
      </c>
      <c r="C62" s="58" t="s">
        <v>19</v>
      </c>
      <c r="D62" s="62">
        <v>675</v>
      </c>
      <c r="E62" s="60"/>
      <c r="F62" s="159">
        <v>675</v>
      </c>
      <c r="G62" s="59"/>
      <c r="H62" s="159">
        <v>675</v>
      </c>
      <c r="I62" s="60"/>
      <c r="J62" s="63">
        <v>506</v>
      </c>
    </row>
    <row r="63" spans="1:10" ht="13.95" customHeight="1">
      <c r="A63" s="8" t="s">
        <v>10</v>
      </c>
      <c r="B63" s="9">
        <v>48</v>
      </c>
      <c r="C63" s="58" t="s">
        <v>35</v>
      </c>
      <c r="D63" s="68">
        <f t="shared" ref="D63:H63" si="5">SUM(D60:D62)</f>
        <v>15721</v>
      </c>
      <c r="E63" s="66"/>
      <c r="F63" s="68">
        <f t="shared" si="5"/>
        <v>6846</v>
      </c>
      <c r="G63" s="66"/>
      <c r="H63" s="68">
        <f t="shared" si="5"/>
        <v>6846</v>
      </c>
      <c r="I63" s="66"/>
      <c r="J63" s="67">
        <v>18711</v>
      </c>
    </row>
    <row r="64" spans="1:10" ht="13.95" customHeight="1">
      <c r="A64" s="8" t="s">
        <v>10</v>
      </c>
      <c r="B64" s="9">
        <v>60</v>
      </c>
      <c r="C64" s="58" t="s">
        <v>122</v>
      </c>
      <c r="D64" s="4">
        <f t="shared" ref="D64:H64" si="6">D65</f>
        <v>53059</v>
      </c>
      <c r="E64" s="5"/>
      <c r="F64" s="4">
        <f t="shared" si="6"/>
        <v>46389</v>
      </c>
      <c r="G64" s="5"/>
      <c r="H64" s="4">
        <f t="shared" si="6"/>
        <v>46389</v>
      </c>
      <c r="I64" s="5"/>
      <c r="J64" s="4">
        <v>76244</v>
      </c>
    </row>
    <row r="65" spans="1:10" ht="13.95" customHeight="1">
      <c r="A65" s="8" t="s">
        <v>10</v>
      </c>
      <c r="B65" s="69">
        <v>0.10100000000000001</v>
      </c>
      <c r="C65" s="70" t="s">
        <v>22</v>
      </c>
      <c r="D65" s="4">
        <f t="shared" ref="D65:H65" si="7">D63+D57+D51+D45</f>
        <v>53059</v>
      </c>
      <c r="E65" s="5"/>
      <c r="F65" s="4">
        <f t="shared" si="7"/>
        <v>46389</v>
      </c>
      <c r="G65" s="5"/>
      <c r="H65" s="4">
        <f t="shared" si="7"/>
        <v>46389</v>
      </c>
      <c r="I65" s="5"/>
      <c r="J65" s="64">
        <v>76244</v>
      </c>
    </row>
    <row r="66" spans="1:10" ht="10.95" customHeight="1">
      <c r="A66" s="8"/>
      <c r="B66" s="74"/>
      <c r="C66" s="70"/>
      <c r="D66" s="63"/>
      <c r="E66" s="63"/>
      <c r="F66" s="63"/>
      <c r="G66" s="63"/>
      <c r="H66" s="63"/>
      <c r="I66" s="63"/>
      <c r="J66" s="63"/>
    </row>
    <row r="67" spans="1:10" ht="13.95" customHeight="1">
      <c r="A67" s="8"/>
      <c r="B67" s="69">
        <v>0.10299999999999999</v>
      </c>
      <c r="C67" s="70" t="s">
        <v>39</v>
      </c>
      <c r="D67" s="63"/>
      <c r="E67" s="63"/>
      <c r="F67" s="63"/>
      <c r="G67" s="63"/>
      <c r="H67" s="63"/>
      <c r="I67" s="63"/>
      <c r="J67" s="63"/>
    </row>
    <row r="68" spans="1:10" ht="13.95" customHeight="1">
      <c r="A68" s="8"/>
      <c r="B68" s="9">
        <v>61</v>
      </c>
      <c r="C68" s="58" t="s">
        <v>39</v>
      </c>
      <c r="D68" s="71"/>
      <c r="E68" s="71"/>
      <c r="F68" s="71"/>
      <c r="G68" s="71"/>
      <c r="H68" s="71"/>
      <c r="I68" s="71"/>
      <c r="J68" s="71"/>
    </row>
    <row r="69" spans="1:10" ht="13.95" customHeight="1">
      <c r="A69" s="65"/>
      <c r="B69" s="142" t="s">
        <v>40</v>
      </c>
      <c r="C69" s="78" t="s">
        <v>50</v>
      </c>
      <c r="D69" s="4">
        <v>4044</v>
      </c>
      <c r="E69" s="5"/>
      <c r="F69" s="4">
        <v>4737</v>
      </c>
      <c r="G69" s="5"/>
      <c r="H69" s="4">
        <v>4737</v>
      </c>
      <c r="I69" s="5"/>
      <c r="J69" s="73">
        <v>11882</v>
      </c>
    </row>
    <row r="70" spans="1:10" ht="13.95" customHeight="1">
      <c r="A70" s="8"/>
      <c r="B70" s="57" t="s">
        <v>232</v>
      </c>
      <c r="C70" s="58" t="s">
        <v>231</v>
      </c>
      <c r="D70" s="60">
        <v>0</v>
      </c>
      <c r="E70" s="60"/>
      <c r="F70" s="60">
        <v>0</v>
      </c>
      <c r="G70" s="60"/>
      <c r="H70" s="60">
        <v>0</v>
      </c>
      <c r="I70" s="60"/>
      <c r="J70" s="63">
        <v>110</v>
      </c>
    </row>
    <row r="71" spans="1:10" ht="13.95" customHeight="1">
      <c r="A71" s="8"/>
      <c r="B71" s="57" t="s">
        <v>41</v>
      </c>
      <c r="C71" s="58" t="s">
        <v>17</v>
      </c>
      <c r="D71" s="62">
        <v>16</v>
      </c>
      <c r="E71" s="60"/>
      <c r="F71" s="62">
        <v>135</v>
      </c>
      <c r="G71" s="60"/>
      <c r="H71" s="62">
        <v>135</v>
      </c>
      <c r="I71" s="60"/>
      <c r="J71" s="63">
        <v>101</v>
      </c>
    </row>
    <row r="72" spans="1:10" ht="13.95" customHeight="1">
      <c r="A72" s="8"/>
      <c r="B72" s="57" t="s">
        <v>42</v>
      </c>
      <c r="C72" s="58" t="s">
        <v>19</v>
      </c>
      <c r="D72" s="4">
        <v>196</v>
      </c>
      <c r="E72" s="5"/>
      <c r="F72" s="4">
        <v>225</v>
      </c>
      <c r="G72" s="5"/>
      <c r="H72" s="4">
        <v>225</v>
      </c>
      <c r="I72" s="5"/>
      <c r="J72" s="73">
        <v>77</v>
      </c>
    </row>
    <row r="73" spans="1:10" ht="13.95" customHeight="1">
      <c r="A73" s="8" t="s">
        <v>10</v>
      </c>
      <c r="B73" s="9">
        <v>61</v>
      </c>
      <c r="C73" s="58" t="s">
        <v>39</v>
      </c>
      <c r="D73" s="4">
        <f t="shared" ref="D73:H73" si="8">SUM(D69:D72)</f>
        <v>4256</v>
      </c>
      <c r="E73" s="5"/>
      <c r="F73" s="4">
        <f t="shared" si="8"/>
        <v>5097</v>
      </c>
      <c r="G73" s="5"/>
      <c r="H73" s="4">
        <f t="shared" si="8"/>
        <v>5097</v>
      </c>
      <c r="I73" s="5"/>
      <c r="J73" s="64">
        <v>12170</v>
      </c>
    </row>
    <row r="74" spans="1:10" ht="13.95" customHeight="1">
      <c r="A74" s="8" t="s">
        <v>10</v>
      </c>
      <c r="B74" s="69">
        <v>0.10299999999999999</v>
      </c>
      <c r="C74" s="70" t="s">
        <v>39</v>
      </c>
      <c r="D74" s="4">
        <f t="shared" ref="D74:H74" si="9">D73</f>
        <v>4256</v>
      </c>
      <c r="E74" s="5"/>
      <c r="F74" s="4">
        <f t="shared" si="9"/>
        <v>5097</v>
      </c>
      <c r="G74" s="5"/>
      <c r="H74" s="4">
        <f t="shared" si="9"/>
        <v>5097</v>
      </c>
      <c r="I74" s="5"/>
      <c r="J74" s="64">
        <v>12170</v>
      </c>
    </row>
    <row r="75" spans="1:10" ht="13.95" customHeight="1">
      <c r="A75" s="8" t="s">
        <v>10</v>
      </c>
      <c r="B75" s="74">
        <v>2029</v>
      </c>
      <c r="C75" s="70" t="s">
        <v>1</v>
      </c>
      <c r="D75" s="4">
        <f t="shared" ref="D75:H75" si="10">D74+D65+D37</f>
        <v>83766</v>
      </c>
      <c r="E75" s="5"/>
      <c r="F75" s="4">
        <f t="shared" si="10"/>
        <v>71551</v>
      </c>
      <c r="G75" s="5"/>
      <c r="H75" s="4">
        <f t="shared" si="10"/>
        <v>75551</v>
      </c>
      <c r="I75" s="5"/>
      <c r="J75" s="64">
        <v>108982</v>
      </c>
    </row>
    <row r="76" spans="1:10" ht="9" customHeight="1">
      <c r="A76" s="8"/>
      <c r="B76" s="74"/>
      <c r="C76" s="70"/>
      <c r="D76" s="63"/>
      <c r="E76" s="63"/>
      <c r="F76" s="62"/>
      <c r="G76" s="63"/>
      <c r="H76" s="63"/>
      <c r="I76" s="63"/>
      <c r="J76" s="63"/>
    </row>
    <row r="77" spans="1:10" ht="13.95" customHeight="1">
      <c r="A77" s="8" t="s">
        <v>12</v>
      </c>
      <c r="B77" s="74">
        <v>2052</v>
      </c>
      <c r="C77" s="70" t="s">
        <v>43</v>
      </c>
      <c r="D77" s="63"/>
      <c r="E77" s="63"/>
      <c r="F77" s="63"/>
      <c r="G77" s="63"/>
      <c r="H77" s="63"/>
      <c r="I77" s="63"/>
      <c r="J77" s="63"/>
    </row>
    <row r="78" spans="1:10" ht="13.95" customHeight="1">
      <c r="A78" s="8"/>
      <c r="B78" s="69">
        <v>0.09</v>
      </c>
      <c r="C78" s="70" t="s">
        <v>117</v>
      </c>
      <c r="D78" s="63"/>
      <c r="E78" s="63"/>
      <c r="F78" s="63"/>
      <c r="G78" s="63"/>
      <c r="H78" s="63"/>
      <c r="I78" s="63"/>
      <c r="J78" s="63"/>
    </row>
    <row r="79" spans="1:10" ht="13.95" customHeight="1">
      <c r="A79" s="8"/>
      <c r="B79" s="9">
        <v>23</v>
      </c>
      <c r="C79" s="58" t="s">
        <v>44</v>
      </c>
      <c r="D79" s="71"/>
      <c r="E79" s="71"/>
      <c r="F79" s="71"/>
      <c r="G79" s="71"/>
      <c r="H79" s="71"/>
      <c r="I79" s="71"/>
      <c r="J79" s="71"/>
    </row>
    <row r="80" spans="1:10" ht="13.95" customHeight="1">
      <c r="A80" s="8"/>
      <c r="B80" s="57" t="s">
        <v>45</v>
      </c>
      <c r="C80" s="58" t="s">
        <v>50</v>
      </c>
      <c r="D80" s="62">
        <v>23150</v>
      </c>
      <c r="E80" s="60"/>
      <c r="F80" s="62">
        <v>34389</v>
      </c>
      <c r="G80" s="60"/>
      <c r="H80" s="62">
        <v>35291</v>
      </c>
      <c r="I80" s="60"/>
      <c r="J80" s="63">
        <v>81994</v>
      </c>
    </row>
    <row r="81" spans="1:10" ht="13.95" customHeight="1">
      <c r="A81" s="8"/>
      <c r="B81" s="57" t="s">
        <v>233</v>
      </c>
      <c r="C81" s="58" t="s">
        <v>231</v>
      </c>
      <c r="D81" s="60">
        <v>0</v>
      </c>
      <c r="E81" s="60"/>
      <c r="F81" s="60">
        <v>0</v>
      </c>
      <c r="G81" s="60"/>
      <c r="H81" s="60">
        <v>0</v>
      </c>
      <c r="I81" s="60"/>
      <c r="J81" s="63">
        <v>144</v>
      </c>
    </row>
    <row r="82" spans="1:10" ht="13.95" customHeight="1">
      <c r="A82" s="8"/>
      <c r="B82" s="57" t="s">
        <v>46</v>
      </c>
      <c r="C82" s="58" t="s">
        <v>17</v>
      </c>
      <c r="D82" s="62">
        <v>186</v>
      </c>
      <c r="E82" s="60"/>
      <c r="F82" s="62">
        <v>200</v>
      </c>
      <c r="G82" s="59"/>
      <c r="H82" s="62">
        <v>200</v>
      </c>
      <c r="I82" s="60"/>
      <c r="J82" s="63">
        <v>150</v>
      </c>
    </row>
    <row r="83" spans="1:10" ht="13.95" customHeight="1">
      <c r="A83" s="8"/>
      <c r="B83" s="57" t="s">
        <v>47</v>
      </c>
      <c r="C83" s="58" t="s">
        <v>19</v>
      </c>
      <c r="D83" s="159">
        <v>14263</v>
      </c>
      <c r="E83" s="59"/>
      <c r="F83" s="159">
        <v>2671</v>
      </c>
      <c r="G83" s="59"/>
      <c r="H83" s="159">
        <v>2671</v>
      </c>
      <c r="I83" s="59"/>
      <c r="J83" s="16">
        <v>2003</v>
      </c>
    </row>
    <row r="84" spans="1:10" ht="27" customHeight="1">
      <c r="A84" s="8"/>
      <c r="B84" s="57" t="s">
        <v>218</v>
      </c>
      <c r="C84" s="58" t="s">
        <v>261</v>
      </c>
      <c r="D84" s="59">
        <v>0</v>
      </c>
      <c r="E84" s="59"/>
      <c r="F84" s="159">
        <v>54000</v>
      </c>
      <c r="G84" s="59"/>
      <c r="H84" s="159">
        <v>54000</v>
      </c>
      <c r="I84" s="59"/>
      <c r="J84" s="16">
        <v>47825</v>
      </c>
    </row>
    <row r="85" spans="1:10" ht="13.95" customHeight="1">
      <c r="A85" s="8" t="s">
        <v>10</v>
      </c>
      <c r="B85" s="9">
        <v>23</v>
      </c>
      <c r="C85" s="58" t="s">
        <v>44</v>
      </c>
      <c r="D85" s="68">
        <f t="shared" ref="D85:H85" si="11">SUM(D80:D84)</f>
        <v>37599</v>
      </c>
      <c r="E85" s="66"/>
      <c r="F85" s="67">
        <f t="shared" si="11"/>
        <v>91260</v>
      </c>
      <c r="G85" s="66"/>
      <c r="H85" s="67">
        <f t="shared" si="11"/>
        <v>92162</v>
      </c>
      <c r="I85" s="66"/>
      <c r="J85" s="67">
        <v>132116</v>
      </c>
    </row>
    <row r="86" spans="1:10" ht="13.95" customHeight="1">
      <c r="A86" s="8" t="s">
        <v>10</v>
      </c>
      <c r="B86" s="69">
        <v>0.09</v>
      </c>
      <c r="C86" s="70" t="s">
        <v>117</v>
      </c>
      <c r="D86" s="68">
        <f t="shared" ref="D86:H87" si="12">D85</f>
        <v>37599</v>
      </c>
      <c r="E86" s="66"/>
      <c r="F86" s="68">
        <f t="shared" si="12"/>
        <v>91260</v>
      </c>
      <c r="G86" s="66"/>
      <c r="H86" s="68">
        <f t="shared" si="12"/>
        <v>92162</v>
      </c>
      <c r="I86" s="66"/>
      <c r="J86" s="67">
        <v>132116</v>
      </c>
    </row>
    <row r="87" spans="1:10" ht="13.95" customHeight="1">
      <c r="A87" s="8" t="s">
        <v>10</v>
      </c>
      <c r="B87" s="74">
        <v>2052</v>
      </c>
      <c r="C87" s="70" t="s">
        <v>43</v>
      </c>
      <c r="D87" s="68">
        <f t="shared" si="12"/>
        <v>37599</v>
      </c>
      <c r="E87" s="66"/>
      <c r="F87" s="68">
        <f t="shared" si="12"/>
        <v>91260</v>
      </c>
      <c r="G87" s="66"/>
      <c r="H87" s="68">
        <f t="shared" si="12"/>
        <v>92162</v>
      </c>
      <c r="I87" s="66"/>
      <c r="J87" s="67">
        <v>132116</v>
      </c>
    </row>
    <row r="88" spans="1:10" ht="9" customHeight="1">
      <c r="A88" s="8"/>
      <c r="B88" s="74"/>
      <c r="C88" s="70"/>
      <c r="D88" s="63"/>
      <c r="E88" s="63"/>
      <c r="F88" s="63"/>
      <c r="G88" s="63"/>
      <c r="H88" s="63"/>
      <c r="I88" s="63"/>
      <c r="J88" s="63"/>
    </row>
    <row r="89" spans="1:10" ht="13.95" customHeight="1">
      <c r="A89" s="8" t="s">
        <v>12</v>
      </c>
      <c r="B89" s="74">
        <v>2053</v>
      </c>
      <c r="C89" s="70" t="s">
        <v>4</v>
      </c>
      <c r="D89" s="19"/>
      <c r="E89" s="19"/>
      <c r="F89" s="19"/>
      <c r="G89" s="19"/>
      <c r="H89" s="19"/>
      <c r="I89" s="19"/>
      <c r="J89" s="19"/>
    </row>
    <row r="90" spans="1:10" ht="13.95" customHeight="1">
      <c r="A90" s="8"/>
      <c r="B90" s="69">
        <v>9.2999999999999999E-2</v>
      </c>
      <c r="C90" s="70" t="s">
        <v>48</v>
      </c>
      <c r="D90" s="19"/>
      <c r="E90" s="19"/>
      <c r="F90" s="19"/>
      <c r="G90" s="19"/>
      <c r="H90" s="19"/>
      <c r="I90" s="19"/>
      <c r="J90" s="19"/>
    </row>
    <row r="91" spans="1:10" ht="13.95" customHeight="1">
      <c r="A91" s="8"/>
      <c r="B91" s="76">
        <v>0.45</v>
      </c>
      <c r="C91" s="58" t="s">
        <v>23</v>
      </c>
      <c r="D91" s="19"/>
      <c r="E91" s="19"/>
      <c r="F91" s="19"/>
      <c r="G91" s="19"/>
      <c r="H91" s="19"/>
      <c r="I91" s="19"/>
      <c r="J91" s="19"/>
    </row>
    <row r="92" spans="1:10" ht="13.95" customHeight="1">
      <c r="A92" s="8"/>
      <c r="B92" s="57" t="s">
        <v>49</v>
      </c>
      <c r="C92" s="58" t="s">
        <v>50</v>
      </c>
      <c r="D92" s="159">
        <v>31281</v>
      </c>
      <c r="E92" s="59"/>
      <c r="F92" s="159">
        <v>34567</v>
      </c>
      <c r="G92" s="59"/>
      <c r="H92" s="159">
        <v>34567</v>
      </c>
      <c r="I92" s="59"/>
      <c r="J92" s="16">
        <v>50851</v>
      </c>
    </row>
    <row r="93" spans="1:10" ht="13.95" customHeight="1">
      <c r="A93" s="8"/>
      <c r="B93" s="57" t="s">
        <v>234</v>
      </c>
      <c r="C93" s="58" t="s">
        <v>231</v>
      </c>
      <c r="D93" s="59">
        <v>0</v>
      </c>
      <c r="E93" s="59"/>
      <c r="F93" s="59">
        <v>0</v>
      </c>
      <c r="G93" s="59"/>
      <c r="H93" s="59">
        <v>0</v>
      </c>
      <c r="I93" s="59"/>
      <c r="J93" s="16">
        <v>1315</v>
      </c>
    </row>
    <row r="94" spans="1:10" ht="13.95" customHeight="1">
      <c r="A94" s="8"/>
      <c r="B94" s="57" t="s">
        <v>51</v>
      </c>
      <c r="C94" s="58" t="s">
        <v>17</v>
      </c>
      <c r="D94" s="159">
        <v>248</v>
      </c>
      <c r="E94" s="59"/>
      <c r="F94" s="159">
        <v>250</v>
      </c>
      <c r="G94" s="59"/>
      <c r="H94" s="159">
        <v>250</v>
      </c>
      <c r="I94" s="59"/>
      <c r="J94" s="16">
        <v>188</v>
      </c>
    </row>
    <row r="95" spans="1:10" ht="13.95" customHeight="1">
      <c r="A95" s="8"/>
      <c r="B95" s="57" t="s">
        <v>52</v>
      </c>
      <c r="C95" s="58" t="s">
        <v>19</v>
      </c>
      <c r="D95" s="159">
        <v>2317</v>
      </c>
      <c r="E95" s="59"/>
      <c r="F95" s="159">
        <v>2317</v>
      </c>
      <c r="G95" s="59"/>
      <c r="H95" s="159">
        <v>2317</v>
      </c>
      <c r="I95" s="59"/>
      <c r="J95" s="16">
        <v>379</v>
      </c>
    </row>
    <row r="96" spans="1:10" ht="13.95" customHeight="1">
      <c r="A96" s="8"/>
      <c r="B96" s="57" t="s">
        <v>53</v>
      </c>
      <c r="C96" s="58" t="s">
        <v>54</v>
      </c>
      <c r="D96" s="159">
        <v>45</v>
      </c>
      <c r="E96" s="59"/>
      <c r="F96" s="159">
        <v>45</v>
      </c>
      <c r="G96" s="59"/>
      <c r="H96" s="159">
        <v>45</v>
      </c>
      <c r="I96" s="59"/>
      <c r="J96" s="16">
        <v>34</v>
      </c>
    </row>
    <row r="97" spans="1:10" ht="13.95" customHeight="1">
      <c r="A97" s="8"/>
      <c r="B97" s="57" t="s">
        <v>110</v>
      </c>
      <c r="C97" s="58" t="s">
        <v>219</v>
      </c>
      <c r="D97" s="159">
        <v>163</v>
      </c>
      <c r="E97" s="59"/>
      <c r="F97" s="159">
        <v>163</v>
      </c>
      <c r="G97" s="59"/>
      <c r="H97" s="159">
        <v>163</v>
      </c>
      <c r="I97" s="59"/>
      <c r="J97" s="16">
        <v>163</v>
      </c>
    </row>
    <row r="98" spans="1:10" ht="13.95" customHeight="1">
      <c r="A98" s="8" t="s">
        <v>10</v>
      </c>
      <c r="B98" s="76">
        <v>0.45</v>
      </c>
      <c r="C98" s="58" t="s">
        <v>23</v>
      </c>
      <c r="D98" s="68">
        <f t="shared" ref="D98:H98" si="13">SUM(D92:D97)</f>
        <v>34054</v>
      </c>
      <c r="E98" s="66"/>
      <c r="F98" s="68">
        <f t="shared" si="13"/>
        <v>37342</v>
      </c>
      <c r="G98" s="66"/>
      <c r="H98" s="68">
        <f t="shared" si="13"/>
        <v>37342</v>
      </c>
      <c r="I98" s="66"/>
      <c r="J98" s="67">
        <v>52930</v>
      </c>
    </row>
    <row r="99" spans="1:10" ht="10.050000000000001" customHeight="1">
      <c r="A99" s="8"/>
      <c r="B99" s="77"/>
      <c r="C99" s="58"/>
      <c r="D99" s="63"/>
      <c r="E99" s="63"/>
      <c r="F99" s="63"/>
      <c r="G99" s="63"/>
      <c r="H99" s="63"/>
      <c r="I99" s="63"/>
      <c r="J99" s="63"/>
    </row>
    <row r="100" spans="1:10" ht="15" customHeight="1">
      <c r="A100" s="8"/>
      <c r="B100" s="76">
        <v>0.46</v>
      </c>
      <c r="C100" s="58" t="s">
        <v>27</v>
      </c>
      <c r="D100" s="19"/>
      <c r="E100" s="19"/>
      <c r="F100" s="19"/>
      <c r="G100" s="19"/>
      <c r="H100" s="19"/>
      <c r="I100" s="19"/>
      <c r="J100" s="19"/>
    </row>
    <row r="101" spans="1:10" ht="15" customHeight="1">
      <c r="A101" s="65"/>
      <c r="B101" s="142" t="s">
        <v>55</v>
      </c>
      <c r="C101" s="78" t="s">
        <v>50</v>
      </c>
      <c r="D101" s="4">
        <v>18274</v>
      </c>
      <c r="E101" s="5"/>
      <c r="F101" s="4">
        <v>18125</v>
      </c>
      <c r="G101" s="5"/>
      <c r="H101" s="4">
        <v>18125</v>
      </c>
      <c r="I101" s="5"/>
      <c r="J101" s="73">
        <v>27936</v>
      </c>
    </row>
    <row r="102" spans="1:10" ht="14.4" customHeight="1">
      <c r="A102" s="8"/>
      <c r="B102" s="57" t="s">
        <v>235</v>
      </c>
      <c r="C102" s="58" t="s">
        <v>231</v>
      </c>
      <c r="D102" s="59">
        <v>0</v>
      </c>
      <c r="E102" s="59"/>
      <c r="F102" s="59">
        <v>0</v>
      </c>
      <c r="G102" s="59"/>
      <c r="H102" s="59">
        <v>0</v>
      </c>
      <c r="I102" s="59"/>
      <c r="J102" s="16">
        <v>356</v>
      </c>
    </row>
    <row r="103" spans="1:10" ht="14.4" customHeight="1">
      <c r="A103" s="8"/>
      <c r="B103" s="57" t="s">
        <v>56</v>
      </c>
      <c r="C103" s="58" t="s">
        <v>17</v>
      </c>
      <c r="D103" s="159">
        <v>350</v>
      </c>
      <c r="E103" s="59"/>
      <c r="F103" s="159">
        <v>350</v>
      </c>
      <c r="G103" s="59"/>
      <c r="H103" s="159">
        <v>350</v>
      </c>
      <c r="I103" s="59"/>
      <c r="J103" s="16">
        <v>263</v>
      </c>
    </row>
    <row r="104" spans="1:10" ht="14.4" customHeight="1">
      <c r="A104" s="8"/>
      <c r="B104" s="57" t="s">
        <v>57</v>
      </c>
      <c r="C104" s="58" t="s">
        <v>19</v>
      </c>
      <c r="D104" s="159">
        <v>2077</v>
      </c>
      <c r="E104" s="59"/>
      <c r="F104" s="159">
        <v>2077</v>
      </c>
      <c r="G104" s="59"/>
      <c r="H104" s="159">
        <v>2077</v>
      </c>
      <c r="I104" s="59"/>
      <c r="J104" s="16">
        <v>908</v>
      </c>
    </row>
    <row r="105" spans="1:10" ht="14.4" customHeight="1">
      <c r="A105" s="8"/>
      <c r="B105" s="57" t="s">
        <v>58</v>
      </c>
      <c r="C105" s="58" t="s">
        <v>54</v>
      </c>
      <c r="D105" s="62">
        <v>26</v>
      </c>
      <c r="E105" s="60"/>
      <c r="F105" s="62">
        <v>26</v>
      </c>
      <c r="G105" s="60"/>
      <c r="H105" s="62">
        <v>26</v>
      </c>
      <c r="I105" s="60"/>
      <c r="J105" s="63">
        <v>20</v>
      </c>
    </row>
    <row r="106" spans="1:10" ht="14.4" customHeight="1">
      <c r="A106" s="8"/>
      <c r="B106" s="57" t="s">
        <v>111</v>
      </c>
      <c r="C106" s="58" t="s">
        <v>219</v>
      </c>
      <c r="D106" s="62">
        <v>100</v>
      </c>
      <c r="E106" s="60"/>
      <c r="F106" s="62">
        <v>100</v>
      </c>
      <c r="G106" s="60"/>
      <c r="H106" s="62">
        <v>100</v>
      </c>
      <c r="I106" s="60"/>
      <c r="J106" s="63">
        <v>100</v>
      </c>
    </row>
    <row r="107" spans="1:10" ht="14.4" customHeight="1">
      <c r="A107" s="8" t="s">
        <v>10</v>
      </c>
      <c r="B107" s="76">
        <v>0.46</v>
      </c>
      <c r="C107" s="58" t="s">
        <v>27</v>
      </c>
      <c r="D107" s="68">
        <f t="shared" ref="D107:H107" si="14">SUM(D101:D106)</f>
        <v>20827</v>
      </c>
      <c r="E107" s="66"/>
      <c r="F107" s="68">
        <f t="shared" si="14"/>
        <v>20678</v>
      </c>
      <c r="G107" s="66"/>
      <c r="H107" s="68">
        <f t="shared" si="14"/>
        <v>20678</v>
      </c>
      <c r="I107" s="66"/>
      <c r="J107" s="67">
        <v>29583</v>
      </c>
    </row>
    <row r="108" spans="1:10" ht="14.4" customHeight="1">
      <c r="A108" s="8"/>
      <c r="B108" s="77"/>
      <c r="C108" s="58"/>
      <c r="D108" s="63"/>
      <c r="E108" s="63"/>
      <c r="F108" s="63"/>
      <c r="G108" s="63"/>
      <c r="H108" s="63"/>
      <c r="I108" s="63"/>
      <c r="J108" s="63"/>
    </row>
    <row r="109" spans="1:10" ht="14.4" customHeight="1">
      <c r="A109" s="8"/>
      <c r="B109" s="76">
        <v>0.47</v>
      </c>
      <c r="C109" s="58" t="s">
        <v>31</v>
      </c>
      <c r="D109" s="71"/>
      <c r="E109" s="71"/>
      <c r="F109" s="71"/>
      <c r="G109" s="71"/>
      <c r="H109" s="71"/>
      <c r="I109" s="71"/>
      <c r="J109" s="63"/>
    </row>
    <row r="110" spans="1:10" ht="14.4" customHeight="1">
      <c r="A110" s="8"/>
      <c r="B110" s="57" t="s">
        <v>59</v>
      </c>
      <c r="C110" s="58" t="s">
        <v>50</v>
      </c>
      <c r="D110" s="62">
        <v>12704</v>
      </c>
      <c r="E110" s="60"/>
      <c r="F110" s="62">
        <v>20689</v>
      </c>
      <c r="G110" s="60"/>
      <c r="H110" s="62">
        <v>20689</v>
      </c>
      <c r="I110" s="60"/>
      <c r="J110" s="63">
        <v>24956</v>
      </c>
    </row>
    <row r="111" spans="1:10" ht="14.4" customHeight="1">
      <c r="A111" s="8"/>
      <c r="B111" s="57" t="s">
        <v>236</v>
      </c>
      <c r="C111" s="58" t="s">
        <v>231</v>
      </c>
      <c r="D111" s="60">
        <v>0</v>
      </c>
      <c r="E111" s="60"/>
      <c r="F111" s="60">
        <v>0</v>
      </c>
      <c r="G111" s="60"/>
      <c r="H111" s="60">
        <v>0</v>
      </c>
      <c r="I111" s="60"/>
      <c r="J111" s="63">
        <v>765</v>
      </c>
    </row>
    <row r="112" spans="1:10" ht="14.4" customHeight="1">
      <c r="A112" s="8"/>
      <c r="B112" s="57" t="s">
        <v>60</v>
      </c>
      <c r="C112" s="58" t="s">
        <v>17</v>
      </c>
      <c r="D112" s="62">
        <v>247</v>
      </c>
      <c r="E112" s="60"/>
      <c r="F112" s="62">
        <v>247</v>
      </c>
      <c r="G112" s="60"/>
      <c r="H112" s="62">
        <v>247</v>
      </c>
      <c r="I112" s="60"/>
      <c r="J112" s="63">
        <v>185</v>
      </c>
    </row>
    <row r="113" spans="1:10" ht="14.4" customHeight="1">
      <c r="A113" s="8"/>
      <c r="B113" s="57" t="s">
        <v>61</v>
      </c>
      <c r="C113" s="58" t="s">
        <v>19</v>
      </c>
      <c r="D113" s="62">
        <v>3473</v>
      </c>
      <c r="E113" s="60"/>
      <c r="F113" s="62">
        <v>1673</v>
      </c>
      <c r="G113" s="60"/>
      <c r="H113" s="62">
        <v>1673</v>
      </c>
      <c r="I113" s="60"/>
      <c r="J113" s="63">
        <v>155</v>
      </c>
    </row>
    <row r="114" spans="1:10" ht="14.4" customHeight="1">
      <c r="A114" s="8"/>
      <c r="B114" s="57" t="s">
        <v>199</v>
      </c>
      <c r="C114" s="58" t="s">
        <v>131</v>
      </c>
      <c r="D114" s="62">
        <v>55</v>
      </c>
      <c r="E114" s="60"/>
      <c r="F114" s="62">
        <v>55</v>
      </c>
      <c r="G114" s="60"/>
      <c r="H114" s="62">
        <v>55</v>
      </c>
      <c r="I114" s="60"/>
      <c r="J114" s="63">
        <v>41</v>
      </c>
    </row>
    <row r="115" spans="1:10" ht="14.4" customHeight="1">
      <c r="A115" s="8"/>
      <c r="B115" s="57" t="s">
        <v>62</v>
      </c>
      <c r="C115" s="58" t="s">
        <v>54</v>
      </c>
      <c r="D115" s="62">
        <v>30</v>
      </c>
      <c r="E115" s="60"/>
      <c r="F115" s="62">
        <v>30</v>
      </c>
      <c r="G115" s="60"/>
      <c r="H115" s="62">
        <v>30</v>
      </c>
      <c r="I115" s="60"/>
      <c r="J115" s="63">
        <v>23</v>
      </c>
    </row>
    <row r="116" spans="1:10" ht="14.4" customHeight="1">
      <c r="A116" s="8"/>
      <c r="B116" s="57" t="s">
        <v>112</v>
      </c>
      <c r="C116" s="58" t="s">
        <v>219</v>
      </c>
      <c r="D116" s="62">
        <v>60</v>
      </c>
      <c r="E116" s="60"/>
      <c r="F116" s="159">
        <v>60</v>
      </c>
      <c r="G116" s="59"/>
      <c r="H116" s="159">
        <v>60</v>
      </c>
      <c r="I116" s="60"/>
      <c r="J116" s="63">
        <v>60</v>
      </c>
    </row>
    <row r="117" spans="1:10" ht="14.4" customHeight="1">
      <c r="A117" s="8" t="s">
        <v>10</v>
      </c>
      <c r="B117" s="76">
        <v>0.47</v>
      </c>
      <c r="C117" s="58" t="s">
        <v>31</v>
      </c>
      <c r="D117" s="68">
        <f t="shared" ref="D117:H117" si="15">SUM(D110:D116)</f>
        <v>16569</v>
      </c>
      <c r="E117" s="66"/>
      <c r="F117" s="68">
        <f t="shared" si="15"/>
        <v>22754</v>
      </c>
      <c r="G117" s="66"/>
      <c r="H117" s="68">
        <f t="shared" si="15"/>
        <v>22754</v>
      </c>
      <c r="I117" s="66"/>
      <c r="J117" s="67">
        <v>26185</v>
      </c>
    </row>
    <row r="118" spans="1:10" ht="14.4" customHeight="1">
      <c r="A118" s="8"/>
      <c r="B118" s="9"/>
      <c r="C118" s="58"/>
      <c r="D118" s="63"/>
      <c r="E118" s="63"/>
      <c r="F118" s="63"/>
      <c r="G118" s="63"/>
      <c r="H118" s="63"/>
      <c r="I118" s="63"/>
      <c r="J118" s="63"/>
    </row>
    <row r="119" spans="1:10" ht="14.4" customHeight="1">
      <c r="A119" s="8"/>
      <c r="B119" s="76">
        <v>0.48</v>
      </c>
      <c r="C119" s="58" t="s">
        <v>35</v>
      </c>
      <c r="D119" s="19"/>
      <c r="E119" s="19"/>
      <c r="F119" s="19"/>
      <c r="G119" s="19"/>
      <c r="H119" s="19"/>
      <c r="I119" s="19"/>
      <c r="J119" s="19"/>
    </row>
    <row r="120" spans="1:10" ht="14.4" customHeight="1">
      <c r="A120" s="8"/>
      <c r="B120" s="57" t="s">
        <v>63</v>
      </c>
      <c r="C120" s="58" t="s">
        <v>50</v>
      </c>
      <c r="D120" s="62">
        <v>20906</v>
      </c>
      <c r="E120" s="60"/>
      <c r="F120" s="62">
        <v>33867</v>
      </c>
      <c r="G120" s="60"/>
      <c r="H120" s="62">
        <v>33867</v>
      </c>
      <c r="I120" s="60"/>
      <c r="J120" s="63">
        <v>43337</v>
      </c>
    </row>
    <row r="121" spans="1:10" ht="14.4" customHeight="1">
      <c r="A121" s="8"/>
      <c r="B121" s="57" t="s">
        <v>237</v>
      </c>
      <c r="C121" s="58" t="s">
        <v>231</v>
      </c>
      <c r="D121" s="60">
        <v>0</v>
      </c>
      <c r="E121" s="60"/>
      <c r="F121" s="60">
        <v>0</v>
      </c>
      <c r="G121" s="60"/>
      <c r="H121" s="60">
        <v>0</v>
      </c>
      <c r="I121" s="60"/>
      <c r="J121" s="63">
        <v>864</v>
      </c>
    </row>
    <row r="122" spans="1:10" ht="14.4" customHeight="1">
      <c r="A122" s="8"/>
      <c r="B122" s="57" t="s">
        <v>64</v>
      </c>
      <c r="C122" s="58" t="s">
        <v>17</v>
      </c>
      <c r="D122" s="62">
        <v>441</v>
      </c>
      <c r="E122" s="60"/>
      <c r="F122" s="62">
        <v>441</v>
      </c>
      <c r="G122" s="59"/>
      <c r="H122" s="62">
        <v>441</v>
      </c>
      <c r="I122" s="60"/>
      <c r="J122" s="63">
        <v>331</v>
      </c>
    </row>
    <row r="123" spans="1:10" ht="14.4" customHeight="1">
      <c r="A123" s="8"/>
      <c r="B123" s="57" t="s">
        <v>65</v>
      </c>
      <c r="C123" s="58" t="s">
        <v>19</v>
      </c>
      <c r="D123" s="62">
        <v>2126</v>
      </c>
      <c r="E123" s="60"/>
      <c r="F123" s="62">
        <v>1876</v>
      </c>
      <c r="G123" s="59"/>
      <c r="H123" s="62">
        <v>1876</v>
      </c>
      <c r="I123" s="60"/>
      <c r="J123" s="63">
        <v>775</v>
      </c>
    </row>
    <row r="124" spans="1:10" ht="14.4" customHeight="1">
      <c r="A124" s="8"/>
      <c r="B124" s="57" t="s">
        <v>66</v>
      </c>
      <c r="C124" s="58" t="s">
        <v>54</v>
      </c>
      <c r="D124" s="159">
        <v>45</v>
      </c>
      <c r="E124" s="59"/>
      <c r="F124" s="159">
        <v>45</v>
      </c>
      <c r="G124" s="59"/>
      <c r="H124" s="159">
        <v>45</v>
      </c>
      <c r="I124" s="59"/>
      <c r="J124" s="16">
        <v>34</v>
      </c>
    </row>
    <row r="125" spans="1:10" ht="14.4" customHeight="1">
      <c r="A125" s="8"/>
      <c r="B125" s="57" t="s">
        <v>113</v>
      </c>
      <c r="C125" s="58" t="s">
        <v>219</v>
      </c>
      <c r="D125" s="159">
        <v>217</v>
      </c>
      <c r="E125" s="59"/>
      <c r="F125" s="159">
        <v>218</v>
      </c>
      <c r="G125" s="59"/>
      <c r="H125" s="159">
        <v>218</v>
      </c>
      <c r="I125" s="59"/>
      <c r="J125" s="16">
        <v>218</v>
      </c>
    </row>
    <row r="126" spans="1:10" ht="14.4" customHeight="1">
      <c r="A126" s="8" t="s">
        <v>10</v>
      </c>
      <c r="B126" s="76">
        <v>0.48</v>
      </c>
      <c r="C126" s="58" t="s">
        <v>35</v>
      </c>
      <c r="D126" s="68">
        <f t="shared" ref="D126:H126" si="16">SUM(D120:D125)</f>
        <v>23735</v>
      </c>
      <c r="E126" s="66"/>
      <c r="F126" s="68">
        <f t="shared" si="16"/>
        <v>36447</v>
      </c>
      <c r="G126" s="66"/>
      <c r="H126" s="68">
        <f t="shared" si="16"/>
        <v>36447</v>
      </c>
      <c r="I126" s="66"/>
      <c r="J126" s="67">
        <v>45559</v>
      </c>
    </row>
    <row r="127" spans="1:10" ht="14.4" customHeight="1">
      <c r="A127" s="8" t="s">
        <v>10</v>
      </c>
      <c r="B127" s="69">
        <v>9.2999999999999999E-2</v>
      </c>
      <c r="C127" s="70" t="s">
        <v>48</v>
      </c>
      <c r="D127" s="68">
        <f t="shared" ref="D127:H127" si="17">D126+D117+D107+D98</f>
        <v>95185</v>
      </c>
      <c r="E127" s="66"/>
      <c r="F127" s="68">
        <f t="shared" si="17"/>
        <v>117221</v>
      </c>
      <c r="G127" s="66"/>
      <c r="H127" s="68">
        <f t="shared" si="17"/>
        <v>117221</v>
      </c>
      <c r="I127" s="66"/>
      <c r="J127" s="67">
        <v>154257</v>
      </c>
    </row>
    <row r="128" spans="1:10" ht="10.95" customHeight="1">
      <c r="A128" s="8"/>
      <c r="B128" s="79"/>
      <c r="C128" s="70"/>
      <c r="D128" s="63"/>
      <c r="E128" s="63"/>
      <c r="F128" s="63"/>
      <c r="G128" s="63"/>
      <c r="H128" s="63"/>
      <c r="I128" s="63"/>
      <c r="J128" s="63"/>
    </row>
    <row r="129" spans="1:10" ht="14.4" customHeight="1">
      <c r="A129" s="8"/>
      <c r="B129" s="69">
        <v>9.4E-2</v>
      </c>
      <c r="C129" s="70" t="s">
        <v>90</v>
      </c>
      <c r="D129" s="19"/>
      <c r="E129" s="19"/>
      <c r="F129" s="19"/>
      <c r="G129" s="19"/>
      <c r="H129" s="19"/>
      <c r="I129" s="19"/>
      <c r="J129" s="19"/>
    </row>
    <row r="130" spans="1:10" ht="14.4" customHeight="1">
      <c r="A130" s="8"/>
      <c r="B130" s="9">
        <v>60</v>
      </c>
      <c r="C130" s="58" t="s">
        <v>67</v>
      </c>
      <c r="D130" s="19"/>
      <c r="E130" s="19"/>
      <c r="F130" s="19"/>
      <c r="G130" s="19"/>
      <c r="H130" s="19"/>
      <c r="I130" s="19"/>
      <c r="J130" s="19"/>
    </row>
    <row r="131" spans="1:10" ht="14.4" customHeight="1">
      <c r="A131" s="8"/>
      <c r="B131" s="9">
        <v>50</v>
      </c>
      <c r="C131" s="58" t="s">
        <v>68</v>
      </c>
      <c r="D131" s="19"/>
      <c r="E131" s="19"/>
      <c r="F131" s="19"/>
      <c r="G131" s="19"/>
      <c r="H131" s="19"/>
      <c r="I131" s="19"/>
      <c r="J131" s="19"/>
    </row>
    <row r="132" spans="1:10" ht="14.4" customHeight="1">
      <c r="A132" s="65"/>
      <c r="B132" s="142" t="s">
        <v>69</v>
      </c>
      <c r="C132" s="78" t="s">
        <v>50</v>
      </c>
      <c r="D132" s="4">
        <v>15867</v>
      </c>
      <c r="E132" s="5"/>
      <c r="F132" s="4">
        <v>17409</v>
      </c>
      <c r="G132" s="5"/>
      <c r="H132" s="4">
        <v>17409</v>
      </c>
      <c r="I132" s="5"/>
      <c r="J132" s="73">
        <v>29532</v>
      </c>
    </row>
    <row r="133" spans="1:10" ht="13.95" customHeight="1">
      <c r="A133" s="8"/>
      <c r="B133" s="57" t="s">
        <v>238</v>
      </c>
      <c r="C133" s="58" t="s">
        <v>231</v>
      </c>
      <c r="D133" s="59">
        <v>0</v>
      </c>
      <c r="E133" s="59"/>
      <c r="F133" s="59">
        <v>0</v>
      </c>
      <c r="G133" s="59"/>
      <c r="H133" s="59">
        <v>0</v>
      </c>
      <c r="I133" s="59"/>
      <c r="J133" s="16">
        <v>397</v>
      </c>
    </row>
    <row r="134" spans="1:10" ht="13.95" customHeight="1">
      <c r="A134" s="8"/>
      <c r="B134" s="57" t="s">
        <v>70</v>
      </c>
      <c r="C134" s="58" t="s">
        <v>17</v>
      </c>
      <c r="D134" s="159">
        <v>100</v>
      </c>
      <c r="E134" s="59"/>
      <c r="F134" s="159">
        <v>100</v>
      </c>
      <c r="G134" s="59"/>
      <c r="H134" s="159">
        <v>100</v>
      </c>
      <c r="I134" s="59"/>
      <c r="J134" s="16">
        <v>75</v>
      </c>
    </row>
    <row r="135" spans="1:10" ht="13.95" customHeight="1">
      <c r="A135" s="8"/>
      <c r="B135" s="57" t="s">
        <v>71</v>
      </c>
      <c r="C135" s="58" t="s">
        <v>19</v>
      </c>
      <c r="D135" s="159">
        <v>544</v>
      </c>
      <c r="E135" s="59"/>
      <c r="F135" s="159">
        <v>484</v>
      </c>
      <c r="G135" s="59"/>
      <c r="H135" s="159">
        <v>984</v>
      </c>
      <c r="I135" s="59"/>
      <c r="J135" s="16">
        <v>272</v>
      </c>
    </row>
    <row r="136" spans="1:10" ht="13.95" customHeight="1">
      <c r="A136" s="8" t="s">
        <v>10</v>
      </c>
      <c r="B136" s="9">
        <v>50</v>
      </c>
      <c r="C136" s="58" t="s">
        <v>68</v>
      </c>
      <c r="D136" s="68">
        <f t="shared" ref="D136:H136" si="18">SUM(D132:D135)</f>
        <v>16511</v>
      </c>
      <c r="E136" s="66"/>
      <c r="F136" s="68">
        <f t="shared" si="18"/>
        <v>17993</v>
      </c>
      <c r="G136" s="66"/>
      <c r="H136" s="68">
        <f t="shared" si="18"/>
        <v>18493</v>
      </c>
      <c r="I136" s="66"/>
      <c r="J136" s="67">
        <v>30276</v>
      </c>
    </row>
    <row r="137" spans="1:10" ht="13.95" customHeight="1">
      <c r="A137" s="8"/>
      <c r="B137" s="9"/>
      <c r="C137" s="58"/>
      <c r="D137" s="63"/>
      <c r="E137" s="63"/>
      <c r="F137" s="63"/>
      <c r="G137" s="63"/>
      <c r="H137" s="63"/>
      <c r="I137" s="63"/>
      <c r="J137" s="63"/>
    </row>
    <row r="138" spans="1:10" ht="13.95" customHeight="1">
      <c r="A138" s="8"/>
      <c r="B138" s="9">
        <v>51</v>
      </c>
      <c r="C138" s="58" t="s">
        <v>72</v>
      </c>
      <c r="D138" s="19"/>
      <c r="E138" s="19"/>
      <c r="F138" s="19"/>
      <c r="G138" s="19"/>
      <c r="H138" s="19"/>
      <c r="I138" s="19"/>
      <c r="J138" s="19"/>
    </row>
    <row r="139" spans="1:10" ht="13.95" customHeight="1">
      <c r="A139" s="8"/>
      <c r="B139" s="57" t="s">
        <v>73</v>
      </c>
      <c r="C139" s="58" t="s">
        <v>50</v>
      </c>
      <c r="D139" s="159">
        <v>10164</v>
      </c>
      <c r="E139" s="59"/>
      <c r="F139" s="159">
        <v>10803</v>
      </c>
      <c r="G139" s="59"/>
      <c r="H139" s="159">
        <v>10803</v>
      </c>
      <c r="I139" s="59"/>
      <c r="J139" s="16">
        <v>12494</v>
      </c>
    </row>
    <row r="140" spans="1:10" ht="13.95" customHeight="1">
      <c r="A140" s="8"/>
      <c r="B140" s="57" t="s">
        <v>239</v>
      </c>
      <c r="C140" s="58" t="s">
        <v>231</v>
      </c>
      <c r="D140" s="59">
        <v>0</v>
      </c>
      <c r="E140" s="59"/>
      <c r="F140" s="59">
        <v>0</v>
      </c>
      <c r="G140" s="59"/>
      <c r="H140" s="59">
        <v>0</v>
      </c>
      <c r="I140" s="59"/>
      <c r="J140" s="16">
        <v>383</v>
      </c>
    </row>
    <row r="141" spans="1:10" ht="13.95" customHeight="1">
      <c r="A141" s="8"/>
      <c r="B141" s="57" t="s">
        <v>74</v>
      </c>
      <c r="C141" s="58" t="s">
        <v>17</v>
      </c>
      <c r="D141" s="159">
        <v>100</v>
      </c>
      <c r="E141" s="59"/>
      <c r="F141" s="159">
        <v>100</v>
      </c>
      <c r="G141" s="59"/>
      <c r="H141" s="159">
        <v>100</v>
      </c>
      <c r="I141" s="59"/>
      <c r="J141" s="16">
        <v>75</v>
      </c>
    </row>
    <row r="142" spans="1:10" ht="13.95" customHeight="1">
      <c r="A142" s="8"/>
      <c r="B142" s="57" t="s">
        <v>75</v>
      </c>
      <c r="C142" s="58" t="s">
        <v>19</v>
      </c>
      <c r="D142" s="159">
        <v>564</v>
      </c>
      <c r="E142" s="59"/>
      <c r="F142" s="159">
        <v>464</v>
      </c>
      <c r="G142" s="59"/>
      <c r="H142" s="159">
        <v>464</v>
      </c>
      <c r="I142" s="59"/>
      <c r="J142" s="16">
        <v>174</v>
      </c>
    </row>
    <row r="143" spans="1:10" ht="13.95" customHeight="1">
      <c r="A143" s="8" t="s">
        <v>10</v>
      </c>
      <c r="B143" s="9">
        <v>51</v>
      </c>
      <c r="C143" s="58" t="s">
        <v>72</v>
      </c>
      <c r="D143" s="68">
        <f t="shared" ref="D143:H143" si="19">SUM(D139:D142)</f>
        <v>10828</v>
      </c>
      <c r="E143" s="66"/>
      <c r="F143" s="68">
        <f t="shared" si="19"/>
        <v>11367</v>
      </c>
      <c r="G143" s="66"/>
      <c r="H143" s="68">
        <f t="shared" si="19"/>
        <v>11367</v>
      </c>
      <c r="I143" s="66"/>
      <c r="J143" s="67">
        <v>13126</v>
      </c>
    </row>
    <row r="144" spans="1:10" ht="13.95" customHeight="1">
      <c r="A144" s="8"/>
      <c r="B144" s="9"/>
      <c r="C144" s="58"/>
      <c r="D144" s="63"/>
      <c r="E144" s="63"/>
      <c r="F144" s="63"/>
      <c r="G144" s="63"/>
      <c r="H144" s="63"/>
      <c r="I144" s="63"/>
      <c r="J144" s="63"/>
    </row>
    <row r="145" spans="1:10" ht="13.95" customHeight="1">
      <c r="A145" s="8"/>
      <c r="B145" s="9">
        <v>52</v>
      </c>
      <c r="C145" s="58" t="s">
        <v>80</v>
      </c>
      <c r="D145" s="19"/>
      <c r="E145" s="19"/>
      <c r="F145" s="19"/>
      <c r="G145" s="19"/>
      <c r="H145" s="19"/>
      <c r="I145" s="19"/>
      <c r="J145" s="19"/>
    </row>
    <row r="146" spans="1:10" ht="13.95" customHeight="1">
      <c r="A146" s="8"/>
      <c r="B146" s="57" t="s">
        <v>76</v>
      </c>
      <c r="C146" s="58" t="s">
        <v>50</v>
      </c>
      <c r="D146" s="62">
        <v>14262</v>
      </c>
      <c r="E146" s="60"/>
      <c r="F146" s="62">
        <v>13616</v>
      </c>
      <c r="G146" s="60"/>
      <c r="H146" s="62">
        <v>13616</v>
      </c>
      <c r="I146" s="60"/>
      <c r="J146" s="63">
        <v>17585</v>
      </c>
    </row>
    <row r="147" spans="1:10" ht="13.95" customHeight="1">
      <c r="A147" s="8"/>
      <c r="B147" s="57" t="s">
        <v>240</v>
      </c>
      <c r="C147" s="58" t="s">
        <v>231</v>
      </c>
      <c r="D147" s="60">
        <v>0</v>
      </c>
      <c r="E147" s="60"/>
      <c r="F147" s="60">
        <v>0</v>
      </c>
      <c r="G147" s="60"/>
      <c r="H147" s="60">
        <v>0</v>
      </c>
      <c r="I147" s="60"/>
      <c r="J147" s="63">
        <v>403</v>
      </c>
    </row>
    <row r="148" spans="1:10" ht="13.95" customHeight="1">
      <c r="A148" s="8"/>
      <c r="B148" s="57" t="s">
        <v>77</v>
      </c>
      <c r="C148" s="58" t="s">
        <v>17</v>
      </c>
      <c r="D148" s="62">
        <v>140</v>
      </c>
      <c r="E148" s="60"/>
      <c r="F148" s="62">
        <v>100</v>
      </c>
      <c r="G148" s="60"/>
      <c r="H148" s="62">
        <v>100</v>
      </c>
      <c r="I148" s="60"/>
      <c r="J148" s="63">
        <v>75</v>
      </c>
    </row>
    <row r="149" spans="1:10" ht="13.95" customHeight="1">
      <c r="A149" s="8"/>
      <c r="B149" s="57" t="s">
        <v>78</v>
      </c>
      <c r="C149" s="58" t="s">
        <v>19</v>
      </c>
      <c r="D149" s="62">
        <v>510</v>
      </c>
      <c r="E149" s="60"/>
      <c r="F149" s="62">
        <v>436</v>
      </c>
      <c r="G149" s="60"/>
      <c r="H149" s="62">
        <v>436</v>
      </c>
      <c r="I149" s="60"/>
      <c r="J149" s="63">
        <v>230</v>
      </c>
    </row>
    <row r="150" spans="1:10" ht="13.95" customHeight="1">
      <c r="A150" s="8"/>
      <c r="B150" s="57" t="s">
        <v>79</v>
      </c>
      <c r="C150" s="58" t="s">
        <v>131</v>
      </c>
      <c r="D150" s="62">
        <v>34</v>
      </c>
      <c r="E150" s="60"/>
      <c r="F150" s="62">
        <v>35</v>
      </c>
      <c r="G150" s="60"/>
      <c r="H150" s="62">
        <v>35</v>
      </c>
      <c r="I150" s="60"/>
      <c r="J150" s="63">
        <v>26</v>
      </c>
    </row>
    <row r="151" spans="1:10" ht="13.95" customHeight="1">
      <c r="A151" s="8" t="s">
        <v>10</v>
      </c>
      <c r="B151" s="9">
        <v>52</v>
      </c>
      <c r="C151" s="58" t="s">
        <v>80</v>
      </c>
      <c r="D151" s="68">
        <f t="shared" ref="D151:H151" si="20">SUM(D146:D150)</f>
        <v>14946</v>
      </c>
      <c r="E151" s="66"/>
      <c r="F151" s="68">
        <f t="shared" si="20"/>
        <v>14187</v>
      </c>
      <c r="G151" s="66"/>
      <c r="H151" s="68">
        <f t="shared" si="20"/>
        <v>14187</v>
      </c>
      <c r="I151" s="66"/>
      <c r="J151" s="67">
        <v>18319</v>
      </c>
    </row>
    <row r="152" spans="1:10" ht="13.95" customHeight="1">
      <c r="A152" s="8"/>
      <c r="B152" s="9"/>
      <c r="C152" s="58"/>
      <c r="D152" s="63"/>
      <c r="E152" s="63"/>
      <c r="F152" s="63"/>
      <c r="G152" s="63"/>
      <c r="H152" s="63"/>
      <c r="I152" s="63"/>
      <c r="J152" s="63"/>
    </row>
    <row r="153" spans="1:10" ht="13.95" customHeight="1">
      <c r="A153" s="8"/>
      <c r="B153" s="9">
        <v>55</v>
      </c>
      <c r="C153" s="58" t="s">
        <v>81</v>
      </c>
      <c r="D153" s="19"/>
      <c r="E153" s="19"/>
      <c r="F153" s="19"/>
      <c r="G153" s="19"/>
      <c r="H153" s="19"/>
      <c r="I153" s="19"/>
      <c r="J153" s="19"/>
    </row>
    <row r="154" spans="1:10" ht="13.95" customHeight="1">
      <c r="A154" s="8"/>
      <c r="B154" s="57" t="s">
        <v>82</v>
      </c>
      <c r="C154" s="58" t="s">
        <v>50</v>
      </c>
      <c r="D154" s="159">
        <v>6688</v>
      </c>
      <c r="E154" s="59"/>
      <c r="F154" s="159">
        <v>9081</v>
      </c>
      <c r="G154" s="59"/>
      <c r="H154" s="159">
        <v>9081</v>
      </c>
      <c r="I154" s="59"/>
      <c r="J154" s="16">
        <v>12753</v>
      </c>
    </row>
    <row r="155" spans="1:10" ht="13.95" customHeight="1">
      <c r="A155" s="8"/>
      <c r="B155" s="57" t="s">
        <v>241</v>
      </c>
      <c r="C155" s="58" t="s">
        <v>231</v>
      </c>
      <c r="D155" s="59">
        <v>0</v>
      </c>
      <c r="E155" s="59"/>
      <c r="F155" s="59">
        <v>0</v>
      </c>
      <c r="G155" s="59"/>
      <c r="H155" s="59">
        <v>0</v>
      </c>
      <c r="I155" s="59"/>
      <c r="J155" s="16">
        <v>504</v>
      </c>
    </row>
    <row r="156" spans="1:10" ht="13.95" customHeight="1">
      <c r="A156" s="8"/>
      <c r="B156" s="57" t="s">
        <v>83</v>
      </c>
      <c r="C156" s="58" t="s">
        <v>17</v>
      </c>
      <c r="D156" s="159">
        <v>100</v>
      </c>
      <c r="E156" s="59"/>
      <c r="F156" s="159">
        <v>100</v>
      </c>
      <c r="G156" s="59"/>
      <c r="H156" s="159">
        <v>100</v>
      </c>
      <c r="I156" s="59"/>
      <c r="J156" s="16">
        <v>75</v>
      </c>
    </row>
    <row r="157" spans="1:10" ht="13.95" customHeight="1">
      <c r="A157" s="8"/>
      <c r="B157" s="57" t="s">
        <v>84</v>
      </c>
      <c r="C157" s="58" t="s">
        <v>19</v>
      </c>
      <c r="D157" s="159">
        <v>477</v>
      </c>
      <c r="E157" s="59"/>
      <c r="F157" s="159">
        <v>477</v>
      </c>
      <c r="G157" s="59"/>
      <c r="H157" s="159">
        <v>477</v>
      </c>
      <c r="I157" s="59"/>
      <c r="J157" s="16">
        <v>266</v>
      </c>
    </row>
    <row r="158" spans="1:10" ht="13.95" customHeight="1">
      <c r="A158" s="8" t="s">
        <v>10</v>
      </c>
      <c r="B158" s="9">
        <v>55</v>
      </c>
      <c r="C158" s="58" t="s">
        <v>81</v>
      </c>
      <c r="D158" s="68">
        <f t="shared" ref="D158:H158" si="21">SUM(D154:D157)</f>
        <v>7265</v>
      </c>
      <c r="E158" s="66"/>
      <c r="F158" s="68">
        <f t="shared" si="21"/>
        <v>9658</v>
      </c>
      <c r="G158" s="66"/>
      <c r="H158" s="68">
        <f t="shared" si="21"/>
        <v>9658</v>
      </c>
      <c r="I158" s="66"/>
      <c r="J158" s="67">
        <v>13598</v>
      </c>
    </row>
    <row r="159" spans="1:10" ht="13.95" customHeight="1">
      <c r="A159" s="8"/>
      <c r="B159" s="9"/>
      <c r="C159" s="58"/>
      <c r="D159" s="63"/>
      <c r="E159" s="63"/>
      <c r="F159" s="63"/>
      <c r="G159" s="63"/>
      <c r="H159" s="63"/>
      <c r="I159" s="63"/>
      <c r="J159" s="63"/>
    </row>
    <row r="160" spans="1:10" ht="13.95" customHeight="1">
      <c r="A160" s="8"/>
      <c r="B160" s="9">
        <v>57</v>
      </c>
      <c r="C160" s="58" t="s">
        <v>85</v>
      </c>
      <c r="D160" s="19"/>
      <c r="E160" s="19"/>
      <c r="F160" s="19"/>
      <c r="G160" s="19"/>
      <c r="H160" s="19"/>
      <c r="I160" s="19"/>
      <c r="J160" s="19"/>
    </row>
    <row r="161" spans="1:10" ht="13.95" customHeight="1">
      <c r="A161" s="8"/>
      <c r="B161" s="57" t="s">
        <v>86</v>
      </c>
      <c r="C161" s="58" t="s">
        <v>50</v>
      </c>
      <c r="D161" s="159">
        <v>13722</v>
      </c>
      <c r="E161" s="59"/>
      <c r="F161" s="159">
        <v>16263</v>
      </c>
      <c r="G161" s="59"/>
      <c r="H161" s="159">
        <v>16263</v>
      </c>
      <c r="I161" s="59"/>
      <c r="J161" s="16">
        <v>19210</v>
      </c>
    </row>
    <row r="162" spans="1:10" ht="13.95" customHeight="1">
      <c r="A162" s="8"/>
      <c r="B162" s="57" t="s">
        <v>242</v>
      </c>
      <c r="C162" s="58" t="s">
        <v>231</v>
      </c>
      <c r="D162" s="59">
        <v>0</v>
      </c>
      <c r="E162" s="59"/>
      <c r="F162" s="59">
        <v>0</v>
      </c>
      <c r="G162" s="59"/>
      <c r="H162" s="59">
        <v>0</v>
      </c>
      <c r="I162" s="59"/>
      <c r="J162" s="16">
        <v>795</v>
      </c>
    </row>
    <row r="163" spans="1:10" ht="13.95" customHeight="1">
      <c r="A163" s="8"/>
      <c r="B163" s="57" t="s">
        <v>87</v>
      </c>
      <c r="C163" s="58" t="s">
        <v>17</v>
      </c>
      <c r="D163" s="62">
        <v>147</v>
      </c>
      <c r="E163" s="60"/>
      <c r="F163" s="62">
        <v>147</v>
      </c>
      <c r="G163" s="60"/>
      <c r="H163" s="62">
        <v>147</v>
      </c>
      <c r="I163" s="60"/>
      <c r="J163" s="63">
        <v>110</v>
      </c>
    </row>
    <row r="164" spans="1:10" ht="13.95" customHeight="1">
      <c r="A164" s="65"/>
      <c r="B164" s="142" t="s">
        <v>88</v>
      </c>
      <c r="C164" s="78" t="s">
        <v>19</v>
      </c>
      <c r="D164" s="4">
        <v>684</v>
      </c>
      <c r="E164" s="5"/>
      <c r="F164" s="4">
        <v>484</v>
      </c>
      <c r="G164" s="5"/>
      <c r="H164" s="4">
        <v>484</v>
      </c>
      <c r="I164" s="5"/>
      <c r="J164" s="73">
        <v>189</v>
      </c>
    </row>
    <row r="165" spans="1:10" ht="13.95" customHeight="1">
      <c r="A165" s="8"/>
      <c r="B165" s="57" t="s">
        <v>89</v>
      </c>
      <c r="C165" s="58" t="s">
        <v>131</v>
      </c>
      <c r="D165" s="159">
        <v>44</v>
      </c>
      <c r="E165" s="59"/>
      <c r="F165" s="159">
        <v>44</v>
      </c>
      <c r="G165" s="59"/>
      <c r="H165" s="159">
        <v>44</v>
      </c>
      <c r="I165" s="59"/>
      <c r="J165" s="16">
        <v>33</v>
      </c>
    </row>
    <row r="166" spans="1:10" ht="13.95" customHeight="1">
      <c r="A166" s="8" t="s">
        <v>10</v>
      </c>
      <c r="B166" s="9">
        <v>57</v>
      </c>
      <c r="C166" s="58" t="s">
        <v>85</v>
      </c>
      <c r="D166" s="68">
        <f t="shared" ref="D166:H166" si="22">SUM(D161:D165)</f>
        <v>14597</v>
      </c>
      <c r="E166" s="66"/>
      <c r="F166" s="68">
        <f t="shared" si="22"/>
        <v>16938</v>
      </c>
      <c r="G166" s="66"/>
      <c r="H166" s="68">
        <f t="shared" si="22"/>
        <v>16938</v>
      </c>
      <c r="I166" s="66"/>
      <c r="J166" s="67">
        <v>20337</v>
      </c>
    </row>
    <row r="167" spans="1:10" ht="10.95" customHeight="1">
      <c r="A167" s="8"/>
      <c r="B167" s="9"/>
      <c r="C167" s="58"/>
      <c r="D167" s="60"/>
      <c r="E167" s="61"/>
      <c r="F167" s="60"/>
      <c r="G167" s="61"/>
      <c r="H167" s="60"/>
      <c r="I167" s="61"/>
      <c r="J167" s="61"/>
    </row>
    <row r="168" spans="1:10" ht="13.2" customHeight="1">
      <c r="A168" s="8"/>
      <c r="B168" s="9">
        <v>58</v>
      </c>
      <c r="C168" s="58" t="s">
        <v>191</v>
      </c>
      <c r="D168" s="62"/>
      <c r="E168" s="61"/>
      <c r="F168" s="62"/>
      <c r="G168" s="61"/>
      <c r="H168" s="62"/>
      <c r="I168" s="61"/>
      <c r="J168" s="61"/>
    </row>
    <row r="169" spans="1:10" ht="13.2" customHeight="1">
      <c r="A169" s="8"/>
      <c r="B169" s="9" t="s">
        <v>170</v>
      </c>
      <c r="C169" s="58" t="s">
        <v>50</v>
      </c>
      <c r="D169" s="62">
        <v>5415</v>
      </c>
      <c r="E169" s="60"/>
      <c r="F169" s="62">
        <v>9061</v>
      </c>
      <c r="G169" s="60"/>
      <c r="H169" s="62">
        <v>9061</v>
      </c>
      <c r="I169" s="60"/>
      <c r="J169" s="62">
        <v>9285</v>
      </c>
    </row>
    <row r="170" spans="1:10" ht="13.2" customHeight="1">
      <c r="A170" s="8"/>
      <c r="B170" s="9" t="s">
        <v>243</v>
      </c>
      <c r="C170" s="58" t="s">
        <v>231</v>
      </c>
      <c r="D170" s="60">
        <v>0</v>
      </c>
      <c r="E170" s="60"/>
      <c r="F170" s="60">
        <v>0</v>
      </c>
      <c r="G170" s="60"/>
      <c r="H170" s="60">
        <v>0</v>
      </c>
      <c r="I170" s="60"/>
      <c r="J170" s="62">
        <v>342</v>
      </c>
    </row>
    <row r="171" spans="1:10" ht="13.2" customHeight="1">
      <c r="A171" s="8"/>
      <c r="B171" s="9" t="s">
        <v>171</v>
      </c>
      <c r="C171" s="58" t="s">
        <v>17</v>
      </c>
      <c r="D171" s="62">
        <v>100</v>
      </c>
      <c r="E171" s="60"/>
      <c r="F171" s="62">
        <v>100</v>
      </c>
      <c r="G171" s="60"/>
      <c r="H171" s="62">
        <v>100</v>
      </c>
      <c r="I171" s="60"/>
      <c r="J171" s="62">
        <v>75</v>
      </c>
    </row>
    <row r="172" spans="1:10" ht="13.2" customHeight="1">
      <c r="A172" s="8"/>
      <c r="B172" s="9" t="s">
        <v>172</v>
      </c>
      <c r="C172" s="58" t="s">
        <v>19</v>
      </c>
      <c r="D172" s="62">
        <v>650</v>
      </c>
      <c r="E172" s="60"/>
      <c r="F172" s="62">
        <v>650</v>
      </c>
      <c r="G172" s="60"/>
      <c r="H172" s="62">
        <v>650</v>
      </c>
      <c r="I172" s="60"/>
      <c r="J172" s="62">
        <v>232</v>
      </c>
    </row>
    <row r="173" spans="1:10" ht="13.2" customHeight="1">
      <c r="A173" s="8" t="s">
        <v>10</v>
      </c>
      <c r="B173" s="9">
        <v>58</v>
      </c>
      <c r="C173" s="58" t="s">
        <v>191</v>
      </c>
      <c r="D173" s="68">
        <f t="shared" ref="D173:H173" si="23">SUM(D169:D172)</f>
        <v>6165</v>
      </c>
      <c r="E173" s="66"/>
      <c r="F173" s="68">
        <f t="shared" si="23"/>
        <v>9811</v>
      </c>
      <c r="G173" s="66"/>
      <c r="H173" s="68">
        <f t="shared" si="23"/>
        <v>9811</v>
      </c>
      <c r="I173" s="66"/>
      <c r="J173" s="68">
        <v>9934</v>
      </c>
    </row>
    <row r="174" spans="1:10" ht="10.95" customHeight="1">
      <c r="A174" s="8"/>
      <c r="B174" s="9"/>
      <c r="C174" s="58"/>
      <c r="D174" s="62"/>
      <c r="E174" s="61"/>
      <c r="F174" s="62"/>
      <c r="G174" s="61"/>
      <c r="H174" s="62"/>
      <c r="I174" s="61"/>
      <c r="J174" s="61"/>
    </row>
    <row r="175" spans="1:10" ht="13.2" customHeight="1">
      <c r="A175" s="8"/>
      <c r="B175" s="9">
        <v>59</v>
      </c>
      <c r="C175" s="58" t="s">
        <v>165</v>
      </c>
      <c r="D175" s="62"/>
      <c r="E175" s="61"/>
      <c r="F175" s="62"/>
      <c r="G175" s="61"/>
      <c r="H175" s="62"/>
      <c r="I175" s="61"/>
      <c r="J175" s="61"/>
    </row>
    <row r="176" spans="1:10" ht="13.2" customHeight="1">
      <c r="A176" s="8"/>
      <c r="B176" s="9" t="s">
        <v>173</v>
      </c>
      <c r="C176" s="58" t="s">
        <v>50</v>
      </c>
      <c r="D176" s="62">
        <v>6356</v>
      </c>
      <c r="E176" s="60"/>
      <c r="F176" s="62">
        <v>8414</v>
      </c>
      <c r="G176" s="60"/>
      <c r="H176" s="62">
        <v>8414</v>
      </c>
      <c r="I176" s="60"/>
      <c r="J176" s="62">
        <v>11296</v>
      </c>
    </row>
    <row r="177" spans="1:10" ht="13.2" customHeight="1">
      <c r="A177" s="8"/>
      <c r="B177" s="9" t="s">
        <v>244</v>
      </c>
      <c r="C177" s="58" t="s">
        <v>231</v>
      </c>
      <c r="D177" s="60">
        <v>0</v>
      </c>
      <c r="E177" s="60"/>
      <c r="F177" s="60">
        <v>0</v>
      </c>
      <c r="G177" s="60"/>
      <c r="H177" s="60">
        <v>0</v>
      </c>
      <c r="I177" s="60"/>
      <c r="J177" s="62">
        <v>789</v>
      </c>
    </row>
    <row r="178" spans="1:10" ht="13.2" customHeight="1">
      <c r="A178" s="8"/>
      <c r="B178" s="9" t="s">
        <v>174</v>
      </c>
      <c r="C178" s="58" t="s">
        <v>17</v>
      </c>
      <c r="D178" s="62">
        <v>100</v>
      </c>
      <c r="E178" s="60"/>
      <c r="F178" s="62">
        <v>100</v>
      </c>
      <c r="G178" s="60"/>
      <c r="H178" s="62">
        <v>100</v>
      </c>
      <c r="I178" s="60"/>
      <c r="J178" s="62">
        <v>75</v>
      </c>
    </row>
    <row r="179" spans="1:10" ht="13.2" customHeight="1">
      <c r="A179" s="8"/>
      <c r="B179" s="9" t="s">
        <v>175</v>
      </c>
      <c r="C179" s="58" t="s">
        <v>19</v>
      </c>
      <c r="D179" s="62">
        <v>724</v>
      </c>
      <c r="E179" s="60"/>
      <c r="F179" s="62">
        <v>650</v>
      </c>
      <c r="G179" s="60"/>
      <c r="H179" s="62">
        <v>650</v>
      </c>
      <c r="I179" s="60"/>
      <c r="J179" s="62">
        <v>231</v>
      </c>
    </row>
    <row r="180" spans="1:10" ht="13.2" customHeight="1">
      <c r="A180" s="8" t="s">
        <v>10</v>
      </c>
      <c r="B180" s="9">
        <v>59</v>
      </c>
      <c r="C180" s="58" t="s">
        <v>165</v>
      </c>
      <c r="D180" s="68">
        <f t="shared" ref="D180:H180" si="24">SUM(D176:D179)</f>
        <v>7180</v>
      </c>
      <c r="E180" s="66"/>
      <c r="F180" s="68">
        <f t="shared" si="24"/>
        <v>9164</v>
      </c>
      <c r="G180" s="66"/>
      <c r="H180" s="68">
        <f t="shared" si="24"/>
        <v>9164</v>
      </c>
      <c r="I180" s="66"/>
      <c r="J180" s="68">
        <v>12391</v>
      </c>
    </row>
    <row r="181" spans="1:10" ht="10.95" customHeight="1">
      <c r="A181" s="8"/>
      <c r="B181" s="9"/>
      <c r="C181" s="58"/>
      <c r="D181" s="62"/>
      <c r="E181" s="61"/>
      <c r="F181" s="62"/>
      <c r="G181" s="61"/>
      <c r="H181" s="62"/>
      <c r="I181" s="61"/>
      <c r="J181" s="61"/>
    </row>
    <row r="182" spans="1:10" ht="13.2" customHeight="1">
      <c r="A182" s="8"/>
      <c r="B182" s="9">
        <v>60</v>
      </c>
      <c r="C182" s="58" t="s">
        <v>166</v>
      </c>
      <c r="D182" s="62"/>
      <c r="E182" s="61"/>
      <c r="F182" s="62"/>
      <c r="G182" s="61"/>
      <c r="H182" s="62"/>
      <c r="I182" s="61"/>
      <c r="J182" s="61"/>
    </row>
    <row r="183" spans="1:10" ht="13.2" customHeight="1">
      <c r="A183" s="8"/>
      <c r="B183" s="9" t="s">
        <v>176</v>
      </c>
      <c r="C183" s="58" t="s">
        <v>50</v>
      </c>
      <c r="D183" s="62">
        <v>8415</v>
      </c>
      <c r="E183" s="60"/>
      <c r="F183" s="62">
        <v>9996</v>
      </c>
      <c r="G183" s="60"/>
      <c r="H183" s="62">
        <v>9996</v>
      </c>
      <c r="I183" s="60"/>
      <c r="J183" s="62">
        <v>13233</v>
      </c>
    </row>
    <row r="184" spans="1:10" ht="13.2" customHeight="1">
      <c r="A184" s="8"/>
      <c r="B184" s="9" t="s">
        <v>245</v>
      </c>
      <c r="C184" s="58" t="s">
        <v>231</v>
      </c>
      <c r="D184" s="60">
        <v>0</v>
      </c>
      <c r="E184" s="60"/>
      <c r="F184" s="60">
        <v>0</v>
      </c>
      <c r="G184" s="60"/>
      <c r="H184" s="60">
        <v>0</v>
      </c>
      <c r="I184" s="60"/>
      <c r="J184" s="62">
        <v>876</v>
      </c>
    </row>
    <row r="185" spans="1:10" ht="13.2" customHeight="1">
      <c r="A185" s="8"/>
      <c r="B185" s="9" t="s">
        <v>177</v>
      </c>
      <c r="C185" s="58" t="s">
        <v>17</v>
      </c>
      <c r="D185" s="62">
        <v>100</v>
      </c>
      <c r="E185" s="60"/>
      <c r="F185" s="62">
        <v>100</v>
      </c>
      <c r="G185" s="60"/>
      <c r="H185" s="62">
        <v>100</v>
      </c>
      <c r="I185" s="60"/>
      <c r="J185" s="62">
        <v>75</v>
      </c>
    </row>
    <row r="186" spans="1:10" ht="13.2" customHeight="1">
      <c r="A186" s="8"/>
      <c r="B186" s="9" t="s">
        <v>178</v>
      </c>
      <c r="C186" s="58" t="s">
        <v>19</v>
      </c>
      <c r="D186" s="62">
        <v>804</v>
      </c>
      <c r="E186" s="60"/>
      <c r="F186" s="62">
        <v>650</v>
      </c>
      <c r="G186" s="60"/>
      <c r="H186" s="62">
        <v>650</v>
      </c>
      <c r="I186" s="60"/>
      <c r="J186" s="62">
        <v>140</v>
      </c>
    </row>
    <row r="187" spans="1:10" ht="13.2" customHeight="1">
      <c r="A187" s="8" t="s">
        <v>10</v>
      </c>
      <c r="B187" s="9">
        <v>60</v>
      </c>
      <c r="C187" s="58" t="s">
        <v>166</v>
      </c>
      <c r="D187" s="68">
        <f t="shared" ref="D187:H187" si="25">SUM(D183:D186)</f>
        <v>9319</v>
      </c>
      <c r="E187" s="66"/>
      <c r="F187" s="68">
        <f t="shared" si="25"/>
        <v>10746</v>
      </c>
      <c r="G187" s="66"/>
      <c r="H187" s="68">
        <f t="shared" si="25"/>
        <v>10746</v>
      </c>
      <c r="I187" s="66"/>
      <c r="J187" s="68">
        <v>14324</v>
      </c>
    </row>
    <row r="188" spans="1:10" ht="10.95" customHeight="1">
      <c r="A188" s="8"/>
      <c r="B188" s="9"/>
      <c r="C188" s="58"/>
      <c r="D188" s="62"/>
      <c r="E188" s="61"/>
      <c r="F188" s="62"/>
      <c r="G188" s="61"/>
      <c r="H188" s="62"/>
      <c r="I188" s="61"/>
      <c r="J188" s="61"/>
    </row>
    <row r="189" spans="1:10" ht="13.2" customHeight="1">
      <c r="A189" s="8"/>
      <c r="B189" s="9">
        <v>61</v>
      </c>
      <c r="C189" s="58" t="s">
        <v>167</v>
      </c>
      <c r="D189" s="62"/>
      <c r="E189" s="61"/>
      <c r="F189" s="62"/>
      <c r="G189" s="61"/>
      <c r="H189" s="62"/>
      <c r="I189" s="61"/>
      <c r="J189" s="61"/>
    </row>
    <row r="190" spans="1:10" ht="13.2" customHeight="1">
      <c r="A190" s="8"/>
      <c r="B190" s="9" t="s">
        <v>179</v>
      </c>
      <c r="C190" s="58" t="s">
        <v>50</v>
      </c>
      <c r="D190" s="62">
        <v>7364</v>
      </c>
      <c r="E190" s="60"/>
      <c r="F190" s="62">
        <v>7742</v>
      </c>
      <c r="G190" s="60"/>
      <c r="H190" s="62">
        <v>7742</v>
      </c>
      <c r="I190" s="60"/>
      <c r="J190" s="62">
        <v>11810</v>
      </c>
    </row>
    <row r="191" spans="1:10" ht="13.2" customHeight="1">
      <c r="A191" s="8"/>
      <c r="B191" s="9" t="s">
        <v>246</v>
      </c>
      <c r="C191" s="58" t="s">
        <v>231</v>
      </c>
      <c r="D191" s="60">
        <v>0</v>
      </c>
      <c r="E191" s="60"/>
      <c r="F191" s="60">
        <v>0</v>
      </c>
      <c r="G191" s="60"/>
      <c r="H191" s="60">
        <v>0</v>
      </c>
      <c r="I191" s="60"/>
      <c r="J191" s="62">
        <v>1006</v>
      </c>
    </row>
    <row r="192" spans="1:10" ht="13.2" customHeight="1">
      <c r="A192" s="8"/>
      <c r="B192" s="9" t="s">
        <v>180</v>
      </c>
      <c r="C192" s="58" t="s">
        <v>17</v>
      </c>
      <c r="D192" s="62">
        <v>100</v>
      </c>
      <c r="E192" s="60"/>
      <c r="F192" s="62">
        <v>100</v>
      </c>
      <c r="G192" s="60"/>
      <c r="H192" s="62">
        <v>100</v>
      </c>
      <c r="I192" s="60"/>
      <c r="J192" s="62">
        <v>75</v>
      </c>
    </row>
    <row r="193" spans="1:10" ht="13.2" customHeight="1">
      <c r="A193" s="8"/>
      <c r="B193" s="9" t="s">
        <v>181</v>
      </c>
      <c r="C193" s="58" t="s">
        <v>19</v>
      </c>
      <c r="D193" s="62">
        <v>650</v>
      </c>
      <c r="E193" s="60"/>
      <c r="F193" s="62">
        <v>650</v>
      </c>
      <c r="G193" s="60"/>
      <c r="H193" s="62">
        <v>650</v>
      </c>
      <c r="I193" s="60"/>
      <c r="J193" s="62">
        <v>323</v>
      </c>
    </row>
    <row r="194" spans="1:10" ht="13.2" customHeight="1">
      <c r="A194" s="8" t="s">
        <v>10</v>
      </c>
      <c r="B194" s="9">
        <v>61</v>
      </c>
      <c r="C194" s="58" t="s">
        <v>167</v>
      </c>
      <c r="D194" s="68">
        <f t="shared" ref="D194:H194" si="26">SUM(D190:D193)</f>
        <v>8114</v>
      </c>
      <c r="E194" s="66"/>
      <c r="F194" s="68">
        <f t="shared" si="26"/>
        <v>8492</v>
      </c>
      <c r="G194" s="66"/>
      <c r="H194" s="68">
        <f t="shared" si="26"/>
        <v>8492</v>
      </c>
      <c r="I194" s="66"/>
      <c r="J194" s="68">
        <v>13214</v>
      </c>
    </row>
    <row r="195" spans="1:10" ht="10.95" customHeight="1">
      <c r="A195" s="8"/>
      <c r="B195" s="9"/>
      <c r="C195" s="58"/>
      <c r="D195" s="62"/>
      <c r="E195" s="61"/>
      <c r="F195" s="62"/>
      <c r="G195" s="61"/>
      <c r="H195" s="62"/>
      <c r="I195" s="61"/>
      <c r="J195" s="61"/>
    </row>
    <row r="196" spans="1:10" ht="13.35" customHeight="1">
      <c r="A196" s="8"/>
      <c r="B196" s="9">
        <v>62</v>
      </c>
      <c r="C196" s="58" t="s">
        <v>168</v>
      </c>
      <c r="D196" s="62"/>
      <c r="E196" s="61"/>
      <c r="F196" s="62"/>
      <c r="G196" s="61"/>
      <c r="H196" s="62"/>
      <c r="I196" s="61"/>
      <c r="J196" s="61"/>
    </row>
    <row r="197" spans="1:10" ht="13.35" customHeight="1">
      <c r="A197" s="8"/>
      <c r="B197" s="9" t="s">
        <v>182</v>
      </c>
      <c r="C197" s="58" t="s">
        <v>50</v>
      </c>
      <c r="D197" s="62">
        <v>5508</v>
      </c>
      <c r="E197" s="60"/>
      <c r="F197" s="62">
        <v>6303</v>
      </c>
      <c r="G197" s="60"/>
      <c r="H197" s="62">
        <v>6303</v>
      </c>
      <c r="I197" s="60"/>
      <c r="J197" s="62">
        <v>11432</v>
      </c>
    </row>
    <row r="198" spans="1:10" ht="13.35" customHeight="1">
      <c r="A198" s="65"/>
      <c r="B198" s="80" t="s">
        <v>247</v>
      </c>
      <c r="C198" s="78" t="s">
        <v>231</v>
      </c>
      <c r="D198" s="5">
        <v>0</v>
      </c>
      <c r="E198" s="5"/>
      <c r="F198" s="5">
        <v>0</v>
      </c>
      <c r="G198" s="5"/>
      <c r="H198" s="5">
        <v>0</v>
      </c>
      <c r="I198" s="5"/>
      <c r="J198" s="4">
        <v>627</v>
      </c>
    </row>
    <row r="199" spans="1:10" ht="13.35" customHeight="1">
      <c r="A199" s="8"/>
      <c r="B199" s="9" t="s">
        <v>183</v>
      </c>
      <c r="C199" s="58" t="s">
        <v>17</v>
      </c>
      <c r="D199" s="62">
        <v>100</v>
      </c>
      <c r="E199" s="60"/>
      <c r="F199" s="62">
        <v>100</v>
      </c>
      <c r="G199" s="60"/>
      <c r="H199" s="62">
        <v>100</v>
      </c>
      <c r="I199" s="60"/>
      <c r="J199" s="62">
        <v>75</v>
      </c>
    </row>
    <row r="200" spans="1:10" ht="13.35" customHeight="1">
      <c r="A200" s="8"/>
      <c r="B200" s="9" t="s">
        <v>184</v>
      </c>
      <c r="C200" s="58" t="s">
        <v>19</v>
      </c>
      <c r="D200" s="62">
        <v>970</v>
      </c>
      <c r="E200" s="60"/>
      <c r="F200" s="62">
        <v>650</v>
      </c>
      <c r="G200" s="60"/>
      <c r="H200" s="62">
        <v>650</v>
      </c>
      <c r="I200" s="60"/>
      <c r="J200" s="62">
        <v>140</v>
      </c>
    </row>
    <row r="201" spans="1:10" ht="13.35" customHeight="1">
      <c r="A201" s="8" t="s">
        <v>10</v>
      </c>
      <c r="B201" s="9">
        <v>62</v>
      </c>
      <c r="C201" s="58" t="s">
        <v>168</v>
      </c>
      <c r="D201" s="68">
        <f t="shared" ref="D201:H201" si="27">SUM(D197:D200)</f>
        <v>6578</v>
      </c>
      <c r="E201" s="66"/>
      <c r="F201" s="68">
        <f t="shared" si="27"/>
        <v>7053</v>
      </c>
      <c r="G201" s="66"/>
      <c r="H201" s="68">
        <f t="shared" si="27"/>
        <v>7053</v>
      </c>
      <c r="I201" s="66"/>
      <c r="J201" s="68">
        <v>12274</v>
      </c>
    </row>
    <row r="202" spans="1:10" ht="10.199999999999999" customHeight="1">
      <c r="A202" s="8"/>
      <c r="B202" s="9"/>
      <c r="C202" s="58"/>
      <c r="D202" s="62"/>
      <c r="E202" s="61"/>
      <c r="F202" s="62"/>
      <c r="G202" s="61"/>
      <c r="H202" s="62"/>
      <c r="I202" s="61"/>
      <c r="J202" s="61"/>
    </row>
    <row r="203" spans="1:10" ht="13.35" customHeight="1">
      <c r="A203" s="8"/>
      <c r="B203" s="9">
        <v>63</v>
      </c>
      <c r="C203" s="58" t="s">
        <v>192</v>
      </c>
      <c r="D203" s="62"/>
      <c r="E203" s="61"/>
      <c r="F203" s="62"/>
      <c r="G203" s="61"/>
      <c r="H203" s="62"/>
      <c r="I203" s="61"/>
      <c r="J203" s="61"/>
    </row>
    <row r="204" spans="1:10" ht="13.35" customHeight="1">
      <c r="A204" s="8"/>
      <c r="B204" s="9" t="s">
        <v>185</v>
      </c>
      <c r="C204" s="58" t="s">
        <v>50</v>
      </c>
      <c r="D204" s="62">
        <v>4019</v>
      </c>
      <c r="E204" s="60"/>
      <c r="F204" s="62">
        <v>3971</v>
      </c>
      <c r="G204" s="60"/>
      <c r="H204" s="62">
        <v>3971</v>
      </c>
      <c r="I204" s="60"/>
      <c r="J204" s="62">
        <v>9625</v>
      </c>
    </row>
    <row r="205" spans="1:10" ht="13.35" customHeight="1">
      <c r="A205" s="8"/>
      <c r="B205" s="9" t="s">
        <v>248</v>
      </c>
      <c r="C205" s="58" t="s">
        <v>231</v>
      </c>
      <c r="D205" s="60">
        <v>0</v>
      </c>
      <c r="E205" s="60"/>
      <c r="F205" s="60">
        <v>0</v>
      </c>
      <c r="G205" s="60"/>
      <c r="H205" s="60">
        <v>0</v>
      </c>
      <c r="I205" s="60"/>
      <c r="J205" s="62">
        <v>549</v>
      </c>
    </row>
    <row r="206" spans="1:10" ht="13.35" customHeight="1">
      <c r="A206" s="8"/>
      <c r="B206" s="9" t="s">
        <v>186</v>
      </c>
      <c r="C206" s="58" t="s">
        <v>17</v>
      </c>
      <c r="D206" s="62">
        <v>100</v>
      </c>
      <c r="E206" s="60"/>
      <c r="F206" s="62">
        <v>100</v>
      </c>
      <c r="G206" s="60"/>
      <c r="H206" s="62">
        <v>100</v>
      </c>
      <c r="I206" s="60"/>
      <c r="J206" s="62">
        <v>75</v>
      </c>
    </row>
    <row r="207" spans="1:10" ht="13.35" customHeight="1">
      <c r="A207" s="8"/>
      <c r="B207" s="9" t="s">
        <v>187</v>
      </c>
      <c r="C207" s="58" t="s">
        <v>19</v>
      </c>
      <c r="D207" s="62">
        <v>729</v>
      </c>
      <c r="E207" s="60"/>
      <c r="F207" s="62">
        <v>650</v>
      </c>
      <c r="G207" s="60"/>
      <c r="H207" s="62">
        <v>650</v>
      </c>
      <c r="I207" s="60"/>
      <c r="J207" s="62">
        <v>292</v>
      </c>
    </row>
    <row r="208" spans="1:10" ht="13.35" customHeight="1">
      <c r="A208" s="8" t="s">
        <v>10</v>
      </c>
      <c r="B208" s="9">
        <v>63</v>
      </c>
      <c r="C208" s="58" t="s">
        <v>192</v>
      </c>
      <c r="D208" s="68">
        <f t="shared" ref="D208:H208" si="28">SUM(D204:D207)</f>
        <v>4848</v>
      </c>
      <c r="E208" s="66"/>
      <c r="F208" s="68">
        <f t="shared" si="28"/>
        <v>4721</v>
      </c>
      <c r="G208" s="66"/>
      <c r="H208" s="68">
        <f t="shared" si="28"/>
        <v>4721</v>
      </c>
      <c r="I208" s="66"/>
      <c r="J208" s="68">
        <v>10541</v>
      </c>
    </row>
    <row r="209" spans="1:10" ht="10.199999999999999" customHeight="1">
      <c r="A209" s="8"/>
      <c r="B209" s="9"/>
      <c r="C209" s="58"/>
      <c r="D209" s="62"/>
      <c r="E209" s="61"/>
      <c r="F209" s="62"/>
      <c r="G209" s="61"/>
      <c r="H209" s="62"/>
      <c r="I209" s="61"/>
      <c r="J209" s="61"/>
    </row>
    <row r="210" spans="1:10" ht="13.35" customHeight="1">
      <c r="A210" s="8"/>
      <c r="B210" s="9">
        <v>64</v>
      </c>
      <c r="C210" s="58" t="s">
        <v>169</v>
      </c>
      <c r="D210" s="62"/>
      <c r="E210" s="61"/>
      <c r="F210" s="62"/>
      <c r="G210" s="61"/>
      <c r="H210" s="62"/>
      <c r="I210" s="61"/>
      <c r="J210" s="61"/>
    </row>
    <row r="211" spans="1:10" ht="13.35" customHeight="1">
      <c r="A211" s="8"/>
      <c r="B211" s="9" t="s">
        <v>188</v>
      </c>
      <c r="C211" s="58" t="s">
        <v>50</v>
      </c>
      <c r="D211" s="62">
        <v>6005</v>
      </c>
      <c r="E211" s="60"/>
      <c r="F211" s="62">
        <v>6435</v>
      </c>
      <c r="G211" s="60"/>
      <c r="H211" s="62">
        <v>6435</v>
      </c>
      <c r="I211" s="60"/>
      <c r="J211" s="62">
        <v>9927</v>
      </c>
    </row>
    <row r="212" spans="1:10" ht="13.35" customHeight="1">
      <c r="A212" s="8"/>
      <c r="B212" s="9" t="s">
        <v>249</v>
      </c>
      <c r="C212" s="58" t="s">
        <v>231</v>
      </c>
      <c r="D212" s="60">
        <v>0</v>
      </c>
      <c r="E212" s="60"/>
      <c r="F212" s="60">
        <v>0</v>
      </c>
      <c r="G212" s="60"/>
      <c r="H212" s="60">
        <v>0</v>
      </c>
      <c r="I212" s="60"/>
      <c r="J212" s="62">
        <v>578</v>
      </c>
    </row>
    <row r="213" spans="1:10" ht="13.35" customHeight="1">
      <c r="A213" s="8"/>
      <c r="B213" s="9" t="s">
        <v>189</v>
      </c>
      <c r="C213" s="58" t="s">
        <v>17</v>
      </c>
      <c r="D213" s="62">
        <v>140</v>
      </c>
      <c r="E213" s="60"/>
      <c r="F213" s="62">
        <v>100</v>
      </c>
      <c r="G213" s="60"/>
      <c r="H213" s="62">
        <v>100</v>
      </c>
      <c r="I213" s="60"/>
      <c r="J213" s="62">
        <v>75</v>
      </c>
    </row>
    <row r="214" spans="1:10" ht="13.35" customHeight="1">
      <c r="A214" s="8"/>
      <c r="B214" s="9" t="s">
        <v>190</v>
      </c>
      <c r="C214" s="58" t="s">
        <v>19</v>
      </c>
      <c r="D214" s="62">
        <v>960</v>
      </c>
      <c r="E214" s="60"/>
      <c r="F214" s="62">
        <v>650</v>
      </c>
      <c r="G214" s="60"/>
      <c r="H214" s="62">
        <v>650</v>
      </c>
      <c r="I214" s="60"/>
      <c r="J214" s="62">
        <v>35</v>
      </c>
    </row>
    <row r="215" spans="1:10" ht="13.35" customHeight="1">
      <c r="A215" s="8" t="s">
        <v>10</v>
      </c>
      <c r="B215" s="9">
        <v>64</v>
      </c>
      <c r="C215" s="58" t="s">
        <v>169</v>
      </c>
      <c r="D215" s="68">
        <f t="shared" ref="D215:H215" si="29">SUM(D211:D214)</f>
        <v>7105</v>
      </c>
      <c r="E215" s="66"/>
      <c r="F215" s="68">
        <f t="shared" si="29"/>
        <v>7185</v>
      </c>
      <c r="G215" s="66"/>
      <c r="H215" s="68">
        <f t="shared" si="29"/>
        <v>7185</v>
      </c>
      <c r="I215" s="66"/>
      <c r="J215" s="68">
        <v>10615</v>
      </c>
    </row>
    <row r="216" spans="1:10" ht="13.35" customHeight="1">
      <c r="A216" s="8" t="s">
        <v>10</v>
      </c>
      <c r="B216" s="9">
        <v>60</v>
      </c>
      <c r="C216" s="58" t="s">
        <v>67</v>
      </c>
      <c r="D216" s="4">
        <f t="shared" ref="D216:H216" si="30">D217</f>
        <v>113456</v>
      </c>
      <c r="E216" s="5"/>
      <c r="F216" s="4">
        <f t="shared" si="30"/>
        <v>127315</v>
      </c>
      <c r="G216" s="5"/>
      <c r="H216" s="4">
        <f t="shared" si="30"/>
        <v>127815</v>
      </c>
      <c r="I216" s="5"/>
      <c r="J216" s="64">
        <v>178949</v>
      </c>
    </row>
    <row r="217" spans="1:10" ht="13.35" customHeight="1">
      <c r="A217" s="8" t="s">
        <v>10</v>
      </c>
      <c r="B217" s="69">
        <v>9.4E-2</v>
      </c>
      <c r="C217" s="70" t="s">
        <v>90</v>
      </c>
      <c r="D217" s="4">
        <f t="shared" ref="D217:H217" si="31">D166+D158+D151+D143+D136+D173+D180+D187+D194+D201+D208+D215</f>
        <v>113456</v>
      </c>
      <c r="E217" s="5"/>
      <c r="F217" s="4">
        <f t="shared" si="31"/>
        <v>127315</v>
      </c>
      <c r="G217" s="5"/>
      <c r="H217" s="4">
        <f t="shared" si="31"/>
        <v>127815</v>
      </c>
      <c r="I217" s="5"/>
      <c r="J217" s="4">
        <v>178949</v>
      </c>
    </row>
    <row r="218" spans="1:10" ht="13.35" customHeight="1">
      <c r="A218" s="81" t="s">
        <v>10</v>
      </c>
      <c r="B218" s="74">
        <v>2053</v>
      </c>
      <c r="C218" s="70" t="s">
        <v>4</v>
      </c>
      <c r="D218" s="68">
        <f t="shared" ref="D218:H218" si="32">D217+D127</f>
        <v>208641</v>
      </c>
      <c r="E218" s="66"/>
      <c r="F218" s="68">
        <f t="shared" si="32"/>
        <v>244536</v>
      </c>
      <c r="G218" s="66"/>
      <c r="H218" s="68">
        <f t="shared" si="32"/>
        <v>245036</v>
      </c>
      <c r="I218" s="66"/>
      <c r="J218" s="67">
        <v>333206</v>
      </c>
    </row>
    <row r="219" spans="1:10" ht="10.199999999999999" customHeight="1">
      <c r="A219" s="81"/>
      <c r="B219" s="74"/>
      <c r="C219" s="70"/>
      <c r="D219" s="60"/>
      <c r="E219" s="61"/>
      <c r="F219" s="60"/>
      <c r="G219" s="61"/>
      <c r="H219" s="60"/>
      <c r="I219" s="61"/>
      <c r="J219" s="61"/>
    </row>
    <row r="220" spans="1:10" ht="13.95" customHeight="1">
      <c r="A220" s="81"/>
      <c r="B220" s="84">
        <v>2216</v>
      </c>
      <c r="C220" s="83" t="s">
        <v>143</v>
      </c>
      <c r="D220" s="60"/>
      <c r="E220" s="61"/>
      <c r="F220" s="60"/>
      <c r="G220" s="61"/>
      <c r="H220" s="61"/>
      <c r="I220" s="61"/>
      <c r="J220" s="61"/>
    </row>
    <row r="221" spans="1:10" ht="13.95" customHeight="1">
      <c r="A221" s="81"/>
      <c r="B221" s="85">
        <v>3</v>
      </c>
      <c r="C221" s="82" t="s">
        <v>144</v>
      </c>
      <c r="D221" s="60"/>
      <c r="E221" s="61"/>
      <c r="F221" s="60"/>
      <c r="G221" s="61"/>
      <c r="H221" s="61"/>
      <c r="I221" s="61"/>
      <c r="J221" s="61"/>
    </row>
    <row r="222" spans="1:10" ht="13.95" customHeight="1">
      <c r="A222" s="81"/>
      <c r="B222" s="86" t="s">
        <v>146</v>
      </c>
      <c r="C222" s="83" t="s">
        <v>104</v>
      </c>
      <c r="D222" s="60"/>
      <c r="E222" s="61"/>
      <c r="F222" s="60"/>
      <c r="G222" s="61"/>
      <c r="H222" s="61"/>
      <c r="I222" s="61"/>
      <c r="J222" s="61"/>
    </row>
    <row r="223" spans="1:10" ht="14.4" customHeight="1">
      <c r="A223" s="81"/>
      <c r="B223" s="9">
        <v>60</v>
      </c>
      <c r="C223" s="58" t="s">
        <v>209</v>
      </c>
      <c r="D223" s="60"/>
      <c r="E223" s="61"/>
      <c r="F223" s="60"/>
      <c r="G223" s="61"/>
      <c r="H223" s="61"/>
      <c r="I223" s="61"/>
      <c r="J223" s="61"/>
    </row>
    <row r="224" spans="1:10" ht="13.95" customHeight="1">
      <c r="A224" s="81"/>
      <c r="B224" s="9" t="s">
        <v>147</v>
      </c>
      <c r="C224" s="58" t="s">
        <v>145</v>
      </c>
      <c r="D224" s="4">
        <v>38000</v>
      </c>
      <c r="E224" s="5"/>
      <c r="F224" s="4">
        <v>38000</v>
      </c>
      <c r="G224" s="5"/>
      <c r="H224" s="64">
        <v>38000</v>
      </c>
      <c r="I224" s="5"/>
      <c r="J224" s="5">
        <v>0</v>
      </c>
    </row>
    <row r="225" spans="1:10" ht="13.95" customHeight="1">
      <c r="A225" s="81" t="s">
        <v>10</v>
      </c>
      <c r="B225" s="86" t="s">
        <v>146</v>
      </c>
      <c r="C225" s="83" t="s">
        <v>104</v>
      </c>
      <c r="D225" s="4">
        <f t="shared" ref="D225:H226" si="33">D224</f>
        <v>38000</v>
      </c>
      <c r="E225" s="5"/>
      <c r="F225" s="4">
        <f t="shared" si="33"/>
        <v>38000</v>
      </c>
      <c r="G225" s="5"/>
      <c r="H225" s="64">
        <f t="shared" si="33"/>
        <v>38000</v>
      </c>
      <c r="I225" s="5"/>
      <c r="J225" s="5">
        <v>0</v>
      </c>
    </row>
    <row r="226" spans="1:10" ht="13.95" customHeight="1">
      <c r="A226" s="81" t="s">
        <v>10</v>
      </c>
      <c r="B226" s="85">
        <v>3</v>
      </c>
      <c r="C226" s="82" t="s">
        <v>144</v>
      </c>
      <c r="D226" s="4">
        <f t="shared" si="33"/>
        <v>38000</v>
      </c>
      <c r="E226" s="5"/>
      <c r="F226" s="4">
        <f t="shared" si="33"/>
        <v>38000</v>
      </c>
      <c r="G226" s="5"/>
      <c r="H226" s="64">
        <f t="shared" si="33"/>
        <v>38000</v>
      </c>
      <c r="I226" s="5"/>
      <c r="J226" s="5">
        <v>0</v>
      </c>
    </row>
    <row r="227" spans="1:10" ht="13.95" customHeight="1">
      <c r="A227" s="81" t="s">
        <v>10</v>
      </c>
      <c r="B227" s="84">
        <v>2216</v>
      </c>
      <c r="C227" s="83" t="s">
        <v>143</v>
      </c>
      <c r="D227" s="68">
        <f t="shared" ref="D227:H227" si="34">D224</f>
        <v>38000</v>
      </c>
      <c r="E227" s="66"/>
      <c r="F227" s="68">
        <f t="shared" si="34"/>
        <v>38000</v>
      </c>
      <c r="G227" s="66"/>
      <c r="H227" s="68">
        <f t="shared" si="34"/>
        <v>38000</v>
      </c>
      <c r="I227" s="66"/>
      <c r="J227" s="66">
        <v>0</v>
      </c>
    </row>
    <row r="228" spans="1:10" ht="10.199999999999999" customHeight="1">
      <c r="A228" s="81"/>
      <c r="B228" s="88"/>
      <c r="C228" s="70"/>
      <c r="D228" s="60"/>
      <c r="E228" s="61"/>
      <c r="F228" s="60"/>
      <c r="G228" s="61"/>
      <c r="H228" s="60"/>
      <c r="I228" s="61"/>
      <c r="J228" s="61"/>
    </row>
    <row r="229" spans="1:10" ht="13.95" customHeight="1">
      <c r="A229" s="8" t="s">
        <v>12</v>
      </c>
      <c r="B229" s="74">
        <v>2245</v>
      </c>
      <c r="C229" s="70" t="s">
        <v>5</v>
      </c>
      <c r="D229" s="19"/>
      <c r="E229" s="19"/>
      <c r="F229" s="19"/>
      <c r="G229" s="19"/>
      <c r="H229" s="19"/>
      <c r="I229" s="19"/>
      <c r="J229" s="19"/>
    </row>
    <row r="230" spans="1:10" ht="13.95" customHeight="1">
      <c r="A230" s="8"/>
      <c r="B230" s="89">
        <v>2</v>
      </c>
      <c r="C230" s="58" t="s">
        <v>132</v>
      </c>
      <c r="D230" s="19"/>
      <c r="E230" s="19"/>
      <c r="F230" s="19"/>
      <c r="G230" s="19"/>
      <c r="H230" s="19"/>
      <c r="I230" s="19"/>
      <c r="J230" s="19"/>
    </row>
    <row r="231" spans="1:10" ht="13.95" customHeight="1">
      <c r="A231" s="8"/>
      <c r="B231" s="69">
        <v>2.101</v>
      </c>
      <c r="C231" s="70" t="s">
        <v>133</v>
      </c>
      <c r="D231" s="71"/>
      <c r="E231" s="71"/>
      <c r="F231" s="71"/>
      <c r="G231" s="71"/>
      <c r="H231" s="71"/>
      <c r="I231" s="71"/>
      <c r="J231" s="71"/>
    </row>
    <row r="232" spans="1:10" ht="13.95" customHeight="1">
      <c r="A232" s="65"/>
      <c r="B232" s="142" t="s">
        <v>91</v>
      </c>
      <c r="C232" s="65" t="s">
        <v>92</v>
      </c>
      <c r="D232" s="4">
        <v>74127</v>
      </c>
      <c r="E232" s="5"/>
      <c r="F232" s="4">
        <v>80000</v>
      </c>
      <c r="G232" s="5"/>
      <c r="H232" s="4">
        <v>80000</v>
      </c>
      <c r="I232" s="5"/>
      <c r="J232" s="73">
        <v>80000</v>
      </c>
    </row>
    <row r="233" spans="1:10" ht="13.95" customHeight="1">
      <c r="A233" s="8" t="s">
        <v>10</v>
      </c>
      <c r="B233" s="69">
        <v>2.101</v>
      </c>
      <c r="C233" s="70" t="s">
        <v>133</v>
      </c>
      <c r="D233" s="4">
        <f t="shared" ref="D233:H233" si="35">D232</f>
        <v>74127</v>
      </c>
      <c r="E233" s="5"/>
      <c r="F233" s="4">
        <f t="shared" si="35"/>
        <v>80000</v>
      </c>
      <c r="G233" s="5"/>
      <c r="H233" s="4">
        <f t="shared" si="35"/>
        <v>80000</v>
      </c>
      <c r="I233" s="5"/>
      <c r="J233" s="64">
        <v>80000</v>
      </c>
    </row>
    <row r="234" spans="1:10">
      <c r="A234" s="8"/>
      <c r="B234" s="57"/>
      <c r="C234" s="8"/>
      <c r="D234" s="16"/>
      <c r="E234" s="16"/>
      <c r="F234" s="16"/>
      <c r="G234" s="16"/>
      <c r="H234" s="16"/>
      <c r="I234" s="16"/>
      <c r="J234" s="16"/>
    </row>
    <row r="235" spans="1:10" ht="27" customHeight="1">
      <c r="A235" s="8"/>
      <c r="B235" s="69">
        <v>2.1059999999999999</v>
      </c>
      <c r="C235" s="90" t="s">
        <v>134</v>
      </c>
      <c r="D235" s="16"/>
      <c r="E235" s="16"/>
      <c r="F235" s="16"/>
      <c r="G235" s="16"/>
      <c r="H235" s="16"/>
      <c r="I235" s="16"/>
      <c r="J235" s="16"/>
    </row>
    <row r="236" spans="1:10">
      <c r="A236" s="8"/>
      <c r="B236" s="57" t="s">
        <v>95</v>
      </c>
      <c r="C236" s="8" t="s">
        <v>96</v>
      </c>
      <c r="D236" s="4">
        <v>117000</v>
      </c>
      <c r="E236" s="94"/>
      <c r="F236" s="4">
        <v>100000</v>
      </c>
      <c r="G236" s="5"/>
      <c r="H236" s="4">
        <v>100000</v>
      </c>
      <c r="I236" s="5"/>
      <c r="J236" s="73">
        <v>100000</v>
      </c>
    </row>
    <row r="237" spans="1:10" ht="27" customHeight="1">
      <c r="A237" s="8" t="s">
        <v>10</v>
      </c>
      <c r="B237" s="69">
        <v>2.1059999999999999</v>
      </c>
      <c r="C237" s="90" t="s">
        <v>134</v>
      </c>
      <c r="D237" s="4">
        <f t="shared" ref="D237:H237" si="36">D236</f>
        <v>117000</v>
      </c>
      <c r="E237" s="5"/>
      <c r="F237" s="4">
        <f t="shared" si="36"/>
        <v>100000</v>
      </c>
      <c r="G237" s="5"/>
      <c r="H237" s="4">
        <f t="shared" si="36"/>
        <v>100000</v>
      </c>
      <c r="I237" s="5"/>
      <c r="J237" s="64">
        <v>100000</v>
      </c>
    </row>
    <row r="238" spans="1:10" ht="15" customHeight="1">
      <c r="A238" s="8"/>
      <c r="B238" s="57"/>
      <c r="C238" s="8"/>
      <c r="D238" s="16"/>
      <c r="E238" s="19"/>
      <c r="F238" s="16"/>
      <c r="G238" s="16"/>
      <c r="H238" s="16"/>
      <c r="I238" s="16"/>
      <c r="J238" s="16"/>
    </row>
    <row r="239" spans="1:10" ht="28.95" customHeight="1">
      <c r="A239" s="8"/>
      <c r="B239" s="69">
        <v>2.109</v>
      </c>
      <c r="C239" s="90" t="s">
        <v>135</v>
      </c>
      <c r="D239" s="16"/>
      <c r="E239" s="16"/>
      <c r="F239" s="16"/>
      <c r="G239" s="16"/>
      <c r="H239" s="16"/>
      <c r="I239" s="16"/>
      <c r="J239" s="16"/>
    </row>
    <row r="240" spans="1:10" ht="28.95" customHeight="1">
      <c r="A240" s="8"/>
      <c r="B240" s="57" t="s">
        <v>97</v>
      </c>
      <c r="C240" s="81" t="s">
        <v>124</v>
      </c>
      <c r="D240" s="4">
        <v>24989</v>
      </c>
      <c r="E240" s="5"/>
      <c r="F240" s="4">
        <v>25000</v>
      </c>
      <c r="G240" s="5"/>
      <c r="H240" s="4">
        <v>25000</v>
      </c>
      <c r="I240" s="5"/>
      <c r="J240" s="73">
        <v>25000</v>
      </c>
    </row>
    <row r="241" spans="1:10" ht="28.2" customHeight="1">
      <c r="A241" s="8" t="s">
        <v>10</v>
      </c>
      <c r="B241" s="69">
        <v>2.109</v>
      </c>
      <c r="C241" s="90" t="s">
        <v>135</v>
      </c>
      <c r="D241" s="4">
        <f t="shared" ref="D241:H241" si="37">D240</f>
        <v>24989</v>
      </c>
      <c r="E241" s="5"/>
      <c r="F241" s="4">
        <f t="shared" si="37"/>
        <v>25000</v>
      </c>
      <c r="G241" s="5"/>
      <c r="H241" s="4">
        <f t="shared" si="37"/>
        <v>25000</v>
      </c>
      <c r="I241" s="5"/>
      <c r="J241" s="64">
        <v>25000</v>
      </c>
    </row>
    <row r="242" spans="1:10">
      <c r="A242" s="8"/>
      <c r="B242" s="74"/>
      <c r="C242" s="81"/>
      <c r="D242" s="63"/>
      <c r="E242" s="63"/>
      <c r="F242" s="63"/>
      <c r="G242" s="63"/>
      <c r="H242" s="63"/>
      <c r="I242" s="63"/>
      <c r="J242" s="63"/>
    </row>
    <row r="243" spans="1:10" ht="15" customHeight="1">
      <c r="A243" s="8"/>
      <c r="B243" s="69">
        <v>2.8</v>
      </c>
      <c r="C243" s="90" t="s">
        <v>104</v>
      </c>
      <c r="D243" s="71"/>
      <c r="E243" s="71"/>
      <c r="F243" s="71"/>
      <c r="G243" s="71"/>
      <c r="H243" s="71"/>
      <c r="I243" s="71"/>
      <c r="J243" s="71"/>
    </row>
    <row r="244" spans="1:10" ht="14.85" customHeight="1">
      <c r="A244" s="8"/>
      <c r="B244" s="57" t="s">
        <v>91</v>
      </c>
      <c r="C244" s="81" t="s">
        <v>136</v>
      </c>
      <c r="D244" s="62">
        <v>13000</v>
      </c>
      <c r="E244" s="91"/>
      <c r="F244" s="62">
        <v>25000</v>
      </c>
      <c r="G244" s="60"/>
      <c r="H244" s="62">
        <v>25000</v>
      </c>
      <c r="I244" s="60"/>
      <c r="J244" s="63">
        <v>25000</v>
      </c>
    </row>
    <row r="245" spans="1:10" ht="13.95" customHeight="1">
      <c r="A245" s="8"/>
      <c r="B245" s="57" t="s">
        <v>94</v>
      </c>
      <c r="C245" s="81" t="s">
        <v>98</v>
      </c>
      <c r="D245" s="159">
        <v>239859</v>
      </c>
      <c r="E245" s="92"/>
      <c r="F245" s="159">
        <v>240000</v>
      </c>
      <c r="G245" s="92"/>
      <c r="H245" s="159">
        <v>240000</v>
      </c>
      <c r="I245" s="92"/>
      <c r="J245" s="16">
        <v>400000</v>
      </c>
    </row>
    <row r="246" spans="1:10" ht="13.95" customHeight="1">
      <c r="A246" s="8"/>
      <c r="B246" s="157" t="s">
        <v>227</v>
      </c>
      <c r="C246" s="158" t="s">
        <v>228</v>
      </c>
      <c r="D246" s="59">
        <v>0</v>
      </c>
      <c r="E246" s="92"/>
      <c r="F246" s="59">
        <v>0</v>
      </c>
      <c r="G246" s="92"/>
      <c r="H246" s="159">
        <v>549300</v>
      </c>
      <c r="I246" s="92"/>
      <c r="J246" s="16">
        <v>12068</v>
      </c>
    </row>
    <row r="247" spans="1:10" ht="13.95" customHeight="1">
      <c r="A247" s="8" t="s">
        <v>10</v>
      </c>
      <c r="B247" s="69">
        <v>2.8</v>
      </c>
      <c r="C247" s="90" t="s">
        <v>104</v>
      </c>
      <c r="D247" s="68">
        <f>SUM(D244:D246)</f>
        <v>252859</v>
      </c>
      <c r="E247" s="66"/>
      <c r="F247" s="68">
        <f t="shared" ref="F247:H247" si="38">SUM(F244:F246)</f>
        <v>265000</v>
      </c>
      <c r="G247" s="66"/>
      <c r="H247" s="68">
        <f t="shared" si="38"/>
        <v>814300</v>
      </c>
      <c r="I247" s="66"/>
      <c r="J247" s="68">
        <v>437068</v>
      </c>
    </row>
    <row r="248" spans="1:10" ht="13.95" customHeight="1">
      <c r="A248" s="8" t="s">
        <v>10</v>
      </c>
      <c r="B248" s="89">
        <v>2</v>
      </c>
      <c r="C248" s="81" t="s">
        <v>132</v>
      </c>
      <c r="D248" s="68">
        <f>D247+D241+D237+D233</f>
        <v>468975</v>
      </c>
      <c r="E248" s="66"/>
      <c r="F248" s="68">
        <f>F247+F241+F237+F233</f>
        <v>470000</v>
      </c>
      <c r="G248" s="66"/>
      <c r="H248" s="68">
        <f>H247+H241+H237+H233</f>
        <v>1019300</v>
      </c>
      <c r="I248" s="66"/>
      <c r="J248" s="67">
        <v>642068</v>
      </c>
    </row>
    <row r="249" spans="1:10">
      <c r="A249" s="8"/>
      <c r="B249" s="89"/>
      <c r="C249" s="81"/>
      <c r="D249" s="63"/>
      <c r="E249" s="63"/>
      <c r="F249" s="63"/>
      <c r="G249" s="63"/>
      <c r="H249" s="63"/>
      <c r="I249" s="63"/>
      <c r="J249" s="63"/>
    </row>
    <row r="250" spans="1:10" ht="15" customHeight="1">
      <c r="A250" s="8"/>
      <c r="B250" s="89">
        <v>5</v>
      </c>
      <c r="C250" s="81" t="s">
        <v>139</v>
      </c>
      <c r="D250" s="60"/>
      <c r="E250" s="61"/>
      <c r="F250" s="60"/>
      <c r="G250" s="61"/>
      <c r="H250" s="60"/>
      <c r="I250" s="61"/>
      <c r="J250" s="61"/>
    </row>
    <row r="251" spans="1:10" ht="27.6" customHeight="1">
      <c r="A251" s="8"/>
      <c r="B251" s="69">
        <v>5.101</v>
      </c>
      <c r="C251" s="90" t="s">
        <v>140</v>
      </c>
      <c r="D251" s="60"/>
      <c r="E251" s="61"/>
      <c r="F251" s="60"/>
      <c r="G251" s="61"/>
      <c r="H251" s="60"/>
      <c r="I251" s="61"/>
      <c r="J251" s="61"/>
    </row>
    <row r="252" spans="1:10" ht="27.6" customHeight="1">
      <c r="A252" s="8"/>
      <c r="B252" s="57" t="s">
        <v>91</v>
      </c>
      <c r="C252" s="81" t="s">
        <v>141</v>
      </c>
      <c r="D252" s="62">
        <v>340000</v>
      </c>
      <c r="E252" s="104"/>
      <c r="F252" s="62">
        <v>360000</v>
      </c>
      <c r="G252" s="60"/>
      <c r="H252" s="62">
        <v>909300</v>
      </c>
      <c r="I252" s="60"/>
      <c r="J252" s="62">
        <v>380000</v>
      </c>
    </row>
    <row r="253" spans="1:10">
      <c r="A253" s="8"/>
      <c r="B253" s="57" t="s">
        <v>93</v>
      </c>
      <c r="C253" s="81" t="s">
        <v>213</v>
      </c>
      <c r="D253" s="4">
        <v>10000</v>
      </c>
      <c r="E253" s="94"/>
      <c r="F253" s="4">
        <v>10000</v>
      </c>
      <c r="G253" s="5"/>
      <c r="H253" s="4">
        <v>10000</v>
      </c>
      <c r="I253" s="5"/>
      <c r="J253" s="4">
        <v>10000</v>
      </c>
    </row>
    <row r="254" spans="1:10" ht="27.6" customHeight="1">
      <c r="A254" s="8" t="s">
        <v>10</v>
      </c>
      <c r="B254" s="69">
        <v>5.101</v>
      </c>
      <c r="C254" s="90" t="s">
        <v>152</v>
      </c>
      <c r="D254" s="4">
        <f t="shared" ref="D254:H254" si="39">D252+D253</f>
        <v>350000</v>
      </c>
      <c r="E254" s="5"/>
      <c r="F254" s="4">
        <f t="shared" si="39"/>
        <v>370000</v>
      </c>
      <c r="G254" s="5"/>
      <c r="H254" s="4">
        <f t="shared" si="39"/>
        <v>919300</v>
      </c>
      <c r="I254" s="5"/>
      <c r="J254" s="4">
        <v>390000</v>
      </c>
    </row>
    <row r="255" spans="1:10" ht="13.95" customHeight="1">
      <c r="A255" s="65" t="s">
        <v>10</v>
      </c>
      <c r="B255" s="141">
        <v>5</v>
      </c>
      <c r="C255" s="87" t="s">
        <v>139</v>
      </c>
      <c r="D255" s="4">
        <f t="shared" ref="D255:H255" si="40">D254</f>
        <v>350000</v>
      </c>
      <c r="E255" s="5"/>
      <c r="F255" s="4">
        <f t="shared" si="40"/>
        <v>370000</v>
      </c>
      <c r="G255" s="5"/>
      <c r="H255" s="4">
        <f t="shared" si="40"/>
        <v>919300</v>
      </c>
      <c r="I255" s="5"/>
      <c r="J255" s="64">
        <v>390000</v>
      </c>
    </row>
    <row r="256" spans="1:10">
      <c r="A256" s="8"/>
      <c r="B256" s="89"/>
      <c r="C256" s="81"/>
      <c r="D256" s="60"/>
      <c r="E256" s="61"/>
      <c r="F256" s="60"/>
      <c r="G256" s="61"/>
      <c r="H256" s="60"/>
      <c r="I256" s="61"/>
      <c r="J256" s="61"/>
    </row>
    <row r="257" spans="1:10" ht="13.35" customHeight="1">
      <c r="A257" s="8"/>
      <c r="B257" s="9">
        <v>80</v>
      </c>
      <c r="C257" s="81" t="s">
        <v>99</v>
      </c>
      <c r="D257" s="95"/>
      <c r="E257" s="63"/>
      <c r="F257" s="19"/>
      <c r="G257" s="19"/>
      <c r="H257" s="19"/>
      <c r="I257" s="19"/>
      <c r="J257" s="19"/>
    </row>
    <row r="258" spans="1:10" ht="13.35" customHeight="1">
      <c r="A258" s="8"/>
      <c r="B258" s="69">
        <v>80.001000000000005</v>
      </c>
      <c r="C258" s="90" t="s">
        <v>13</v>
      </c>
      <c r="D258" s="19"/>
      <c r="E258" s="19"/>
      <c r="F258" s="19"/>
      <c r="G258" s="19"/>
      <c r="H258" s="19"/>
      <c r="I258" s="19"/>
      <c r="J258" s="19"/>
    </row>
    <row r="259" spans="1:10" ht="13.35" customHeight="1">
      <c r="A259" s="8"/>
      <c r="B259" s="89">
        <v>60</v>
      </c>
      <c r="C259" s="81" t="s">
        <v>100</v>
      </c>
      <c r="D259" s="71"/>
      <c r="E259" s="71"/>
      <c r="F259" s="71"/>
      <c r="G259" s="71"/>
      <c r="H259" s="71"/>
      <c r="I259" s="71"/>
      <c r="J259" s="71"/>
    </row>
    <row r="260" spans="1:10" ht="13.35" customHeight="1">
      <c r="A260" s="8"/>
      <c r="B260" s="57" t="s">
        <v>101</v>
      </c>
      <c r="C260" s="81" t="s">
        <v>50</v>
      </c>
      <c r="D260" s="62">
        <v>7764</v>
      </c>
      <c r="E260" s="60"/>
      <c r="F260" s="62">
        <v>8299</v>
      </c>
      <c r="G260" s="60"/>
      <c r="H260" s="62">
        <v>8299</v>
      </c>
      <c r="I260" s="60"/>
      <c r="J260" s="63">
        <v>17096</v>
      </c>
    </row>
    <row r="261" spans="1:10" ht="13.35" customHeight="1">
      <c r="A261" s="8"/>
      <c r="B261" s="57" t="s">
        <v>102</v>
      </c>
      <c r="C261" s="81" t="s">
        <v>17</v>
      </c>
      <c r="D261" s="62">
        <v>230</v>
      </c>
      <c r="E261" s="60"/>
      <c r="F261" s="62">
        <v>800</v>
      </c>
      <c r="G261" s="60"/>
      <c r="H261" s="62">
        <v>800</v>
      </c>
      <c r="I261" s="60"/>
      <c r="J261" s="63">
        <v>600</v>
      </c>
    </row>
    <row r="262" spans="1:10" ht="13.35" customHeight="1">
      <c r="A262" s="8"/>
      <c r="B262" s="57" t="s">
        <v>103</v>
      </c>
      <c r="C262" s="81" t="s">
        <v>19</v>
      </c>
      <c r="D262" s="4">
        <v>371</v>
      </c>
      <c r="E262" s="5"/>
      <c r="F262" s="4">
        <v>624</v>
      </c>
      <c r="G262" s="5"/>
      <c r="H262" s="4">
        <v>624</v>
      </c>
      <c r="I262" s="5"/>
      <c r="J262" s="73">
        <v>468</v>
      </c>
    </row>
    <row r="263" spans="1:10" ht="13.35" customHeight="1">
      <c r="A263" s="8" t="s">
        <v>10</v>
      </c>
      <c r="B263" s="89">
        <v>60</v>
      </c>
      <c r="C263" s="81" t="s">
        <v>100</v>
      </c>
      <c r="D263" s="4">
        <f t="shared" ref="D263:H263" si="41">SUM(D260:D262)</f>
        <v>8365</v>
      </c>
      <c r="E263" s="5"/>
      <c r="F263" s="4">
        <f t="shared" si="41"/>
        <v>9723</v>
      </c>
      <c r="G263" s="5"/>
      <c r="H263" s="4">
        <f t="shared" si="41"/>
        <v>9723</v>
      </c>
      <c r="I263" s="5"/>
      <c r="J263" s="64">
        <v>18164</v>
      </c>
    </row>
    <row r="264" spans="1:10" ht="13.35" customHeight="1">
      <c r="A264" s="8" t="s">
        <v>10</v>
      </c>
      <c r="B264" s="69">
        <v>80.001000000000005</v>
      </c>
      <c r="C264" s="90" t="s">
        <v>13</v>
      </c>
      <c r="D264" s="4">
        <f t="shared" ref="D264:H264" si="42">D263</f>
        <v>8365</v>
      </c>
      <c r="E264" s="5"/>
      <c r="F264" s="4">
        <f t="shared" si="42"/>
        <v>9723</v>
      </c>
      <c r="G264" s="5"/>
      <c r="H264" s="4">
        <f t="shared" si="42"/>
        <v>9723</v>
      </c>
      <c r="I264" s="5"/>
      <c r="J264" s="64">
        <v>18164</v>
      </c>
    </row>
    <row r="265" spans="1:10" ht="10.199999999999999" customHeight="1">
      <c r="A265" s="81"/>
      <c r="B265" s="69"/>
      <c r="C265" s="90"/>
      <c r="D265" s="96"/>
      <c r="E265" s="96"/>
      <c r="F265" s="97"/>
      <c r="G265" s="96"/>
      <c r="H265" s="96"/>
      <c r="I265" s="96"/>
      <c r="J265" s="96"/>
    </row>
    <row r="266" spans="1:10" ht="26.4">
      <c r="A266" s="81"/>
      <c r="B266" s="69">
        <v>80.102000000000004</v>
      </c>
      <c r="C266" s="90" t="s">
        <v>208</v>
      </c>
      <c r="D266" s="62"/>
      <c r="E266" s="62"/>
      <c r="F266" s="99"/>
      <c r="G266" s="62"/>
      <c r="H266" s="62"/>
      <c r="I266" s="62"/>
      <c r="J266" s="62"/>
    </row>
    <row r="267" spans="1:10">
      <c r="A267" s="81"/>
      <c r="B267" s="89">
        <v>62</v>
      </c>
      <c r="C267" s="81" t="s">
        <v>129</v>
      </c>
      <c r="D267" s="62"/>
      <c r="E267" s="62"/>
      <c r="F267" s="62"/>
      <c r="G267" s="62"/>
      <c r="H267" s="62"/>
      <c r="I267" s="62"/>
      <c r="J267" s="62"/>
    </row>
    <row r="268" spans="1:10" ht="40.950000000000003" customHeight="1">
      <c r="A268" s="81"/>
      <c r="B268" s="100" t="s">
        <v>200</v>
      </c>
      <c r="C268" s="81" t="s">
        <v>210</v>
      </c>
      <c r="D268" s="62">
        <v>2600</v>
      </c>
      <c r="E268" s="60"/>
      <c r="F268" s="62">
        <v>2600</v>
      </c>
      <c r="G268" s="60"/>
      <c r="H268" s="62">
        <v>2600</v>
      </c>
      <c r="I268" s="60"/>
      <c r="J268" s="62">
        <v>3304</v>
      </c>
    </row>
    <row r="269" spans="1:10" ht="40.950000000000003" customHeight="1">
      <c r="A269" s="81"/>
      <c r="B269" s="100" t="s">
        <v>203</v>
      </c>
      <c r="C269" s="81" t="s">
        <v>207</v>
      </c>
      <c r="D269" s="60">
        <v>0</v>
      </c>
      <c r="E269" s="60"/>
      <c r="F269" s="62">
        <v>20000</v>
      </c>
      <c r="G269" s="60"/>
      <c r="H269" s="62">
        <v>20000</v>
      </c>
      <c r="I269" s="60"/>
      <c r="J269" s="62">
        <v>33500</v>
      </c>
    </row>
    <row r="270" spans="1:10" ht="40.950000000000003" customHeight="1">
      <c r="A270" s="81"/>
      <c r="B270" s="100" t="s">
        <v>214</v>
      </c>
      <c r="C270" s="81" t="s">
        <v>215</v>
      </c>
      <c r="D270" s="62">
        <v>2270</v>
      </c>
      <c r="E270" s="60"/>
      <c r="F270" s="62">
        <v>1</v>
      </c>
      <c r="G270" s="60"/>
      <c r="H270" s="62">
        <v>1</v>
      </c>
      <c r="I270" s="60"/>
      <c r="J270" s="62">
        <v>2270</v>
      </c>
    </row>
    <row r="271" spans="1:10" ht="14.85" customHeight="1">
      <c r="A271" s="81"/>
      <c r="B271" s="100" t="s">
        <v>216</v>
      </c>
      <c r="C271" s="81" t="s">
        <v>217</v>
      </c>
      <c r="D271" s="4">
        <v>5000</v>
      </c>
      <c r="E271" s="5"/>
      <c r="F271" s="4">
        <v>10000</v>
      </c>
      <c r="G271" s="5"/>
      <c r="H271" s="4">
        <v>10000</v>
      </c>
      <c r="I271" s="5"/>
      <c r="J271" s="4">
        <v>10000</v>
      </c>
    </row>
    <row r="272" spans="1:10" ht="26.4">
      <c r="A272" s="81" t="s">
        <v>10</v>
      </c>
      <c r="B272" s="69">
        <v>80.102000000000004</v>
      </c>
      <c r="C272" s="90" t="s">
        <v>208</v>
      </c>
      <c r="D272" s="4">
        <f t="shared" ref="D272:H272" si="43">SUM(D268:D271)</f>
        <v>9870</v>
      </c>
      <c r="E272" s="5"/>
      <c r="F272" s="4">
        <f t="shared" si="43"/>
        <v>32601</v>
      </c>
      <c r="G272" s="5"/>
      <c r="H272" s="4">
        <f t="shared" si="43"/>
        <v>32601</v>
      </c>
      <c r="I272" s="5"/>
      <c r="J272" s="4">
        <v>49074</v>
      </c>
    </row>
    <row r="273" spans="1:10" ht="14.4" customHeight="1">
      <c r="A273" s="8" t="s">
        <v>10</v>
      </c>
      <c r="B273" s="9">
        <v>80</v>
      </c>
      <c r="C273" s="81" t="s">
        <v>99</v>
      </c>
      <c r="D273" s="4">
        <f t="shared" ref="D273:H273" si="44">D264+D272</f>
        <v>18235</v>
      </c>
      <c r="E273" s="5"/>
      <c r="F273" s="4">
        <f t="shared" si="44"/>
        <v>42324</v>
      </c>
      <c r="G273" s="5"/>
      <c r="H273" s="4">
        <f t="shared" si="44"/>
        <v>42324</v>
      </c>
      <c r="I273" s="5"/>
      <c r="J273" s="4">
        <v>67238</v>
      </c>
    </row>
    <row r="274" spans="1:10" ht="15.6" customHeight="1">
      <c r="A274" s="81" t="s">
        <v>10</v>
      </c>
      <c r="B274" s="74">
        <v>2245</v>
      </c>
      <c r="C274" s="70" t="s">
        <v>5</v>
      </c>
      <c r="D274" s="68">
        <f t="shared" ref="D274:H274" si="45">D273+D248+D255</f>
        <v>837210</v>
      </c>
      <c r="E274" s="66"/>
      <c r="F274" s="68">
        <f t="shared" si="45"/>
        <v>882324</v>
      </c>
      <c r="G274" s="66"/>
      <c r="H274" s="68">
        <f t="shared" si="45"/>
        <v>1980924</v>
      </c>
      <c r="I274" s="66"/>
      <c r="J274" s="68">
        <v>1099306</v>
      </c>
    </row>
    <row r="275" spans="1:10">
      <c r="A275" s="81"/>
      <c r="B275" s="74"/>
      <c r="C275" s="70"/>
      <c r="D275" s="60"/>
      <c r="E275" s="61"/>
      <c r="F275" s="62"/>
      <c r="G275" s="61"/>
      <c r="H275" s="61"/>
      <c r="I275" s="61"/>
      <c r="J275" s="61"/>
    </row>
    <row r="276" spans="1:10" ht="15.6" customHeight="1">
      <c r="A276" s="8" t="s">
        <v>12</v>
      </c>
      <c r="B276" s="74">
        <v>2506</v>
      </c>
      <c r="C276" s="70" t="s">
        <v>130</v>
      </c>
      <c r="D276" s="71"/>
      <c r="E276" s="71"/>
      <c r="F276" s="71"/>
      <c r="G276" s="71"/>
      <c r="H276" s="71"/>
      <c r="I276" s="71"/>
      <c r="J276" s="71"/>
    </row>
    <row r="277" spans="1:10" ht="14.4" customHeight="1">
      <c r="A277" s="8"/>
      <c r="B277" s="69">
        <v>0.10299999999999999</v>
      </c>
      <c r="C277" s="70" t="s">
        <v>138</v>
      </c>
      <c r="D277" s="71"/>
      <c r="E277" s="71"/>
      <c r="F277" s="71"/>
      <c r="G277" s="71"/>
      <c r="H277" s="71"/>
      <c r="I277" s="71"/>
      <c r="J277" s="71"/>
    </row>
    <row r="278" spans="1:10" ht="27" customHeight="1">
      <c r="A278" s="8"/>
      <c r="B278" s="101">
        <v>39</v>
      </c>
      <c r="C278" s="102" t="s">
        <v>254</v>
      </c>
      <c r="D278" s="103"/>
      <c r="E278" s="104"/>
      <c r="F278" s="104"/>
      <c r="G278" s="104"/>
      <c r="H278" s="104"/>
      <c r="I278" s="104"/>
      <c r="J278" s="103"/>
    </row>
    <row r="279" spans="1:10" ht="27" customHeight="1">
      <c r="A279" s="65"/>
      <c r="B279" s="145" t="s">
        <v>194</v>
      </c>
      <c r="C279" s="146" t="s">
        <v>205</v>
      </c>
      <c r="D279" s="160">
        <v>7674</v>
      </c>
      <c r="E279" s="94"/>
      <c r="F279" s="160">
        <v>31408</v>
      </c>
      <c r="G279" s="94"/>
      <c r="H279" s="160">
        <v>31408</v>
      </c>
      <c r="I279" s="94"/>
      <c r="J279" s="94">
        <v>0</v>
      </c>
    </row>
    <row r="280" spans="1:10" ht="27" customHeight="1">
      <c r="A280" s="8"/>
      <c r="B280" s="101" t="s">
        <v>195</v>
      </c>
      <c r="C280" s="102" t="s">
        <v>222</v>
      </c>
      <c r="D280" s="103">
        <v>3209</v>
      </c>
      <c r="E280" s="104"/>
      <c r="F280" s="104">
        <v>0</v>
      </c>
      <c r="G280" s="104"/>
      <c r="H280" s="104">
        <v>0</v>
      </c>
      <c r="I280" s="104"/>
      <c r="J280" s="104">
        <v>0</v>
      </c>
    </row>
    <row r="281" spans="1:10" ht="27" customHeight="1">
      <c r="A281" s="8" t="s">
        <v>10</v>
      </c>
      <c r="B281" s="101">
        <v>39</v>
      </c>
      <c r="C281" s="102" t="s">
        <v>254</v>
      </c>
      <c r="D281" s="161">
        <f t="shared" ref="D281:H281" si="46">SUM(D279:D280)</f>
        <v>10883</v>
      </c>
      <c r="E281" s="105"/>
      <c r="F281" s="161">
        <f t="shared" si="46"/>
        <v>31408</v>
      </c>
      <c r="G281" s="105"/>
      <c r="H281" s="161">
        <f t="shared" si="46"/>
        <v>31408</v>
      </c>
      <c r="I281" s="105"/>
      <c r="J281" s="105">
        <v>0</v>
      </c>
    </row>
    <row r="282" spans="1:10" ht="13.5" customHeight="1">
      <c r="A282" s="8"/>
      <c r="B282" s="101"/>
      <c r="C282" s="102"/>
      <c r="D282" s="104"/>
      <c r="E282" s="104"/>
      <c r="F282" s="103"/>
      <c r="G282" s="103"/>
      <c r="H282" s="103"/>
      <c r="I282" s="104"/>
      <c r="J282" s="103"/>
    </row>
    <row r="283" spans="1:10" ht="15" customHeight="1">
      <c r="A283" s="8"/>
      <c r="B283" s="101">
        <v>71</v>
      </c>
      <c r="C283" s="102" t="s">
        <v>198</v>
      </c>
      <c r="D283" s="104"/>
      <c r="E283" s="104"/>
      <c r="F283" s="103"/>
      <c r="G283" s="103"/>
      <c r="H283" s="103"/>
      <c r="I283" s="104"/>
      <c r="J283" s="103"/>
    </row>
    <row r="284" spans="1:10" ht="15" customHeight="1">
      <c r="A284" s="8"/>
      <c r="B284" s="101" t="s">
        <v>197</v>
      </c>
      <c r="C284" s="102" t="s">
        <v>21</v>
      </c>
      <c r="D284" s="160">
        <v>5000</v>
      </c>
      <c r="E284" s="94"/>
      <c r="F284" s="160">
        <v>5000</v>
      </c>
      <c r="G284" s="94"/>
      <c r="H284" s="160">
        <v>5000</v>
      </c>
      <c r="I284" s="94"/>
      <c r="J284" s="94">
        <v>0</v>
      </c>
    </row>
    <row r="285" spans="1:10" ht="15" customHeight="1">
      <c r="A285" s="8" t="s">
        <v>10</v>
      </c>
      <c r="B285" s="101">
        <v>71</v>
      </c>
      <c r="C285" s="102" t="s">
        <v>198</v>
      </c>
      <c r="D285" s="103">
        <f>D284</f>
        <v>5000</v>
      </c>
      <c r="E285" s="104"/>
      <c r="F285" s="103">
        <f t="shared" ref="F285:H285" si="47">F284</f>
        <v>5000</v>
      </c>
      <c r="G285" s="104"/>
      <c r="H285" s="103">
        <f t="shared" si="47"/>
        <v>5000</v>
      </c>
      <c r="I285" s="104"/>
      <c r="J285" s="104">
        <v>0</v>
      </c>
    </row>
    <row r="286" spans="1:10" ht="15" customHeight="1">
      <c r="A286" s="8" t="s">
        <v>10</v>
      </c>
      <c r="B286" s="69">
        <v>0.10299999999999999</v>
      </c>
      <c r="C286" s="70" t="s">
        <v>138</v>
      </c>
      <c r="D286" s="161">
        <f>D281+D285</f>
        <v>15883</v>
      </c>
      <c r="E286" s="105"/>
      <c r="F286" s="161">
        <f t="shared" ref="F286:H286" si="48">F281+F285</f>
        <v>36408</v>
      </c>
      <c r="G286" s="105"/>
      <c r="H286" s="161">
        <f t="shared" si="48"/>
        <v>36408</v>
      </c>
      <c r="I286" s="105"/>
      <c r="J286" s="105">
        <v>0</v>
      </c>
    </row>
    <row r="287" spans="1:10" ht="13.95" customHeight="1">
      <c r="A287" s="8"/>
      <c r="B287" s="74"/>
      <c r="C287" s="70"/>
      <c r="D287" s="71"/>
      <c r="E287" s="71"/>
      <c r="F287" s="71"/>
      <c r="G287" s="71"/>
      <c r="H287" s="71"/>
      <c r="I287" s="71"/>
      <c r="J287" s="63"/>
    </row>
    <row r="288" spans="1:10" ht="15.6" customHeight="1">
      <c r="A288" s="8"/>
      <c r="B288" s="69">
        <v>0.8</v>
      </c>
      <c r="C288" s="70" t="s">
        <v>104</v>
      </c>
      <c r="D288" s="19"/>
      <c r="E288" s="19"/>
      <c r="F288" s="19"/>
      <c r="G288" s="19"/>
      <c r="H288" s="19"/>
      <c r="I288" s="19"/>
      <c r="J288" s="16"/>
    </row>
    <row r="289" spans="1:10" ht="15.6" customHeight="1">
      <c r="A289" s="8"/>
      <c r="B289" s="9">
        <v>60</v>
      </c>
      <c r="C289" s="58" t="s">
        <v>105</v>
      </c>
      <c r="D289" s="71"/>
      <c r="E289" s="71"/>
      <c r="F289" s="71"/>
      <c r="G289" s="71"/>
      <c r="H289" s="71"/>
      <c r="I289" s="71"/>
      <c r="J289" s="63"/>
    </row>
    <row r="290" spans="1:10" ht="15.6" customHeight="1">
      <c r="A290" s="8"/>
      <c r="B290" s="57" t="s">
        <v>106</v>
      </c>
      <c r="C290" s="8" t="s">
        <v>107</v>
      </c>
      <c r="D290" s="103">
        <v>46500</v>
      </c>
      <c r="E290" s="60"/>
      <c r="F290" s="103">
        <v>20000</v>
      </c>
      <c r="G290" s="60"/>
      <c r="H290" s="103">
        <v>20000</v>
      </c>
      <c r="I290" s="60"/>
      <c r="J290" s="60">
        <v>0</v>
      </c>
    </row>
    <row r="291" spans="1:10" ht="15.6" customHeight="1">
      <c r="A291" s="8"/>
      <c r="B291" s="57" t="s">
        <v>201</v>
      </c>
      <c r="C291" s="8" t="s">
        <v>202</v>
      </c>
      <c r="D291" s="160">
        <v>25000</v>
      </c>
      <c r="E291" s="94"/>
      <c r="F291" s="94">
        <v>0</v>
      </c>
      <c r="G291" s="94"/>
      <c r="H291" s="94">
        <v>0</v>
      </c>
      <c r="I291" s="94"/>
      <c r="J291" s="5">
        <v>0</v>
      </c>
    </row>
    <row r="292" spans="1:10" ht="13.95" customHeight="1">
      <c r="A292" s="81" t="s">
        <v>10</v>
      </c>
      <c r="B292" s="9">
        <v>60</v>
      </c>
      <c r="C292" s="58" t="s">
        <v>105</v>
      </c>
      <c r="D292" s="160">
        <f t="shared" ref="D292:H292" si="49">D290+D291</f>
        <v>71500</v>
      </c>
      <c r="E292" s="94"/>
      <c r="F292" s="160">
        <f t="shared" si="49"/>
        <v>20000</v>
      </c>
      <c r="G292" s="94"/>
      <c r="H292" s="160">
        <f t="shared" si="49"/>
        <v>20000</v>
      </c>
      <c r="I292" s="94"/>
      <c r="J292" s="94">
        <v>0</v>
      </c>
    </row>
    <row r="293" spans="1:10" ht="13.95" customHeight="1">
      <c r="A293" s="81" t="s">
        <v>10</v>
      </c>
      <c r="B293" s="69">
        <v>0.8</v>
      </c>
      <c r="C293" s="70" t="s">
        <v>104</v>
      </c>
      <c r="D293" s="160">
        <f t="shared" ref="D293:H293" si="50">D292</f>
        <v>71500</v>
      </c>
      <c r="E293" s="94"/>
      <c r="F293" s="160">
        <f t="shared" si="50"/>
        <v>20000</v>
      </c>
      <c r="G293" s="94"/>
      <c r="H293" s="160">
        <f t="shared" si="50"/>
        <v>20000</v>
      </c>
      <c r="I293" s="94"/>
      <c r="J293" s="94">
        <v>0</v>
      </c>
    </row>
    <row r="294" spans="1:10" ht="13.95" customHeight="1">
      <c r="A294" s="81" t="s">
        <v>10</v>
      </c>
      <c r="B294" s="74">
        <v>2506</v>
      </c>
      <c r="C294" s="70" t="s">
        <v>130</v>
      </c>
      <c r="D294" s="4">
        <f t="shared" ref="D294:H294" si="51">D293+D286</f>
        <v>87383</v>
      </c>
      <c r="E294" s="5"/>
      <c r="F294" s="4">
        <f t="shared" si="51"/>
        <v>56408</v>
      </c>
      <c r="G294" s="5"/>
      <c r="H294" s="4">
        <f t="shared" si="51"/>
        <v>56408</v>
      </c>
      <c r="I294" s="5"/>
      <c r="J294" s="5">
        <v>0</v>
      </c>
    </row>
    <row r="295" spans="1:10">
      <c r="A295" s="81"/>
      <c r="B295" s="74"/>
      <c r="C295" s="58"/>
      <c r="D295" s="63"/>
      <c r="E295" s="63"/>
      <c r="F295" s="63"/>
      <c r="G295" s="63"/>
      <c r="H295" s="63"/>
      <c r="I295" s="63"/>
      <c r="J295" s="63"/>
    </row>
    <row r="296" spans="1:10" ht="13.95" customHeight="1">
      <c r="A296" s="1" t="s">
        <v>128</v>
      </c>
      <c r="B296" s="106">
        <v>3454</v>
      </c>
      <c r="C296" s="107" t="s">
        <v>125</v>
      </c>
      <c r="D296" s="62"/>
      <c r="E296" s="62"/>
      <c r="F296" s="99"/>
      <c r="G296" s="62"/>
      <c r="H296" s="62"/>
      <c r="I296" s="62"/>
      <c r="J296" s="62"/>
    </row>
    <row r="297" spans="1:10" ht="13.95" customHeight="1">
      <c r="A297" s="1"/>
      <c r="B297" s="108">
        <v>1</v>
      </c>
      <c r="C297" s="3" t="s">
        <v>126</v>
      </c>
      <c r="D297" s="62"/>
      <c r="E297" s="62"/>
      <c r="F297" s="99"/>
      <c r="G297" s="62"/>
      <c r="H297" s="62"/>
      <c r="I297" s="62"/>
      <c r="J297" s="62"/>
    </row>
    <row r="298" spans="1:10" ht="13.95" customHeight="1">
      <c r="A298" s="1"/>
      <c r="B298" s="109">
        <v>1.8</v>
      </c>
      <c r="C298" s="107" t="s">
        <v>104</v>
      </c>
      <c r="D298" s="62"/>
      <c r="E298" s="62"/>
      <c r="F298" s="99"/>
      <c r="G298" s="62"/>
      <c r="H298" s="62"/>
      <c r="I298" s="62"/>
      <c r="J298" s="62"/>
    </row>
    <row r="299" spans="1:10" ht="28.2" customHeight="1">
      <c r="A299" s="1"/>
      <c r="B299" s="108">
        <v>1</v>
      </c>
      <c r="C299" s="3" t="s">
        <v>137</v>
      </c>
      <c r="D299" s="62"/>
      <c r="E299" s="62"/>
      <c r="F299" s="99"/>
      <c r="G299" s="62"/>
      <c r="H299" s="62"/>
      <c r="I299" s="62"/>
      <c r="J299" s="62"/>
    </row>
    <row r="300" spans="1:10" ht="13.95" customHeight="1">
      <c r="A300" s="1"/>
      <c r="B300" s="2" t="s">
        <v>127</v>
      </c>
      <c r="C300" s="3" t="s">
        <v>21</v>
      </c>
      <c r="D300" s="5">
        <v>0</v>
      </c>
      <c r="E300" s="5"/>
      <c r="F300" s="4">
        <v>1</v>
      </c>
      <c r="G300" s="5"/>
      <c r="H300" s="4">
        <v>1</v>
      </c>
      <c r="I300" s="5"/>
      <c r="J300" s="5">
        <v>0</v>
      </c>
    </row>
    <row r="301" spans="1:10" ht="28.2" customHeight="1">
      <c r="A301" s="1" t="s">
        <v>10</v>
      </c>
      <c r="B301" s="108">
        <v>1</v>
      </c>
      <c r="C301" s="3" t="s">
        <v>137</v>
      </c>
      <c r="D301" s="5">
        <f t="shared" ref="D301:H301" si="52">SUM(D300:D300)</f>
        <v>0</v>
      </c>
      <c r="E301" s="5"/>
      <c r="F301" s="4">
        <f t="shared" si="52"/>
        <v>1</v>
      </c>
      <c r="G301" s="5"/>
      <c r="H301" s="4">
        <f t="shared" si="52"/>
        <v>1</v>
      </c>
      <c r="I301" s="5"/>
      <c r="J301" s="5">
        <v>0</v>
      </c>
    </row>
    <row r="302" spans="1:10" ht="13.95" customHeight="1">
      <c r="A302" s="1"/>
      <c r="B302" s="108"/>
      <c r="C302" s="3"/>
      <c r="D302" s="62"/>
      <c r="E302" s="60"/>
      <c r="F302" s="62"/>
      <c r="G302" s="60"/>
      <c r="H302" s="62"/>
      <c r="I302" s="60"/>
      <c r="J302" s="62"/>
    </row>
    <row r="303" spans="1:10" ht="28.2" customHeight="1">
      <c r="A303" s="1"/>
      <c r="B303" s="108">
        <v>2</v>
      </c>
      <c r="C303" s="3" t="s">
        <v>251</v>
      </c>
      <c r="D303" s="62"/>
      <c r="E303" s="60"/>
      <c r="F303" s="62"/>
      <c r="G303" s="60"/>
      <c r="H303" s="62"/>
      <c r="I303" s="60"/>
      <c r="J303" s="62"/>
    </row>
    <row r="304" spans="1:10">
      <c r="A304" s="147"/>
      <c r="B304" s="148" t="s">
        <v>250</v>
      </c>
      <c r="C304" s="149" t="s">
        <v>21</v>
      </c>
      <c r="D304" s="5">
        <v>0</v>
      </c>
      <c r="E304" s="5"/>
      <c r="F304" s="5">
        <v>0</v>
      </c>
      <c r="G304" s="5"/>
      <c r="H304" s="5">
        <v>0</v>
      </c>
      <c r="I304" s="5"/>
      <c r="J304" s="4">
        <v>1</v>
      </c>
    </row>
    <row r="305" spans="1:10" ht="28.2" customHeight="1">
      <c r="A305" s="1" t="s">
        <v>10</v>
      </c>
      <c r="B305" s="108">
        <v>2</v>
      </c>
      <c r="C305" s="3" t="s">
        <v>251</v>
      </c>
      <c r="D305" s="60">
        <f>D304</f>
        <v>0</v>
      </c>
      <c r="E305" s="60"/>
      <c r="F305" s="60">
        <f t="shared" ref="F305:H305" si="53">F304</f>
        <v>0</v>
      </c>
      <c r="G305" s="60"/>
      <c r="H305" s="60">
        <f t="shared" si="53"/>
        <v>0</v>
      </c>
      <c r="I305" s="60"/>
      <c r="J305" s="62">
        <v>1</v>
      </c>
    </row>
    <row r="306" spans="1:10" ht="13.95" customHeight="1">
      <c r="A306" s="1" t="s">
        <v>10</v>
      </c>
      <c r="B306" s="110">
        <v>1.8</v>
      </c>
      <c r="C306" s="107" t="s">
        <v>104</v>
      </c>
      <c r="D306" s="66">
        <f>D301+D305</f>
        <v>0</v>
      </c>
      <c r="E306" s="66"/>
      <c r="F306" s="68">
        <f t="shared" ref="F306:H306" si="54">F301+F305</f>
        <v>1</v>
      </c>
      <c r="G306" s="66"/>
      <c r="H306" s="68">
        <f t="shared" si="54"/>
        <v>1</v>
      </c>
      <c r="I306" s="66"/>
      <c r="J306" s="68">
        <v>1</v>
      </c>
    </row>
    <row r="307" spans="1:10" ht="13.95" customHeight="1">
      <c r="A307" s="1" t="s">
        <v>10</v>
      </c>
      <c r="B307" s="108">
        <v>1</v>
      </c>
      <c r="C307" s="3" t="s">
        <v>126</v>
      </c>
      <c r="D307" s="5">
        <f>D306</f>
        <v>0</v>
      </c>
      <c r="E307" s="5"/>
      <c r="F307" s="4">
        <f t="shared" ref="F307:H308" si="55">F306</f>
        <v>1</v>
      </c>
      <c r="G307" s="5"/>
      <c r="H307" s="4">
        <f t="shared" si="55"/>
        <v>1</v>
      </c>
      <c r="I307" s="5"/>
      <c r="J307" s="4">
        <v>1</v>
      </c>
    </row>
    <row r="308" spans="1:10" ht="13.95" customHeight="1">
      <c r="A308" s="1" t="s">
        <v>10</v>
      </c>
      <c r="B308" s="106">
        <v>3454</v>
      </c>
      <c r="C308" s="107" t="s">
        <v>125</v>
      </c>
      <c r="D308" s="66">
        <f>D307</f>
        <v>0</v>
      </c>
      <c r="E308" s="66"/>
      <c r="F308" s="68">
        <f t="shared" si="55"/>
        <v>1</v>
      </c>
      <c r="G308" s="66"/>
      <c r="H308" s="68">
        <f t="shared" si="55"/>
        <v>1</v>
      </c>
      <c r="I308" s="66"/>
      <c r="J308" s="68">
        <v>1</v>
      </c>
    </row>
    <row r="309" spans="1:10" ht="13.95" customHeight="1">
      <c r="A309" s="111" t="s">
        <v>10</v>
      </c>
      <c r="B309" s="112"/>
      <c r="C309" s="113" t="s">
        <v>11</v>
      </c>
      <c r="D309" s="73">
        <f>D274+D218+D87+D294+D75+D308+D227</f>
        <v>1292599</v>
      </c>
      <c r="E309" s="5"/>
      <c r="F309" s="73">
        <f t="shared" ref="F309:H309" si="56">F274+F218+F87+F294+F75+F308+F227</f>
        <v>1384080</v>
      </c>
      <c r="G309" s="5"/>
      <c r="H309" s="73">
        <f t="shared" si="56"/>
        <v>2488082</v>
      </c>
      <c r="I309" s="5"/>
      <c r="J309" s="73">
        <v>1673611</v>
      </c>
    </row>
    <row r="310" spans="1:10" ht="9" customHeight="1">
      <c r="A310" s="8"/>
      <c r="B310" s="9"/>
      <c r="C310" s="70"/>
      <c r="D310" s="63"/>
      <c r="E310" s="63"/>
      <c r="F310" s="63"/>
      <c r="G310" s="63"/>
      <c r="H310" s="63"/>
      <c r="I310" s="63"/>
      <c r="J310" s="63"/>
    </row>
    <row r="311" spans="1:10">
      <c r="A311" s="114"/>
      <c r="B311" s="115"/>
      <c r="C311" s="83" t="s">
        <v>108</v>
      </c>
      <c r="D311" s="63"/>
      <c r="E311" s="63"/>
      <c r="F311" s="63"/>
      <c r="G311" s="63"/>
      <c r="H311" s="63"/>
      <c r="I311" s="63"/>
      <c r="J311" s="63"/>
    </row>
    <row r="312" spans="1:10" ht="14.1" customHeight="1">
      <c r="A312" s="8" t="s">
        <v>12</v>
      </c>
      <c r="B312" s="84">
        <v>4059</v>
      </c>
      <c r="C312" s="83" t="s">
        <v>7</v>
      </c>
      <c r="D312" s="63"/>
      <c r="E312" s="63"/>
      <c r="F312" s="63"/>
      <c r="G312" s="63"/>
      <c r="H312" s="63"/>
      <c r="I312" s="63"/>
      <c r="J312" s="63"/>
    </row>
    <row r="313" spans="1:10" ht="14.1" customHeight="1">
      <c r="A313" s="114"/>
      <c r="B313" s="115">
        <v>80</v>
      </c>
      <c r="C313" s="82" t="s">
        <v>99</v>
      </c>
      <c r="D313" s="63"/>
      <c r="E313" s="63"/>
      <c r="F313" s="63"/>
      <c r="G313" s="63"/>
      <c r="H313" s="63"/>
      <c r="I313" s="63"/>
      <c r="J313" s="63"/>
    </row>
    <row r="314" spans="1:10" ht="14.1" customHeight="1">
      <c r="A314" s="114"/>
      <c r="B314" s="69">
        <v>80.051000000000002</v>
      </c>
      <c r="C314" s="83" t="s">
        <v>109</v>
      </c>
      <c r="D314" s="63"/>
      <c r="E314" s="63"/>
      <c r="F314" s="63"/>
      <c r="G314" s="63"/>
      <c r="H314" s="63"/>
      <c r="I314" s="63"/>
      <c r="J314" s="63"/>
    </row>
    <row r="315" spans="1:10" s="75" customFormat="1" ht="27" customHeight="1">
      <c r="A315" s="114"/>
      <c r="B315" s="9">
        <v>19</v>
      </c>
      <c r="C315" s="58" t="s">
        <v>193</v>
      </c>
      <c r="D315" s="60"/>
      <c r="E315" s="60"/>
      <c r="F315" s="62"/>
      <c r="G315" s="60"/>
      <c r="H315" s="60"/>
      <c r="I315" s="60"/>
      <c r="J315" s="62"/>
    </row>
    <row r="316" spans="1:10" ht="27" customHeight="1">
      <c r="A316" s="114"/>
      <c r="B316" s="115">
        <v>76</v>
      </c>
      <c r="C316" s="82" t="s">
        <v>221</v>
      </c>
      <c r="D316" s="60"/>
      <c r="E316" s="60"/>
      <c r="F316" s="62"/>
      <c r="G316" s="60"/>
      <c r="H316" s="62"/>
      <c r="I316" s="60"/>
      <c r="J316" s="62"/>
    </row>
    <row r="317" spans="1:10" ht="15" customHeight="1">
      <c r="A317" s="114"/>
      <c r="B317" s="115" t="s">
        <v>196</v>
      </c>
      <c r="C317" s="82" t="s">
        <v>204</v>
      </c>
      <c r="D317" s="62">
        <v>4580</v>
      </c>
      <c r="E317" s="60"/>
      <c r="F317" s="62">
        <v>200</v>
      </c>
      <c r="G317" s="60"/>
      <c r="H317" s="62">
        <v>839</v>
      </c>
      <c r="I317" s="60"/>
      <c r="J317" s="5">
        <v>0</v>
      </c>
    </row>
    <row r="318" spans="1:10" ht="27" customHeight="1">
      <c r="A318" s="114" t="s">
        <v>10</v>
      </c>
      <c r="B318" s="9">
        <v>19</v>
      </c>
      <c r="C318" s="58" t="s">
        <v>193</v>
      </c>
      <c r="D318" s="68">
        <f t="shared" ref="D318:H318" si="57">D317</f>
        <v>4580</v>
      </c>
      <c r="E318" s="66"/>
      <c r="F318" s="68">
        <f t="shared" si="57"/>
        <v>200</v>
      </c>
      <c r="G318" s="66"/>
      <c r="H318" s="68">
        <f t="shared" si="57"/>
        <v>839</v>
      </c>
      <c r="I318" s="66"/>
      <c r="J318" s="66">
        <v>0</v>
      </c>
    </row>
    <row r="319" spans="1:10">
      <c r="A319" s="114"/>
      <c r="B319" s="69"/>
      <c r="C319" s="83"/>
      <c r="D319" s="63"/>
      <c r="E319" s="63"/>
      <c r="F319" s="63"/>
      <c r="G319" s="63"/>
      <c r="H319" s="63"/>
      <c r="I319" s="63"/>
      <c r="J319" s="63"/>
    </row>
    <row r="320" spans="1:10" ht="27.6" customHeight="1">
      <c r="A320" s="114"/>
      <c r="B320" s="115">
        <v>75</v>
      </c>
      <c r="C320" s="82" t="s">
        <v>148</v>
      </c>
      <c r="D320" s="62"/>
      <c r="E320" s="60"/>
      <c r="F320" s="60"/>
      <c r="G320" s="60"/>
      <c r="H320" s="62"/>
      <c r="I320" s="60"/>
      <c r="J320" s="62"/>
    </row>
    <row r="321" spans="1:10" ht="15" customHeight="1">
      <c r="A321" s="114"/>
      <c r="B321" s="115">
        <v>66</v>
      </c>
      <c r="C321" s="82" t="s">
        <v>149</v>
      </c>
      <c r="D321" s="62"/>
      <c r="E321" s="60"/>
      <c r="F321" s="60"/>
      <c r="G321" s="60"/>
      <c r="H321" s="62"/>
      <c r="I321" s="60"/>
      <c r="J321" s="62"/>
    </row>
    <row r="322" spans="1:10" ht="15" customHeight="1">
      <c r="A322" s="114"/>
      <c r="B322" s="115" t="s">
        <v>158</v>
      </c>
      <c r="C322" s="82" t="s">
        <v>121</v>
      </c>
      <c r="D322" s="4">
        <v>2100</v>
      </c>
      <c r="E322" s="5"/>
      <c r="F322" s="5">
        <v>0</v>
      </c>
      <c r="G322" s="5"/>
      <c r="H322" s="4">
        <v>17539</v>
      </c>
      <c r="I322" s="5"/>
      <c r="J322" s="5">
        <v>0</v>
      </c>
    </row>
    <row r="323" spans="1:10" ht="15" customHeight="1">
      <c r="A323" s="114" t="s">
        <v>10</v>
      </c>
      <c r="B323" s="115">
        <v>66</v>
      </c>
      <c r="C323" s="82" t="s">
        <v>149</v>
      </c>
      <c r="D323" s="4">
        <f t="shared" ref="D323:H323" si="58">D322</f>
        <v>2100</v>
      </c>
      <c r="E323" s="5"/>
      <c r="F323" s="5">
        <f t="shared" si="58"/>
        <v>0</v>
      </c>
      <c r="G323" s="5"/>
      <c r="H323" s="4">
        <f t="shared" si="58"/>
        <v>17539</v>
      </c>
      <c r="I323" s="5"/>
      <c r="J323" s="5">
        <v>0</v>
      </c>
    </row>
    <row r="324" spans="1:10" ht="15" customHeight="1">
      <c r="A324" s="114"/>
      <c r="B324" s="115"/>
      <c r="C324" s="82"/>
      <c r="D324" s="96"/>
      <c r="E324" s="96"/>
      <c r="F324" s="96"/>
      <c r="G324" s="96"/>
      <c r="H324" s="96"/>
      <c r="I324" s="96"/>
      <c r="J324" s="96"/>
    </row>
    <row r="325" spans="1:10" ht="15" customHeight="1">
      <c r="A325" s="114"/>
      <c r="B325" s="115">
        <v>67</v>
      </c>
      <c r="C325" s="82" t="s">
        <v>220</v>
      </c>
      <c r="D325" s="62"/>
      <c r="E325" s="62"/>
      <c r="F325" s="62"/>
      <c r="G325" s="62"/>
      <c r="H325" s="62"/>
      <c r="I325" s="62"/>
      <c r="J325" s="62"/>
    </row>
    <row r="326" spans="1:10" ht="15" customHeight="1">
      <c r="A326" s="114"/>
      <c r="B326" s="115" t="s">
        <v>159</v>
      </c>
      <c r="C326" s="82" t="s">
        <v>121</v>
      </c>
      <c r="D326" s="4">
        <v>48869</v>
      </c>
      <c r="E326" s="5"/>
      <c r="F326" s="5">
        <v>0</v>
      </c>
      <c r="G326" s="5"/>
      <c r="H326" s="4">
        <v>90000</v>
      </c>
      <c r="I326" s="5"/>
      <c r="J326" s="4">
        <v>80717</v>
      </c>
    </row>
    <row r="327" spans="1:10" ht="15" customHeight="1">
      <c r="A327" s="114" t="s">
        <v>10</v>
      </c>
      <c r="B327" s="115">
        <v>67</v>
      </c>
      <c r="C327" s="82" t="s">
        <v>220</v>
      </c>
      <c r="D327" s="4">
        <f t="shared" ref="D327:H327" si="59">D326</f>
        <v>48869</v>
      </c>
      <c r="E327" s="5"/>
      <c r="F327" s="5">
        <f t="shared" si="59"/>
        <v>0</v>
      </c>
      <c r="G327" s="5"/>
      <c r="H327" s="4">
        <f t="shared" si="59"/>
        <v>90000</v>
      </c>
      <c r="I327" s="5"/>
      <c r="J327" s="4">
        <v>80717</v>
      </c>
    </row>
    <row r="328" spans="1:10" ht="29.1" customHeight="1">
      <c r="A328" s="116" t="s">
        <v>10</v>
      </c>
      <c r="B328" s="117">
        <v>75</v>
      </c>
      <c r="C328" s="118" t="s">
        <v>148</v>
      </c>
      <c r="D328" s="68">
        <f t="shared" ref="D328:F328" si="60">D326+D322</f>
        <v>50969</v>
      </c>
      <c r="E328" s="66"/>
      <c r="F328" s="66">
        <f t="shared" si="60"/>
        <v>0</v>
      </c>
      <c r="G328" s="66"/>
      <c r="H328" s="68">
        <f>H326+H322</f>
        <v>107539</v>
      </c>
      <c r="I328" s="66"/>
      <c r="J328" s="68">
        <v>80717</v>
      </c>
    </row>
    <row r="329" spans="1:10" ht="14.4" customHeight="1">
      <c r="A329" s="114"/>
      <c r="B329" s="115"/>
      <c r="C329" s="82"/>
      <c r="D329" s="98"/>
      <c r="E329" s="98"/>
      <c r="F329" s="96"/>
      <c r="G329" s="98"/>
      <c r="H329" s="96"/>
      <c r="I329" s="98"/>
      <c r="J329" s="96"/>
    </row>
    <row r="330" spans="1:10" ht="15.6" customHeight="1">
      <c r="A330" s="114"/>
      <c r="B330" s="115">
        <v>78</v>
      </c>
      <c r="C330" s="119" t="s">
        <v>149</v>
      </c>
      <c r="D330" s="60"/>
      <c r="E330" s="60"/>
      <c r="F330" s="60"/>
      <c r="G330" s="60"/>
      <c r="H330" s="60"/>
      <c r="I330" s="60"/>
      <c r="J330" s="60"/>
    </row>
    <row r="331" spans="1:10" ht="26.4">
      <c r="A331" s="114"/>
      <c r="B331" s="115" t="s">
        <v>206</v>
      </c>
      <c r="C331" s="120" t="s">
        <v>262</v>
      </c>
      <c r="D331" s="4">
        <v>450000</v>
      </c>
      <c r="E331" s="5"/>
      <c r="F331" s="4">
        <v>200000</v>
      </c>
      <c r="G331" s="5"/>
      <c r="H331" s="4">
        <v>200000</v>
      </c>
      <c r="I331" s="5"/>
      <c r="J331" s="4">
        <v>100000</v>
      </c>
    </row>
    <row r="332" spans="1:10">
      <c r="A332" s="114" t="s">
        <v>10</v>
      </c>
      <c r="B332" s="115">
        <v>78</v>
      </c>
      <c r="C332" s="119" t="s">
        <v>149</v>
      </c>
      <c r="D332" s="4">
        <f>D331</f>
        <v>450000</v>
      </c>
      <c r="E332" s="5"/>
      <c r="F332" s="4">
        <f t="shared" ref="F332:H332" si="61">F331</f>
        <v>200000</v>
      </c>
      <c r="G332" s="5"/>
      <c r="H332" s="4">
        <f t="shared" si="61"/>
        <v>200000</v>
      </c>
      <c r="I332" s="5"/>
      <c r="J332" s="4">
        <v>100000</v>
      </c>
    </row>
    <row r="333" spans="1:10">
      <c r="A333" s="114"/>
      <c r="B333" s="115"/>
      <c r="C333" s="120"/>
      <c r="D333" s="60"/>
      <c r="E333" s="60"/>
      <c r="F333" s="62"/>
      <c r="G333" s="60"/>
      <c r="H333" s="62"/>
      <c r="I333" s="60"/>
      <c r="J333" s="62"/>
    </row>
    <row r="334" spans="1:10">
      <c r="A334" s="114"/>
      <c r="B334" s="115">
        <v>79</v>
      </c>
      <c r="C334" s="58" t="s">
        <v>105</v>
      </c>
      <c r="D334" s="60"/>
      <c r="E334" s="60"/>
      <c r="F334" s="62"/>
      <c r="G334" s="60"/>
      <c r="H334" s="60"/>
      <c r="I334" s="60"/>
      <c r="J334" s="62"/>
    </row>
    <row r="335" spans="1:10">
      <c r="A335" s="114"/>
      <c r="B335" s="115" t="s">
        <v>224</v>
      </c>
      <c r="C335" s="8" t="s">
        <v>202</v>
      </c>
      <c r="D335" s="5">
        <v>0</v>
      </c>
      <c r="E335" s="5"/>
      <c r="F335" s="4">
        <v>50000</v>
      </c>
      <c r="G335" s="5"/>
      <c r="H335" s="5">
        <v>0</v>
      </c>
      <c r="I335" s="5"/>
      <c r="J335" s="5">
        <v>0</v>
      </c>
    </row>
    <row r="336" spans="1:10">
      <c r="A336" s="114" t="s">
        <v>10</v>
      </c>
      <c r="B336" s="115">
        <v>79</v>
      </c>
      <c r="C336" s="58" t="s">
        <v>105</v>
      </c>
      <c r="D336" s="60">
        <f>D335</f>
        <v>0</v>
      </c>
      <c r="E336" s="60"/>
      <c r="F336" s="62">
        <f t="shared" ref="F336:H336" si="62">F335</f>
        <v>50000</v>
      </c>
      <c r="G336" s="60"/>
      <c r="H336" s="60">
        <f t="shared" si="62"/>
        <v>0</v>
      </c>
      <c r="I336" s="60"/>
      <c r="J336" s="60">
        <v>0</v>
      </c>
    </row>
    <row r="337" spans="1:10" ht="15" customHeight="1">
      <c r="A337" s="8" t="s">
        <v>10</v>
      </c>
      <c r="B337" s="69">
        <v>80.051000000000002</v>
      </c>
      <c r="C337" s="83" t="s">
        <v>109</v>
      </c>
      <c r="D337" s="68">
        <f>D328+D318+D332+D336</f>
        <v>505549</v>
      </c>
      <c r="E337" s="66"/>
      <c r="F337" s="68">
        <f t="shared" ref="F337:H337" si="63">F328+F318+F332+F336</f>
        <v>250200</v>
      </c>
      <c r="G337" s="66"/>
      <c r="H337" s="68">
        <f t="shared" si="63"/>
        <v>308378</v>
      </c>
      <c r="I337" s="66"/>
      <c r="J337" s="68">
        <v>180717</v>
      </c>
    </row>
    <row r="338" spans="1:10" ht="15" customHeight="1">
      <c r="A338" s="8" t="s">
        <v>10</v>
      </c>
      <c r="B338" s="115">
        <v>80</v>
      </c>
      <c r="C338" s="82" t="s">
        <v>99</v>
      </c>
      <c r="D338" s="62">
        <f>D337</f>
        <v>505549</v>
      </c>
      <c r="E338" s="60"/>
      <c r="F338" s="62">
        <f t="shared" ref="F338:H338" si="64">F337</f>
        <v>250200</v>
      </c>
      <c r="G338" s="60"/>
      <c r="H338" s="62">
        <f t="shared" si="64"/>
        <v>308378</v>
      </c>
      <c r="I338" s="60"/>
      <c r="J338" s="62">
        <v>180717</v>
      </c>
    </row>
    <row r="339" spans="1:10" ht="15" customHeight="1">
      <c r="A339" s="8" t="s">
        <v>10</v>
      </c>
      <c r="B339" s="74">
        <v>4059</v>
      </c>
      <c r="C339" s="83" t="s">
        <v>7</v>
      </c>
      <c r="D339" s="68">
        <f t="shared" ref="D339" si="65">D338</f>
        <v>505549</v>
      </c>
      <c r="E339" s="66"/>
      <c r="F339" s="68">
        <f t="shared" ref="F339:H339" si="66">F338</f>
        <v>250200</v>
      </c>
      <c r="G339" s="66"/>
      <c r="H339" s="68">
        <f t="shared" si="66"/>
        <v>308378</v>
      </c>
      <c r="I339" s="66"/>
      <c r="J339" s="68">
        <v>180717</v>
      </c>
    </row>
    <row r="340" spans="1:10">
      <c r="A340" s="8"/>
      <c r="B340" s="74"/>
      <c r="C340" s="83"/>
      <c r="D340" s="62"/>
      <c r="E340" s="60"/>
      <c r="F340" s="60"/>
      <c r="G340" s="60"/>
      <c r="H340" s="62"/>
      <c r="I340" s="60"/>
      <c r="J340" s="62"/>
    </row>
    <row r="341" spans="1:10" ht="14.4" customHeight="1">
      <c r="A341" s="121" t="s">
        <v>12</v>
      </c>
      <c r="B341" s="122">
        <v>4215</v>
      </c>
      <c r="C341" s="123" t="s">
        <v>153</v>
      </c>
      <c r="D341" s="62"/>
      <c r="E341" s="60"/>
      <c r="F341" s="60"/>
      <c r="G341" s="60"/>
      <c r="H341" s="62"/>
      <c r="I341" s="60"/>
      <c r="J341" s="62"/>
    </row>
    <row r="342" spans="1:10" ht="14.4" customHeight="1">
      <c r="A342" s="121"/>
      <c r="B342" s="124">
        <v>1</v>
      </c>
      <c r="C342" s="125" t="s">
        <v>150</v>
      </c>
      <c r="D342" s="62"/>
      <c r="E342" s="60"/>
      <c r="F342" s="60"/>
      <c r="G342" s="60"/>
      <c r="H342" s="62"/>
      <c r="I342" s="60"/>
      <c r="J342" s="62"/>
    </row>
    <row r="343" spans="1:10" ht="14.4" customHeight="1">
      <c r="A343" s="121"/>
      <c r="B343" s="126">
        <v>1.101</v>
      </c>
      <c r="C343" s="123" t="s">
        <v>151</v>
      </c>
      <c r="D343" s="62"/>
      <c r="E343" s="60"/>
      <c r="F343" s="60"/>
      <c r="G343" s="60"/>
      <c r="H343" s="62"/>
      <c r="I343" s="60"/>
      <c r="J343" s="62"/>
    </row>
    <row r="344" spans="1:10" ht="27.6" customHeight="1">
      <c r="A344" s="8"/>
      <c r="B344" s="115">
        <v>75</v>
      </c>
      <c r="C344" s="82" t="s">
        <v>148</v>
      </c>
      <c r="D344" s="62"/>
      <c r="E344" s="60"/>
      <c r="F344" s="60"/>
      <c r="G344" s="60"/>
      <c r="H344" s="62"/>
      <c r="I344" s="60"/>
      <c r="J344" s="62"/>
    </row>
    <row r="345" spans="1:10" ht="15" customHeight="1">
      <c r="A345" s="8"/>
      <c r="B345" s="9">
        <v>68</v>
      </c>
      <c r="C345" s="82" t="s">
        <v>156</v>
      </c>
      <c r="D345" s="62"/>
      <c r="E345" s="60"/>
      <c r="F345" s="60"/>
      <c r="G345" s="60"/>
      <c r="H345" s="62"/>
      <c r="I345" s="60"/>
      <c r="J345" s="62"/>
    </row>
    <row r="346" spans="1:10" ht="15" customHeight="1">
      <c r="A346" s="8"/>
      <c r="B346" s="115" t="s">
        <v>160</v>
      </c>
      <c r="C346" s="82" t="s">
        <v>121</v>
      </c>
      <c r="D346" s="4">
        <v>3084</v>
      </c>
      <c r="E346" s="5"/>
      <c r="F346" s="5">
        <v>0</v>
      </c>
      <c r="G346" s="5"/>
      <c r="H346" s="5">
        <v>0</v>
      </c>
      <c r="I346" s="5"/>
      <c r="J346" s="5">
        <v>0</v>
      </c>
    </row>
    <row r="347" spans="1:10" ht="15" customHeight="1">
      <c r="A347" s="8" t="s">
        <v>10</v>
      </c>
      <c r="B347" s="126">
        <v>1.101</v>
      </c>
      <c r="C347" s="123" t="s">
        <v>151</v>
      </c>
      <c r="D347" s="4">
        <f t="shared" ref="D347:H348" si="67">D346</f>
        <v>3084</v>
      </c>
      <c r="E347" s="5"/>
      <c r="F347" s="5">
        <f t="shared" si="67"/>
        <v>0</v>
      </c>
      <c r="G347" s="5"/>
      <c r="H347" s="5">
        <f t="shared" si="67"/>
        <v>0</v>
      </c>
      <c r="I347" s="5"/>
      <c r="J347" s="5">
        <v>0</v>
      </c>
    </row>
    <row r="348" spans="1:10" ht="15" customHeight="1">
      <c r="A348" s="8" t="s">
        <v>10</v>
      </c>
      <c r="B348" s="124">
        <v>1</v>
      </c>
      <c r="C348" s="125" t="s">
        <v>150</v>
      </c>
      <c r="D348" s="4">
        <f t="shared" si="67"/>
        <v>3084</v>
      </c>
      <c r="E348" s="5"/>
      <c r="F348" s="5">
        <f t="shared" si="67"/>
        <v>0</v>
      </c>
      <c r="G348" s="5"/>
      <c r="H348" s="5">
        <f t="shared" si="67"/>
        <v>0</v>
      </c>
      <c r="I348" s="5"/>
      <c r="J348" s="5">
        <v>0</v>
      </c>
    </row>
    <row r="349" spans="1:10">
      <c r="A349" s="65" t="s">
        <v>10</v>
      </c>
      <c r="B349" s="127">
        <v>4215</v>
      </c>
      <c r="C349" s="128" t="s">
        <v>153</v>
      </c>
      <c r="D349" s="4">
        <f t="shared" ref="D349:H349" si="68">D347</f>
        <v>3084</v>
      </c>
      <c r="E349" s="5"/>
      <c r="F349" s="5">
        <f t="shared" si="68"/>
        <v>0</v>
      </c>
      <c r="G349" s="5"/>
      <c r="H349" s="5">
        <f t="shared" si="68"/>
        <v>0</v>
      </c>
      <c r="I349" s="5"/>
      <c r="J349" s="5">
        <v>0</v>
      </c>
    </row>
    <row r="350" spans="1:10" ht="13.2" customHeight="1">
      <c r="A350" s="111" t="s">
        <v>10</v>
      </c>
      <c r="B350" s="129"/>
      <c r="C350" s="130" t="s">
        <v>108</v>
      </c>
      <c r="D350" s="68">
        <f>D339+D349</f>
        <v>508633</v>
      </c>
      <c r="E350" s="66"/>
      <c r="F350" s="68">
        <f t="shared" ref="F350:H350" si="69">F339+F349</f>
        <v>250200</v>
      </c>
      <c r="G350" s="66"/>
      <c r="H350" s="68">
        <f t="shared" si="69"/>
        <v>308378</v>
      </c>
      <c r="I350" s="66"/>
      <c r="J350" s="68">
        <v>180717</v>
      </c>
    </row>
    <row r="351" spans="1:10" ht="13.2" customHeight="1">
      <c r="A351" s="111" t="s">
        <v>10</v>
      </c>
      <c r="B351" s="129"/>
      <c r="C351" s="130" t="s">
        <v>8</v>
      </c>
      <c r="D351" s="64">
        <f>D350+D309</f>
        <v>1801232</v>
      </c>
      <c r="E351" s="5"/>
      <c r="F351" s="64">
        <f>F350+F309</f>
        <v>1634280</v>
      </c>
      <c r="G351" s="5"/>
      <c r="H351" s="64">
        <f>H350+H309</f>
        <v>2796460</v>
      </c>
      <c r="I351" s="5"/>
      <c r="J351" s="64">
        <v>1854328</v>
      </c>
    </row>
    <row r="352" spans="1:10" ht="12" customHeight="1">
      <c r="A352" s="8"/>
      <c r="B352" s="74"/>
      <c r="C352" s="131"/>
      <c r="D352" s="19"/>
      <c r="E352" s="19"/>
      <c r="F352" s="61"/>
      <c r="G352" s="61"/>
      <c r="H352" s="61"/>
      <c r="I352" s="61"/>
      <c r="J352" s="61"/>
    </row>
    <row r="353" spans="1:10" ht="27" customHeight="1">
      <c r="A353" s="8" t="s">
        <v>157</v>
      </c>
      <c r="B353" s="132">
        <v>2029</v>
      </c>
      <c r="C353" s="58" t="s">
        <v>211</v>
      </c>
      <c r="D353" s="62">
        <v>30</v>
      </c>
      <c r="E353" s="72"/>
      <c r="F353" s="60">
        <v>0</v>
      </c>
      <c r="G353" s="60"/>
      <c r="H353" s="60">
        <v>0</v>
      </c>
      <c r="I353" s="60"/>
      <c r="J353" s="60">
        <v>0</v>
      </c>
    </row>
    <row r="354" spans="1:10" ht="27" customHeight="1">
      <c r="A354" s="8" t="s">
        <v>157</v>
      </c>
      <c r="B354" s="132">
        <v>2052</v>
      </c>
      <c r="C354" s="58" t="s">
        <v>229</v>
      </c>
      <c r="D354" s="62">
        <v>44</v>
      </c>
      <c r="E354" s="72"/>
      <c r="F354" s="60">
        <v>0</v>
      </c>
      <c r="G354" s="60"/>
      <c r="H354" s="60">
        <v>0</v>
      </c>
      <c r="I354" s="60"/>
      <c r="J354" s="60">
        <v>0</v>
      </c>
    </row>
    <row r="355" spans="1:10" ht="27" customHeight="1">
      <c r="A355" s="8" t="s">
        <v>157</v>
      </c>
      <c r="B355" s="132">
        <v>2053</v>
      </c>
      <c r="C355" s="58" t="s">
        <v>211</v>
      </c>
      <c r="D355" s="99">
        <v>0</v>
      </c>
      <c r="E355" s="72"/>
      <c r="F355" s="60">
        <v>0</v>
      </c>
      <c r="G355" s="60"/>
      <c r="H355" s="60">
        <v>0</v>
      </c>
      <c r="I355" s="60"/>
      <c r="J355" s="60">
        <v>0</v>
      </c>
    </row>
    <row r="356" spans="1:10" ht="8.25" customHeight="1">
      <c r="A356" s="8"/>
      <c r="B356" s="132"/>
      <c r="C356" s="58"/>
      <c r="D356" s="99"/>
      <c r="E356" s="72"/>
      <c r="F356" s="60"/>
      <c r="G356" s="60"/>
      <c r="H356" s="60"/>
      <c r="I356" s="60"/>
      <c r="J356" s="60"/>
    </row>
    <row r="357" spans="1:10" ht="16.8" customHeight="1">
      <c r="A357" s="8"/>
      <c r="B357" s="132"/>
      <c r="C357" s="58"/>
      <c r="D357" s="99"/>
      <c r="E357" s="72"/>
      <c r="F357" s="60"/>
      <c r="G357" s="60"/>
      <c r="H357" s="60"/>
      <c r="I357" s="60"/>
      <c r="J357" s="60"/>
    </row>
    <row r="358" spans="1:10" ht="40.799999999999997" customHeight="1">
      <c r="A358" s="13" t="s">
        <v>123</v>
      </c>
      <c r="C358" s="150" t="s">
        <v>263</v>
      </c>
      <c r="D358" s="150"/>
      <c r="E358" s="150"/>
      <c r="F358" s="150"/>
      <c r="G358" s="150"/>
      <c r="H358" s="150"/>
      <c r="I358" s="150"/>
      <c r="J358" s="150"/>
    </row>
    <row r="359" spans="1:10" ht="27" customHeight="1">
      <c r="A359" s="8" t="s">
        <v>157</v>
      </c>
      <c r="B359" s="132">
        <v>2245</v>
      </c>
      <c r="C359" s="58" t="s">
        <v>164</v>
      </c>
      <c r="D359" s="62">
        <v>468975</v>
      </c>
      <c r="E359" s="95"/>
      <c r="F359" s="62">
        <v>470000</v>
      </c>
      <c r="G359" s="62"/>
      <c r="H359" s="62">
        <v>1019300</v>
      </c>
      <c r="I359" s="60"/>
      <c r="J359" s="63">
        <v>642068</v>
      </c>
    </row>
    <row r="360" spans="1:10" ht="39.6">
      <c r="A360" s="8" t="s">
        <v>157</v>
      </c>
      <c r="B360" s="132">
        <v>2245</v>
      </c>
      <c r="C360" s="58" t="s">
        <v>223</v>
      </c>
      <c r="D360" s="62">
        <v>5000</v>
      </c>
      <c r="E360" s="62"/>
      <c r="F360" s="62">
        <v>10000</v>
      </c>
      <c r="G360" s="62"/>
      <c r="H360" s="93">
        <v>10000</v>
      </c>
      <c r="I360" s="60"/>
      <c r="J360" s="93">
        <v>10000</v>
      </c>
    </row>
    <row r="361" spans="1:10">
      <c r="A361" s="8"/>
      <c r="B361" s="9"/>
      <c r="C361" s="133"/>
      <c r="D361" s="93"/>
      <c r="E361" s="93"/>
      <c r="F361" s="93"/>
      <c r="G361" s="93"/>
      <c r="H361" s="93"/>
      <c r="I361" s="93"/>
      <c r="J361" s="93"/>
    </row>
    <row r="362" spans="1:10">
      <c r="A362" s="8"/>
      <c r="B362" s="9"/>
      <c r="C362" s="133"/>
      <c r="D362" s="93"/>
      <c r="E362" s="93"/>
      <c r="F362" s="93"/>
      <c r="G362" s="93"/>
      <c r="H362" s="93"/>
      <c r="I362" s="93"/>
      <c r="J362" s="93"/>
    </row>
    <row r="363" spans="1:10">
      <c r="A363" s="8"/>
      <c r="B363" s="9"/>
      <c r="C363" s="133"/>
      <c r="D363" s="93"/>
      <c r="E363" s="93"/>
      <c r="F363" s="93"/>
      <c r="G363" s="93"/>
      <c r="H363" s="93"/>
      <c r="I363" s="93"/>
      <c r="J363" s="93"/>
    </row>
    <row r="364" spans="1:10">
      <c r="D364" s="134"/>
      <c r="E364" s="134"/>
      <c r="F364" s="135"/>
      <c r="G364" s="135"/>
      <c r="H364" s="135"/>
      <c r="I364" s="135"/>
    </row>
    <row r="365" spans="1:10">
      <c r="F365" s="136"/>
      <c r="G365" s="136"/>
      <c r="H365" s="136"/>
      <c r="I365" s="136"/>
    </row>
    <row r="366" spans="1:10">
      <c r="C366" s="7"/>
      <c r="F366" s="134"/>
      <c r="G366" s="134"/>
      <c r="H366" s="134"/>
      <c r="I366" s="134"/>
    </row>
    <row r="367" spans="1:10">
      <c r="C367" s="7"/>
      <c r="F367" s="33"/>
      <c r="G367" s="33"/>
    </row>
    <row r="368" spans="1:10">
      <c r="C368" s="7"/>
      <c r="F368" s="33"/>
      <c r="G368" s="33"/>
    </row>
    <row r="369" spans="1:7">
      <c r="C369" s="7"/>
      <c r="F369" s="33"/>
      <c r="G369" s="33"/>
    </row>
    <row r="370" spans="1:7">
      <c r="C370" s="7"/>
      <c r="F370" s="33"/>
      <c r="G370" s="33"/>
    </row>
    <row r="371" spans="1:7">
      <c r="C371" s="7"/>
      <c r="F371" s="33"/>
      <c r="G371" s="33"/>
    </row>
    <row r="372" spans="1:7">
      <c r="C372" s="7"/>
      <c r="F372" s="33"/>
      <c r="G372" s="33"/>
    </row>
    <row r="373" spans="1:7">
      <c r="C373" s="7"/>
      <c r="F373" s="33"/>
      <c r="G373" s="33"/>
    </row>
    <row r="374" spans="1:7">
      <c r="F374" s="33"/>
      <c r="G374" s="33"/>
    </row>
    <row r="375" spans="1:7">
      <c r="F375" s="33"/>
      <c r="G375" s="33"/>
    </row>
    <row r="377" spans="1:7">
      <c r="A377" s="8"/>
      <c r="B377" s="9"/>
      <c r="C377" s="75"/>
    </row>
    <row r="378" spans="1:7" ht="11.4" customHeight="1">
      <c r="A378" s="137"/>
      <c r="B378" s="138"/>
      <c r="C378" s="139"/>
      <c r="D378" s="137"/>
    </row>
    <row r="379" spans="1:7">
      <c r="A379" s="8"/>
      <c r="B379" s="9"/>
      <c r="C379" s="75"/>
    </row>
    <row r="380" spans="1:7">
      <c r="A380" s="8"/>
      <c r="B380" s="137"/>
      <c r="C380" s="139"/>
    </row>
    <row r="381" spans="1:7">
      <c r="A381" s="8"/>
      <c r="B381" s="137"/>
      <c r="C381" s="139"/>
    </row>
    <row r="382" spans="1:7">
      <c r="A382" s="8"/>
      <c r="B382" s="137"/>
      <c r="C382" s="139"/>
    </row>
    <row r="383" spans="1:7">
      <c r="A383" s="8"/>
      <c r="B383" s="9"/>
      <c r="C383" s="139"/>
    </row>
    <row r="384" spans="1:7">
      <c r="A384" s="8"/>
      <c r="B384" s="9"/>
      <c r="C384" s="75"/>
    </row>
    <row r="385" spans="1:3">
      <c r="A385" s="8"/>
      <c r="B385" s="9"/>
      <c r="C385" s="139"/>
    </row>
    <row r="389" spans="1:3" ht="13.8">
      <c r="C389" s="140"/>
    </row>
  </sheetData>
  <autoFilter ref="A26:J363"/>
  <mergeCells count="2">
    <mergeCell ref="A1:J1"/>
    <mergeCell ref="A2:J2"/>
  </mergeCells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85" firstPageNumber="185" orientation="landscape" blackAndWhite="1" useFirstPageNumber="1" r:id="rId1"/>
  <headerFooter alignWithMargins="0">
    <oddHeader xml:space="preserve">&amp;C   </oddHeader>
    <oddFooter>&amp;C&amp;"Times New Roman,Bold"   &amp;P</oddFooter>
  </headerFooter>
  <rowBreaks count="3" manualBreakCount="3">
    <brk id="36" max="11" man="1"/>
    <brk id="232" max="11" man="1"/>
    <brk id="27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dem22</vt:lpstr>
      <vt:lpstr>'dem22'!crfrec</vt:lpstr>
      <vt:lpstr>'dem22'!css</vt:lpstr>
      <vt:lpstr>'dem22'!da</vt:lpstr>
      <vt:lpstr>landrevenue</vt:lpstr>
      <vt:lpstr>'dem22'!lr</vt:lpstr>
      <vt:lpstr>'dem22'!nc</vt:lpstr>
      <vt:lpstr>'dem22'!Print_Area</vt:lpstr>
      <vt:lpstr>'dem22'!Print_Titles</vt:lpstr>
      <vt:lpstr>'dem22'!pwcap</vt:lpstr>
      <vt:lpstr>'dem22'!reform</vt:lpstr>
      <vt:lpstr>'dem22'!revise</vt:lpstr>
      <vt:lpstr>'dem22'!sgs</vt:lpstr>
      <vt:lpstr>'dem22'!summary</vt:lpstr>
      <vt:lpstr>'dem22'!water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2019-07-18T13:31:46Z</cp:lastPrinted>
  <dcterms:created xsi:type="dcterms:W3CDTF">2004-06-02T16:20:15Z</dcterms:created>
  <dcterms:modified xsi:type="dcterms:W3CDTF">2019-08-05T09:35:10Z</dcterms:modified>
</cp:coreProperties>
</file>