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3" sheetId="4" r:id="rId1"/>
  </sheets>
  <definedNames>
    <definedName name="__123Graph_D" hidden="1">#REF!</definedName>
    <definedName name="_xlnm._FilterDatabase" localSheetId="0" hidden="1">'dem3'!$A$20:$J$249</definedName>
    <definedName name="building" localSheetId="0">'dem3'!$E$14:$G$14</definedName>
    <definedName name="housing" localSheetId="0">'dem3'!$D$199:$J$199</definedName>
    <definedName name="housingcap" localSheetId="0">'dem3'!$D$243:$J$243</definedName>
    <definedName name="np" localSheetId="0">'dem3'!#REF!</definedName>
    <definedName name="_xlnm.Print_Area" localSheetId="0">'dem3'!$A$1:$J$249</definedName>
    <definedName name="_xlnm.Print_Titles" localSheetId="0">'dem3'!$17:$20</definedName>
    <definedName name="pw" localSheetId="0">'dem3'!$D$130:$J$130</definedName>
    <definedName name="pwcap" localSheetId="0">'dem3'!$D$231:$J$231</definedName>
    <definedName name="pwrec" localSheetId="0">'dem3'!#REF!</definedName>
    <definedName name="revise" localSheetId="0">'dem3'!$D$262:$I$262</definedName>
    <definedName name="suspense" localSheetId="0">'dem3'!#REF!</definedName>
    <definedName name="Z_239EE218_578E_4317_BEED_14D5D7089E27_.wvu.Cols" localSheetId="0" hidden="1">'dem3'!#REF!</definedName>
    <definedName name="Z_239EE218_578E_4317_BEED_14D5D7089E27_.wvu.FilterData" localSheetId="0" hidden="1">'dem3'!$A$1:$J$257</definedName>
    <definedName name="Z_239EE218_578E_4317_BEED_14D5D7089E27_.wvu.PrintArea" localSheetId="0" hidden="1">'dem3'!$A$1:$J$260</definedName>
    <definedName name="Z_239EE218_578E_4317_BEED_14D5D7089E27_.wvu.PrintTitles" localSheetId="0" hidden="1">'dem3'!$17:$20</definedName>
    <definedName name="Z_302A3EA3_AE96_11D5_A646_0050BA3D7AFD_.wvu.Cols" localSheetId="0" hidden="1">'dem3'!#REF!</definedName>
    <definedName name="Z_302A3EA3_AE96_11D5_A646_0050BA3D7AFD_.wvu.FilterData" localSheetId="0" hidden="1">'dem3'!$A$1:$J$257</definedName>
    <definedName name="Z_302A3EA3_AE96_11D5_A646_0050BA3D7AFD_.wvu.PrintArea" localSheetId="0" hidden="1">'dem3'!$A$1:$J$260</definedName>
    <definedName name="Z_302A3EA3_AE96_11D5_A646_0050BA3D7AFD_.wvu.PrintTitles" localSheetId="0" hidden="1">'dem3'!$17:$20</definedName>
    <definedName name="Z_36DBA021_0ECB_11D4_8064_004005726899_.wvu.Cols" localSheetId="0" hidden="1">'dem3'!#REF!</definedName>
    <definedName name="Z_36DBA021_0ECB_11D4_8064_004005726899_.wvu.FilterData" localSheetId="0" hidden="1">'dem3'!$C$21:$C$252</definedName>
    <definedName name="Z_36DBA021_0ECB_11D4_8064_004005726899_.wvu.PrintArea" localSheetId="0" hidden="1">'dem3'!$A$1:$J$252</definedName>
    <definedName name="Z_36DBA021_0ECB_11D4_8064_004005726899_.wvu.PrintTitles" localSheetId="0" hidden="1">'dem3'!$17:$20</definedName>
    <definedName name="Z_93EBE921_AE91_11D5_8685_004005726899_.wvu.Cols" localSheetId="0" hidden="1">'dem3'!#REF!</definedName>
    <definedName name="Z_93EBE921_AE91_11D5_8685_004005726899_.wvu.FilterData" localSheetId="0" hidden="1">'dem3'!$C$21:$C$252</definedName>
    <definedName name="Z_93EBE921_AE91_11D5_8685_004005726899_.wvu.PrintArea" localSheetId="0" hidden="1">'dem3'!$A$1:$J$252</definedName>
    <definedName name="Z_93EBE921_AE91_11D5_8685_004005726899_.wvu.PrintTitles" localSheetId="0" hidden="1">'dem3'!$17:$20</definedName>
    <definedName name="Z_94DA79C1_0FDE_11D5_9579_000021DAEEA2_.wvu.Cols" localSheetId="0" hidden="1">'dem3'!#REF!</definedName>
    <definedName name="Z_94DA79C1_0FDE_11D5_9579_000021DAEEA2_.wvu.FilterData" localSheetId="0" hidden="1">'dem3'!$C$21:$C$252</definedName>
    <definedName name="Z_94DA79C1_0FDE_11D5_9579_000021DAEEA2_.wvu.PrintArea" localSheetId="0" hidden="1">'dem3'!$A$1:$J$252</definedName>
    <definedName name="Z_94DA79C1_0FDE_11D5_9579_000021DAEEA2_.wvu.PrintTitles" localSheetId="0" hidden="1">'dem3'!$17:$20</definedName>
    <definedName name="Z_B4CB098C_161F_11D5_8064_004005726899_.wvu.FilterData" localSheetId="0" hidden="1">'dem3'!$C$21:$C$252</definedName>
    <definedName name="Z_B4CB0997_161F_11D5_8064_004005726899_.wvu.FilterData" localSheetId="0" hidden="1">'dem3'!$C$21:$C$252</definedName>
    <definedName name="Z_C868F8C3_16D7_11D5_A68D_81D6213F5331_.wvu.Cols" localSheetId="0" hidden="1">'dem3'!#REF!</definedName>
    <definedName name="Z_C868F8C3_16D7_11D5_A68D_81D6213F5331_.wvu.FilterData" localSheetId="0" hidden="1">'dem3'!$C$21:$C$252</definedName>
    <definedName name="Z_C868F8C3_16D7_11D5_A68D_81D6213F5331_.wvu.PrintArea" localSheetId="0" hidden="1">'dem3'!$A$1:$J$252</definedName>
    <definedName name="Z_C868F8C3_16D7_11D5_A68D_81D6213F5331_.wvu.PrintTitles" localSheetId="0" hidden="1">'dem3'!$17:$20</definedName>
    <definedName name="Z_E5DF37BD_125C_11D5_8DC4_D0F5D88B3549_.wvu.Cols" localSheetId="0" hidden="1">'dem3'!#REF!</definedName>
    <definedName name="Z_E5DF37BD_125C_11D5_8DC4_D0F5D88B3549_.wvu.FilterData" localSheetId="0" hidden="1">'dem3'!$C$21:$C$252</definedName>
    <definedName name="Z_E5DF37BD_125C_11D5_8DC4_D0F5D88B3549_.wvu.PrintArea" localSheetId="0" hidden="1">'dem3'!$A$1:$J$252</definedName>
    <definedName name="Z_E5DF37BD_125C_11D5_8DC4_D0F5D88B3549_.wvu.PrintTitles" localSheetId="0" hidden="1">'dem3'!$17:$20</definedName>
    <definedName name="Z_F8ADACC1_164E_11D6_B603_000021DAEEA2_.wvu.Cols" localSheetId="0" hidden="1">'dem3'!#REF!</definedName>
    <definedName name="Z_F8ADACC1_164E_11D6_B603_000021DAEEA2_.wvu.FilterData" localSheetId="0" hidden="1">'dem3'!$C$21:$C$252</definedName>
    <definedName name="Z_F8ADACC1_164E_11D6_B603_000021DAEEA2_.wvu.PrintArea" localSheetId="0" hidden="1">'dem3'!$A$1:$J$252</definedName>
    <definedName name="Z_F8ADACC1_164E_11D6_B603_000021DAEEA2_.wvu.PrintTitles" localSheetId="0" hidden="1">'dem3'!$17:$20</definedName>
  </definedNames>
  <calcPr calcId="125725"/>
</workbook>
</file>

<file path=xl/calcChain.xml><?xml version="1.0" encoding="utf-8"?>
<calcChain xmlns="http://schemas.openxmlformats.org/spreadsheetml/2006/main">
  <c r="F227" i="4"/>
  <c r="D227"/>
  <c r="H217" l="1"/>
  <c r="H239"/>
  <c r="H240" s="1"/>
  <c r="F239"/>
  <c r="F240" s="1"/>
  <c r="F241" s="1"/>
  <c r="D239"/>
  <c r="D240" s="1"/>
  <c r="F228"/>
  <c r="F229" s="1"/>
  <c r="F230" s="1"/>
  <c r="D228"/>
  <c r="D229" s="1"/>
  <c r="D230" s="1"/>
  <c r="F217"/>
  <c r="D217"/>
  <c r="H211"/>
  <c r="H212" s="1"/>
  <c r="F211"/>
  <c r="F212" s="1"/>
  <c r="D211"/>
  <c r="D212" s="1"/>
  <c r="H195"/>
  <c r="H196" s="1"/>
  <c r="F195"/>
  <c r="F196" s="1"/>
  <c r="D195"/>
  <c r="D196" s="1"/>
  <c r="H189"/>
  <c r="F189"/>
  <c r="D189"/>
  <c r="H185"/>
  <c r="F185"/>
  <c r="D185"/>
  <c r="H181"/>
  <c r="F181"/>
  <c r="D181"/>
  <c r="H177"/>
  <c r="F177"/>
  <c r="D177"/>
  <c r="H168"/>
  <c r="F168"/>
  <c r="D168"/>
  <c r="H163"/>
  <c r="F163"/>
  <c r="D163"/>
  <c r="H158"/>
  <c r="F158"/>
  <c r="D158"/>
  <c r="H153"/>
  <c r="F153"/>
  <c r="D153"/>
  <c r="H147"/>
  <c r="F147"/>
  <c r="D147"/>
  <c r="H127"/>
  <c r="H128" s="1"/>
  <c r="F127"/>
  <c r="F128" s="1"/>
  <c r="D127"/>
  <c r="D128" s="1"/>
  <c r="H121"/>
  <c r="H122" s="1"/>
  <c r="F121"/>
  <c r="F122" s="1"/>
  <c r="D121"/>
  <c r="D122" s="1"/>
  <c r="H114"/>
  <c r="H115" s="1"/>
  <c r="F114"/>
  <c r="F115" s="1"/>
  <c r="D114"/>
  <c r="D115" s="1"/>
  <c r="H106"/>
  <c r="F106"/>
  <c r="D106"/>
  <c r="H99"/>
  <c r="F99"/>
  <c r="D99"/>
  <c r="H93"/>
  <c r="F93"/>
  <c r="D93"/>
  <c r="H87"/>
  <c r="F87"/>
  <c r="D87"/>
  <c r="H73"/>
  <c r="F73"/>
  <c r="D73"/>
  <c r="H68"/>
  <c r="F68"/>
  <c r="D68"/>
  <c r="H63"/>
  <c r="F63"/>
  <c r="D63"/>
  <c r="H58"/>
  <c r="F58"/>
  <c r="D58"/>
  <c r="H53"/>
  <c r="F53"/>
  <c r="D53"/>
  <c r="H48"/>
  <c r="F48"/>
  <c r="D48"/>
  <c r="H43"/>
  <c r="F43"/>
  <c r="D43"/>
  <c r="H37"/>
  <c r="F37"/>
  <c r="D37"/>
  <c r="H227" l="1"/>
  <c r="H228" s="1"/>
  <c r="H229" s="1"/>
  <c r="H230" s="1"/>
  <c r="F190"/>
  <c r="F197" s="1"/>
  <c r="D218"/>
  <c r="D219" s="1"/>
  <c r="D231" s="1"/>
  <c r="F218"/>
  <c r="F219" s="1"/>
  <c r="F231" s="1"/>
  <c r="H218"/>
  <c r="H219" s="1"/>
  <c r="D74"/>
  <c r="D75" s="1"/>
  <c r="D76" s="1"/>
  <c r="H74"/>
  <c r="H75" s="1"/>
  <c r="H76" s="1"/>
  <c r="D107"/>
  <c r="D108" s="1"/>
  <c r="D129" s="1"/>
  <c r="H107"/>
  <c r="H108" s="1"/>
  <c r="H129" s="1"/>
  <c r="D169"/>
  <c r="D170" s="1"/>
  <c r="H169"/>
  <c r="H170" s="1"/>
  <c r="F169"/>
  <c r="F170" s="1"/>
  <c r="D190"/>
  <c r="D197" s="1"/>
  <c r="H190"/>
  <c r="H197" s="1"/>
  <c r="F74"/>
  <c r="F75" s="1"/>
  <c r="F76" s="1"/>
  <c r="F107"/>
  <c r="F108" s="1"/>
  <c r="F129" s="1"/>
  <c r="D242"/>
  <c r="D243" s="1"/>
  <c r="D241"/>
  <c r="H242"/>
  <c r="H243" s="1"/>
  <c r="H241"/>
  <c r="F242"/>
  <c r="F243" s="1"/>
  <c r="F198" l="1"/>
  <c r="F199" s="1"/>
  <c r="H231"/>
  <c r="H244" s="1"/>
  <c r="F130"/>
  <c r="H130"/>
  <c r="H198"/>
  <c r="H199" s="1"/>
  <c r="D130"/>
  <c r="D198"/>
  <c r="D199" s="1"/>
  <c r="F244"/>
  <c r="D244"/>
  <c r="H200" l="1"/>
  <c r="H245" s="1"/>
  <c r="F200"/>
  <c r="F245" s="1"/>
  <c r="D200"/>
  <c r="D245" s="1"/>
  <c r="E14" l="1"/>
  <c r="F14"/>
  <c r="G14" l="1"/>
</calcChain>
</file>

<file path=xl/sharedStrings.xml><?xml version="1.0" encoding="utf-8"?>
<sst xmlns="http://schemas.openxmlformats.org/spreadsheetml/2006/main" count="354" uniqueCount="143">
  <si>
    <t>DEMAND NO. 3</t>
  </si>
  <si>
    <t>Public Works</t>
  </si>
  <si>
    <t>Housing</t>
  </si>
  <si>
    <t>A - Capital Account of General Services</t>
  </si>
  <si>
    <t>Capital Outlay on Public Works</t>
  </si>
  <si>
    <t>B - Capital Account of Social Services</t>
  </si>
  <si>
    <t>Capital Outlay on Housing</t>
  </si>
  <si>
    <t>Capital</t>
  </si>
  <si>
    <t>Total</t>
  </si>
  <si>
    <t>Voted</t>
  </si>
  <si>
    <t>Major /Sub-Major/Minor/Sub/Detailed Heads</t>
  </si>
  <si>
    <t>REVENUE SECTION</t>
  </si>
  <si>
    <t>M.H.</t>
  </si>
  <si>
    <t>Office Buildings</t>
  </si>
  <si>
    <t>Maintenance and Repairs</t>
  </si>
  <si>
    <t>Building and Housing Department</t>
  </si>
  <si>
    <t>East District</t>
  </si>
  <si>
    <t>03.45.71</t>
  </si>
  <si>
    <t>West District</t>
  </si>
  <si>
    <t>North District</t>
  </si>
  <si>
    <t>South District</t>
  </si>
  <si>
    <t>General</t>
  </si>
  <si>
    <t>Direction and Administration</t>
  </si>
  <si>
    <t>Salaries</t>
  </si>
  <si>
    <t>Wages</t>
  </si>
  <si>
    <t>Travel Expenses</t>
  </si>
  <si>
    <t>Office Expenses</t>
  </si>
  <si>
    <t>61.46.01</t>
  </si>
  <si>
    <t>61.46.11</t>
  </si>
  <si>
    <t>61.46.13</t>
  </si>
  <si>
    <t>61.47.01</t>
  </si>
  <si>
    <t>61.47.11</t>
  </si>
  <si>
    <t>61.47.13</t>
  </si>
  <si>
    <t>61.48.01</t>
  </si>
  <si>
    <t>61.48.02</t>
  </si>
  <si>
    <t>61.48.11</t>
  </si>
  <si>
    <t>61.48.13</t>
  </si>
  <si>
    <t>Furnishing</t>
  </si>
  <si>
    <t>03.45.76</t>
  </si>
  <si>
    <t>Lease Charges</t>
  </si>
  <si>
    <t>62.45.14</t>
  </si>
  <si>
    <t>Rent, Rates and Taxes</t>
  </si>
  <si>
    <t>Suspense</t>
  </si>
  <si>
    <t>03.00.43</t>
  </si>
  <si>
    <t>Government Residential Buildings</t>
  </si>
  <si>
    <t>General Pool Accommodation</t>
  </si>
  <si>
    <t>61.45.21</t>
  </si>
  <si>
    <t>Supplies and Materials</t>
  </si>
  <si>
    <t>61.45.50</t>
  </si>
  <si>
    <t>Other Charges</t>
  </si>
  <si>
    <t>61.46.21</t>
  </si>
  <si>
    <t>61.47.21</t>
  </si>
  <si>
    <t>61.48.21</t>
  </si>
  <si>
    <t>CAPITAL SECTION</t>
  </si>
  <si>
    <t>Construction</t>
  </si>
  <si>
    <t>03.45.77</t>
  </si>
  <si>
    <t>Additions, Alterations &amp; Renovations of  Office Buildings</t>
  </si>
  <si>
    <t>Other Buildings</t>
  </si>
  <si>
    <t>03.45.78</t>
  </si>
  <si>
    <t>Construction  (Public Works)</t>
  </si>
  <si>
    <t>Maintenance of Tashiling Secretariat Complex Building</t>
  </si>
  <si>
    <t>Quarters for MLA</t>
  </si>
  <si>
    <t>Other Maintenance Expenditure</t>
  </si>
  <si>
    <t>WorkCharged Establishment</t>
  </si>
  <si>
    <t>60.71.02</t>
  </si>
  <si>
    <t>60.72.02</t>
  </si>
  <si>
    <t>60.73.02</t>
  </si>
  <si>
    <t>60.74.02</t>
  </si>
  <si>
    <t>60.75.02</t>
  </si>
  <si>
    <t>61.71.21</t>
  </si>
  <si>
    <t>61.72.21</t>
  </si>
  <si>
    <t>61.73.21</t>
  </si>
  <si>
    <t>61.74.21</t>
  </si>
  <si>
    <t>61.75.21</t>
  </si>
  <si>
    <t>Minor Works</t>
  </si>
  <si>
    <t>Other Expenditure</t>
  </si>
  <si>
    <t>61.71.27</t>
  </si>
  <si>
    <t>61.72.27</t>
  </si>
  <si>
    <t>61.73.27</t>
  </si>
  <si>
    <t>61.74.27</t>
  </si>
  <si>
    <t>61.75.27</t>
  </si>
  <si>
    <t>60.45.77</t>
  </si>
  <si>
    <t>II. Details of the estimates and the heads under which this grant will be accounted for:</t>
  </si>
  <si>
    <t>Revenue</t>
  </si>
  <si>
    <t>Construction (Public Works)</t>
  </si>
  <si>
    <t>Maintenance &amp; Repairs of Office Buildings under South District</t>
  </si>
  <si>
    <t>Maintenance &amp; Repairs of Office Buildings under North District</t>
  </si>
  <si>
    <t>Maintenance &amp; Repairs of Office Buildings under West District</t>
  </si>
  <si>
    <t>Maintenance &amp; Repairs of Office Buildings under East District</t>
  </si>
  <si>
    <t>A - General Services (d) Administrative Services</t>
  </si>
  <si>
    <t>61.44.01</t>
  </si>
  <si>
    <t>61.44.02</t>
  </si>
  <si>
    <t>61.44.11</t>
  </si>
  <si>
    <t>61.44.13</t>
  </si>
  <si>
    <t>Housing &amp; Urban Development</t>
  </si>
  <si>
    <t>(c) Water Supply, Sanitation, Housing &amp; Urban Development</t>
  </si>
  <si>
    <t xml:space="preserve">Note: </t>
  </si>
  <si>
    <t>03</t>
  </si>
  <si>
    <t>Lease Charges  (PWD)</t>
  </si>
  <si>
    <t>Lease Charges (PWD)</t>
  </si>
  <si>
    <t>The above estimate does not include the recoveries shown below which are adjusted in accounts in reduction of expenditure.</t>
  </si>
  <si>
    <t>Secretariat at Gangtok (SPA)</t>
  </si>
  <si>
    <t>(In Thousands of Rupees)</t>
  </si>
  <si>
    <t xml:space="preserve">  </t>
  </si>
  <si>
    <t>Head Quarter Establishment</t>
  </si>
  <si>
    <t>Rec</t>
  </si>
  <si>
    <t>Development of Infrastructure Facilities for Judiciary including Gram Nyayalayas</t>
  </si>
  <si>
    <t>31.00.81</t>
  </si>
  <si>
    <t>BUILDINGS AND HOUSING</t>
  </si>
  <si>
    <t>B-Social Services (c) Water Supply, Sanitation</t>
  </si>
  <si>
    <t>31.00.82</t>
  </si>
  <si>
    <t>61.76.21</t>
  </si>
  <si>
    <t>61.76.27</t>
  </si>
  <si>
    <t>Maintenance &amp; Repairs of Judicial Complex</t>
  </si>
  <si>
    <t>61.77.21</t>
  </si>
  <si>
    <t>61.77.27</t>
  </si>
  <si>
    <t>Maintenance &amp; Repairs of Raj Bhawan Complex</t>
  </si>
  <si>
    <t>Chief Engineer (Buildings) Establishment</t>
  </si>
  <si>
    <t>Rent for hired Buildings of Lower Secretariat</t>
  </si>
  <si>
    <t>Budget Estimate</t>
  </si>
  <si>
    <t>61.44.42</t>
  </si>
  <si>
    <t>Office complex for Judicial Administration 
(Central Share)</t>
  </si>
  <si>
    <t>Office complex for Judicial Administration 
(State Share)</t>
  </si>
  <si>
    <t>Maintenance &amp; Repairs of Govt. Quarters under East 
District</t>
  </si>
  <si>
    <t>Maintenance &amp; Repairs of Govt. Quarters under East
 District</t>
  </si>
  <si>
    <t>Public Works, 80-General  Buildings, 799-Suspense</t>
  </si>
  <si>
    <t>I. Estimate of the amount required in the year ending 31st March, 2020 to defray the Charges in respect of Buildings and Housing</t>
  </si>
  <si>
    <t>2019-20</t>
  </si>
  <si>
    <t>03.45.79</t>
  </si>
  <si>
    <t>Construction of Underground Parking Space at Namchi (NEC)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</si>
  <si>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</si>
  <si>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</si>
  <si>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</si>
  <si>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</si>
  <si>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</si>
  <si>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</si>
  <si>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>Office Complex for Judicial Administration 
(State Share)</t>
  </si>
  <si>
    <t>Maintenance &amp; Repairs of Govt. Quarters under East District</t>
  </si>
  <si>
    <t>Maintenance &amp; Repairs of Govt. Quarters under West District</t>
  </si>
  <si>
    <t>Maintenance &amp; Repairs of Govt. Quarters under North District</t>
  </si>
  <si>
    <t>Maintenance &amp; Repairs of Govt. Quarters under South District</t>
  </si>
  <si>
    <t>Maintenance &amp; Repairs of Govt. Quarters under West  District</t>
  </si>
  <si>
    <t>Lump sum provision for revision of Pay &amp; 
Allowances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</si>
</sst>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0#"/>
    <numFmt numFmtId="166" formatCode="0##"/>
    <numFmt numFmtId="167" formatCode="0#.###"/>
    <numFmt numFmtId="168" formatCode="0#.#00"/>
    <numFmt numFmtId="169" formatCode="0;[Red]0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</cellStyleXfs>
  <cellXfs count="128">
    <xf numFmtId="0" fontId="0" fillId="0" borderId="0" xfId="0"/>
    <xf numFmtId="0" fontId="3" fillId="2" borderId="0" xfId="7" applyNumberFormat="1" applyFont="1" applyFill="1" applyProtection="1"/>
    <xf numFmtId="0" fontId="4" fillId="0" borderId="0" xfId="7" applyNumberFormat="1" applyFont="1" applyFill="1" applyBorder="1" applyAlignment="1" applyProtection="1">
      <alignment horizontal="left" vertical="top"/>
    </xf>
    <xf numFmtId="0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NumberFormat="1" applyFont="1" applyFill="1" applyBorder="1" applyAlignment="1" applyProtection="1">
      <alignment horizontal="center"/>
    </xf>
    <xf numFmtId="0" fontId="3" fillId="0" borderId="0" xfId="7" applyNumberFormat="1" applyFont="1" applyFill="1" applyAlignment="1" applyProtection="1"/>
    <xf numFmtId="0" fontId="4" fillId="0" borderId="0" xfId="7" applyNumberFormat="1" applyFont="1" applyFill="1" applyAlignment="1" applyProtection="1">
      <alignment horizontal="left" vertical="top"/>
    </xf>
    <xf numFmtId="0" fontId="4" fillId="0" borderId="0" xfId="7" applyNumberFormat="1" applyFont="1" applyFill="1" applyAlignment="1" applyProtection="1">
      <alignment horizontal="right" vertical="top"/>
    </xf>
    <xf numFmtId="0" fontId="4" fillId="0" borderId="0" xfId="7" applyNumberFormat="1" applyFont="1" applyFill="1" applyAlignment="1" applyProtection="1">
      <alignment horizontal="center"/>
    </xf>
    <xf numFmtId="0" fontId="3" fillId="0" borderId="0" xfId="7" applyNumberFormat="1" applyFont="1" applyFill="1" applyProtection="1"/>
    <xf numFmtId="0" fontId="3" fillId="0" borderId="0" xfId="7" applyNumberFormat="1" applyFont="1" applyFill="1" applyAlignment="1" applyProtection="1">
      <alignment horizontal="right"/>
    </xf>
    <xf numFmtId="0" fontId="3" fillId="0" borderId="0" xfId="7" applyNumberFormat="1" applyFont="1" applyFill="1" applyAlignment="1" applyProtection="1">
      <alignment horizontal="left"/>
    </xf>
    <xf numFmtId="0" fontId="3" fillId="0" borderId="0" xfId="7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left" vertical="top"/>
    </xf>
    <xf numFmtId="0" fontId="3" fillId="0" borderId="0" xfId="7" applyNumberFormat="1" applyFont="1" applyFill="1" applyAlignment="1" applyProtection="1">
      <alignment horizontal="right" vertical="top"/>
    </xf>
    <xf numFmtId="0" fontId="4" fillId="0" borderId="0" xfId="7" applyNumberFormat="1" applyFont="1" applyFill="1" applyProtection="1"/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7" applyNumberFormat="1" applyFont="1" applyFill="1" applyBorder="1" applyAlignment="1" applyProtection="1">
      <alignment horizontal="right" vertical="top"/>
    </xf>
    <xf numFmtId="0" fontId="3" fillId="0" borderId="1" xfId="5" applyNumberFormat="1" applyFont="1" applyFill="1" applyBorder="1" applyProtection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right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4" fillId="0" borderId="0" xfId="7" applyNumberFormat="1" applyFont="1" applyFill="1" applyAlignment="1" applyProtection="1">
      <alignment horizontal="left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left"/>
    </xf>
    <xf numFmtId="169" fontId="3" fillId="0" borderId="0" xfId="7" applyNumberFormat="1" applyFont="1" applyFill="1" applyBorder="1" applyAlignment="1" applyProtection="1">
      <alignment horizontal="center"/>
    </xf>
    <xf numFmtId="169" fontId="3" fillId="0" borderId="0" xfId="7" applyNumberFormat="1" applyFont="1" applyFill="1" applyBorder="1" applyAlignment="1" applyProtection="1">
      <alignment horizontal="right"/>
    </xf>
    <xf numFmtId="0" fontId="3" fillId="0" borderId="0" xfId="4" applyNumberFormat="1" applyFont="1" applyFill="1" applyAlignment="1" applyProtection="1">
      <alignment horizontal="left" vertical="top"/>
    </xf>
    <xf numFmtId="0" fontId="4" fillId="0" borderId="0" xfId="7" applyNumberFormat="1" applyFont="1" applyFill="1" applyAlignment="1" applyProtection="1">
      <alignment horizontal="left" vertical="top" wrapText="1"/>
    </xf>
    <xf numFmtId="165" fontId="3" fillId="0" borderId="0" xfId="7" applyNumberFormat="1" applyFont="1" applyFill="1" applyAlignment="1" applyProtection="1">
      <alignment horizontal="right" vertical="top"/>
    </xf>
    <xf numFmtId="0" fontId="3" fillId="0" borderId="0" xfId="7" applyFont="1" applyFill="1" applyAlignment="1" applyProtection="1">
      <alignment horizontal="left" vertical="top" wrapText="1"/>
    </xf>
    <xf numFmtId="169" fontId="3" fillId="0" borderId="0" xfId="7" applyNumberFormat="1" applyFont="1" applyFill="1" applyProtection="1"/>
    <xf numFmtId="167" fontId="4" fillId="0" borderId="0" xfId="7" applyNumberFormat="1" applyFont="1" applyFill="1" applyAlignment="1" applyProtection="1">
      <alignment horizontal="right" vertical="top"/>
    </xf>
    <xf numFmtId="0" fontId="4" fillId="0" borderId="0" xfId="7" applyFont="1" applyFill="1" applyAlignment="1" applyProtection="1">
      <alignment horizontal="left" vertical="top" wrapText="1"/>
    </xf>
    <xf numFmtId="0" fontId="3" fillId="0" borderId="0" xfId="7" applyNumberFormat="1" applyFont="1" applyFill="1" applyBorder="1" applyProtection="1"/>
    <xf numFmtId="169" fontId="3" fillId="0" borderId="0" xfId="7" applyNumberFormat="1" applyFont="1" applyFill="1" applyBorder="1" applyProtection="1"/>
    <xf numFmtId="0" fontId="3" fillId="0" borderId="0" xfId="4" applyNumberFormat="1" applyFont="1" applyFill="1" applyBorder="1" applyAlignment="1" applyProtection="1">
      <alignment horizontal="right" vertical="top"/>
    </xf>
    <xf numFmtId="0" fontId="3" fillId="0" borderId="0" xfId="7" applyNumberFormat="1" applyFont="1" applyFill="1" applyAlignment="1" applyProtection="1">
      <alignment horizontal="left" vertical="top" wrapText="1"/>
    </xf>
    <xf numFmtId="169" fontId="3" fillId="0" borderId="0" xfId="7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left" vertical="top"/>
    </xf>
    <xf numFmtId="0" fontId="3" fillId="0" borderId="0" xfId="7" applyNumberFormat="1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wrapText="1"/>
    </xf>
    <xf numFmtId="0" fontId="3" fillId="0" borderId="1" xfId="7" applyNumberFormat="1" applyFont="1" applyFill="1" applyBorder="1" applyAlignment="1" applyProtection="1">
      <alignment horizontal="left" vertical="top"/>
    </xf>
    <xf numFmtId="0" fontId="3" fillId="0" borderId="1" xfId="7" applyNumberFormat="1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7" applyNumberFormat="1" applyFont="1" applyFill="1" applyBorder="1" applyAlignment="1" applyProtection="1">
      <alignment wrapText="1"/>
    </xf>
    <xf numFmtId="0" fontId="3" fillId="0" borderId="1" xfId="1" applyNumberFormat="1" applyFont="1" applyFill="1" applyBorder="1" applyAlignment="1" applyProtection="1">
      <alignment wrapText="1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67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left" vertical="top"/>
    </xf>
    <xf numFmtId="165" fontId="3" fillId="0" borderId="0" xfId="7" applyNumberFormat="1" applyFont="1" applyFill="1" applyBorder="1" applyAlignment="1" applyProtection="1">
      <alignment horizontal="right" vertical="top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right" wrapText="1"/>
    </xf>
    <xf numFmtId="169" fontId="3" fillId="0" borderId="0" xfId="7" applyNumberFormat="1" applyFont="1" applyFill="1" applyBorder="1" applyAlignment="1" applyProtection="1">
      <alignment horizontal="right" wrapText="1"/>
    </xf>
    <xf numFmtId="0" fontId="3" fillId="0" borderId="0" xfId="7" applyNumberFormat="1" applyFont="1" applyFill="1" applyAlignment="1" applyProtection="1">
      <alignment horizontal="right" wrapText="1"/>
    </xf>
    <xf numFmtId="169" fontId="3" fillId="0" borderId="0" xfId="7" applyNumberFormat="1" applyFont="1" applyFill="1" applyAlignment="1" applyProtection="1">
      <alignment horizontal="right" wrapText="1"/>
    </xf>
    <xf numFmtId="0" fontId="3" fillId="0" borderId="1" xfId="7" applyNumberFormat="1" applyFont="1" applyFill="1" applyBorder="1" applyAlignment="1" applyProtection="1">
      <alignment horizontal="right" vertical="top"/>
    </xf>
    <xf numFmtId="0" fontId="4" fillId="0" borderId="0" xfId="7" applyNumberFormat="1" applyFont="1" applyFill="1" applyBorder="1" applyAlignment="1" applyProtection="1">
      <alignment horizontal="left" vertical="top" wrapText="1"/>
    </xf>
    <xf numFmtId="49" fontId="3" fillId="0" borderId="0" xfId="4" applyNumberFormat="1" applyFont="1" applyFill="1" applyBorder="1" applyAlignment="1" applyProtection="1">
      <alignment horizontal="right" vertical="top"/>
    </xf>
    <xf numFmtId="0" fontId="3" fillId="0" borderId="2" xfId="7" applyNumberFormat="1" applyFont="1" applyFill="1" applyBorder="1" applyAlignment="1" applyProtection="1">
      <alignment horizontal="right" wrapText="1"/>
    </xf>
    <xf numFmtId="169" fontId="3" fillId="0" borderId="2" xfId="7" applyNumberFormat="1" applyFont="1" applyFill="1" applyBorder="1" applyAlignment="1" applyProtection="1">
      <alignment horizontal="right" wrapText="1"/>
    </xf>
    <xf numFmtId="169" fontId="3" fillId="0" borderId="0" xfId="1" applyNumberFormat="1" applyFont="1" applyFill="1" applyBorder="1" applyAlignment="1" applyProtection="1">
      <alignment horizontal="right" wrapText="1"/>
    </xf>
    <xf numFmtId="168" fontId="4" fillId="0" borderId="0" xfId="7" applyNumberFormat="1" applyFont="1" applyFill="1" applyAlignment="1" applyProtection="1">
      <alignment horizontal="right" vertical="top"/>
    </xf>
    <xf numFmtId="0" fontId="3" fillId="0" borderId="0" xfId="7" applyNumberFormat="1" applyFont="1" applyFill="1" applyAlignment="1" applyProtection="1">
      <alignment vertical="top" wrapText="1"/>
    </xf>
    <xf numFmtId="168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Font="1" applyFill="1" applyAlignment="1" applyProtection="1">
      <alignment horizontal="right" vertical="top"/>
    </xf>
    <xf numFmtId="0" fontId="3" fillId="0" borderId="3" xfId="7" applyNumberFormat="1" applyFont="1" applyFill="1" applyBorder="1" applyAlignment="1" applyProtection="1">
      <alignment horizontal="left" vertical="top"/>
    </xf>
    <xf numFmtId="0" fontId="3" fillId="0" borderId="3" xfId="7" applyNumberFormat="1" applyFont="1" applyFill="1" applyBorder="1" applyAlignment="1" applyProtection="1">
      <alignment horizontal="right" vertical="top"/>
    </xf>
    <xf numFmtId="0" fontId="4" fillId="0" borderId="3" xfId="7" applyNumberFormat="1" applyFont="1" applyFill="1" applyBorder="1" applyAlignment="1" applyProtection="1">
      <alignment horizontal="left" vertical="top" wrapText="1"/>
    </xf>
    <xf numFmtId="166" fontId="3" fillId="0" borderId="0" xfId="7" applyNumberFormat="1" applyFont="1" applyFill="1" applyBorder="1" applyAlignment="1" applyProtection="1">
      <alignment horizontal="right" vertical="top"/>
    </xf>
    <xf numFmtId="165" fontId="3" fillId="0" borderId="1" xfId="7" applyNumberFormat="1" applyFont="1" applyFill="1" applyBorder="1" applyAlignment="1" applyProtection="1">
      <alignment horizontal="right" vertical="top"/>
    </xf>
    <xf numFmtId="0" fontId="3" fillId="0" borderId="1" xfId="7" applyFont="1" applyFill="1" applyBorder="1" applyAlignment="1" applyProtection="1">
      <alignment horizontal="left" vertical="top" wrapText="1"/>
    </xf>
    <xf numFmtId="49" fontId="3" fillId="0" borderId="0" xfId="7" applyNumberFormat="1" applyFont="1" applyFill="1" applyBorder="1" applyAlignment="1" applyProtection="1">
      <alignment horizontal="right" vertical="top"/>
    </xf>
    <xf numFmtId="0" fontId="4" fillId="0" borderId="1" xfId="7" applyNumberFormat="1" applyFont="1" applyFill="1" applyBorder="1" applyAlignment="1" applyProtection="1">
      <alignment horizontal="right" vertical="top"/>
    </xf>
    <xf numFmtId="0" fontId="4" fillId="0" borderId="1" xfId="7" applyNumberFormat="1" applyFont="1" applyFill="1" applyBorder="1" applyAlignment="1" applyProtection="1">
      <alignment horizontal="left" vertical="top" wrapText="1"/>
    </xf>
    <xf numFmtId="0" fontId="3" fillId="0" borderId="3" xfId="7" applyNumberFormat="1" applyFont="1" applyFill="1" applyBorder="1" applyAlignment="1" applyProtection="1">
      <alignment horizontal="right" wrapText="1"/>
    </xf>
    <xf numFmtId="0" fontId="3" fillId="0" borderId="2" xfId="6" applyFont="1" applyFill="1" applyBorder="1" applyAlignment="1" applyProtection="1">
      <alignment vertical="top"/>
    </xf>
    <xf numFmtId="0" fontId="3" fillId="0" borderId="0" xfId="7" applyFont="1" applyFill="1" applyBorder="1" applyAlignment="1">
      <alignment horizontal="left" vertical="top"/>
    </xf>
    <xf numFmtId="0" fontId="3" fillId="0" borderId="0" xfId="7" applyFont="1" applyFill="1" applyBorder="1" applyAlignment="1">
      <alignment horizontal="right" vertical="top"/>
    </xf>
    <xf numFmtId="0" fontId="3" fillId="0" borderId="0" xfId="1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3" applyNumberFormat="1" applyFont="1" applyFill="1" applyProtection="1"/>
    <xf numFmtId="0" fontId="3" fillId="3" borderId="0" xfId="7" applyNumberFormat="1" applyFont="1" applyFill="1" applyAlignment="1" applyProtection="1">
      <alignment vertical="center"/>
    </xf>
    <xf numFmtId="0" fontId="3" fillId="0" borderId="3" xfId="7" applyNumberFormat="1" applyFont="1" applyFill="1" applyBorder="1" applyAlignment="1" applyProtection="1">
      <alignment horizontal="left" vertical="center"/>
    </xf>
    <xf numFmtId="0" fontId="3" fillId="0" borderId="3" xfId="7" applyNumberFormat="1" applyFont="1" applyFill="1" applyBorder="1" applyAlignment="1" applyProtection="1">
      <alignment horizontal="right" vertical="center"/>
    </xf>
    <xf numFmtId="0" fontId="4" fillId="0" borderId="3" xfId="7" applyNumberFormat="1" applyFont="1" applyFill="1" applyBorder="1" applyAlignment="1" applyProtection="1">
      <alignment horizontal="left" vertical="center" wrapText="1"/>
    </xf>
    <xf numFmtId="0" fontId="3" fillId="0" borderId="3" xfId="1" applyNumberFormat="1" applyFont="1" applyFill="1" applyBorder="1" applyAlignment="1" applyProtection="1">
      <alignment horizontal="right" vertical="center" wrapText="1"/>
    </xf>
    <xf numFmtId="0" fontId="3" fillId="0" borderId="0" xfId="8" applyNumberFormat="1" applyFont="1" applyFill="1" applyBorder="1" applyAlignment="1" applyProtection="1">
      <alignment horizontal="right" vertical="top"/>
    </xf>
    <xf numFmtId="0" fontId="3" fillId="0" borderId="0" xfId="8" applyNumberFormat="1" applyFont="1" applyFill="1" applyBorder="1" applyAlignment="1" applyProtection="1">
      <alignment horizontal="left" vertical="top" wrapText="1"/>
    </xf>
    <xf numFmtId="0" fontId="3" fillId="4" borderId="0" xfId="7" applyNumberFormat="1" applyFont="1" applyFill="1" applyProtection="1"/>
    <xf numFmtId="0" fontId="3" fillId="4" borderId="0" xfId="7" applyNumberFormat="1" applyFont="1" applyFill="1" applyBorder="1" applyProtection="1"/>
    <xf numFmtId="0" fontId="3" fillId="0" borderId="0" xfId="7" applyNumberFormat="1" applyFont="1" applyFill="1" applyBorder="1" applyAlignment="1" applyProtection="1">
      <alignment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1" xfId="4" applyNumberFormat="1" applyFont="1" applyFill="1" applyBorder="1" applyAlignment="1" applyProtection="1">
      <alignment horizontal="right" vertical="top"/>
    </xf>
    <xf numFmtId="0" fontId="3" fillId="0" borderId="1" xfId="4" applyNumberFormat="1" applyFont="1" applyFill="1" applyBorder="1" applyAlignment="1" applyProtection="1">
      <alignment horizontal="left" vertical="top"/>
    </xf>
    <xf numFmtId="167" fontId="4" fillId="0" borderId="1" xfId="7" applyNumberFormat="1" applyFont="1" applyFill="1" applyBorder="1" applyAlignment="1" applyProtection="1">
      <alignment horizontal="right" vertical="top"/>
    </xf>
    <xf numFmtId="0" fontId="4" fillId="0" borderId="1" xfId="7" applyFont="1" applyFill="1" applyBorder="1" applyAlignment="1" applyProtection="1">
      <alignment horizontal="left" vertical="top" wrapText="1"/>
    </xf>
    <xf numFmtId="0" fontId="3" fillId="0" borderId="1" xfId="8" applyNumberFormat="1" applyFont="1" applyFill="1" applyBorder="1" applyAlignment="1" applyProtection="1">
      <alignment horizontal="right" vertical="top"/>
    </xf>
    <xf numFmtId="0" fontId="3" fillId="0" borderId="1" xfId="8" applyNumberFormat="1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Alignment="1" applyProtection="1">
      <alignment horizontal="left" vertical="top"/>
    </xf>
    <xf numFmtId="0" fontId="3" fillId="0" borderId="2" xfId="5" applyNumberFormat="1" applyFont="1" applyFill="1" applyBorder="1" applyAlignment="1" applyProtection="1">
      <alignment horizontal="right" vertical="top" wrapText="1"/>
    </xf>
    <xf numFmtId="0" fontId="3" fillId="0" borderId="0" xfId="6" applyFont="1" applyFill="1" applyAlignment="1" applyProtection="1">
      <alignment horizontal="right" vertical="top"/>
    </xf>
    <xf numFmtId="0" fontId="3" fillId="0" borderId="0" xfId="5" applyNumberFormat="1" applyFont="1" applyFill="1" applyBorder="1" applyAlignment="1" applyProtection="1">
      <alignment horizontal="left"/>
    </xf>
    <xf numFmtId="0" fontId="3" fillId="0" borderId="0" xfId="7" applyNumberFormat="1" applyFont="1" applyFill="1" applyAlignment="1" applyProtection="1">
      <alignment horizontal="left" vertical="top"/>
    </xf>
    <xf numFmtId="0" fontId="3" fillId="0" borderId="2" xfId="5" applyNumberFormat="1" applyFont="1" applyFill="1" applyBorder="1" applyAlignment="1" applyProtection="1">
      <alignment vertical="top"/>
    </xf>
    <xf numFmtId="0" fontId="3" fillId="0" borderId="0" xfId="5" applyNumberFormat="1" applyFont="1" applyFill="1" applyBorder="1" applyAlignment="1" applyProtection="1">
      <alignment horizontal="left" vertical="top"/>
    </xf>
  </cellXfs>
  <cellStyles count="9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  <cellStyle name="Normal_DEMAND17 2" xfId="8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492790</xdr:colOff>
      <xdr:row>23</xdr:row>
      <xdr:rowOff>25184</xdr:rowOff>
    </xdr:from>
    <xdr:to>
      <xdr:col>9</xdr:col>
      <xdr:colOff>829915</xdr:colOff>
      <xdr:row>26</xdr:row>
      <xdr:rowOff>75167</xdr:rowOff>
    </xdr:to>
    <xdr:sp macro="" textlink="">
      <xdr:nvSpPr>
        <xdr:cNvPr id="1339" name="Text Box 143" hidden="1"/>
        <xdr:cNvSpPr txBox="1">
          <a:spLocks noChangeArrowheads="1"/>
        </xdr:cNvSpPr>
      </xdr:nvSpPr>
      <xdr:spPr bwMode="auto">
        <a:xfrm>
          <a:off x="7839075" y="378142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492790</xdr:colOff>
      <xdr:row>25</xdr:row>
      <xdr:rowOff>147427</xdr:rowOff>
    </xdr:from>
    <xdr:to>
      <xdr:col>9</xdr:col>
      <xdr:colOff>829915</xdr:colOff>
      <xdr:row>28</xdr:row>
      <xdr:rowOff>307868</xdr:rowOff>
    </xdr:to>
    <xdr:sp macro="" textlink="">
      <xdr:nvSpPr>
        <xdr:cNvPr id="1340" name="Text Box 144" hidden="1"/>
        <xdr:cNvSpPr txBox="1">
          <a:spLocks noChangeArrowheads="1"/>
        </xdr:cNvSpPr>
      </xdr:nvSpPr>
      <xdr:spPr bwMode="auto">
        <a:xfrm>
          <a:off x="7839075" y="4248150"/>
          <a:ext cx="981075" cy="800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492790</xdr:colOff>
      <xdr:row>72</xdr:row>
      <xdr:rowOff>25604</xdr:rowOff>
    </xdr:from>
    <xdr:to>
      <xdr:col>9</xdr:col>
      <xdr:colOff>829915</xdr:colOff>
      <xdr:row>75</xdr:row>
      <xdr:rowOff>133189</xdr:rowOff>
    </xdr:to>
    <xdr:sp macro="" textlink="">
      <xdr:nvSpPr>
        <xdr:cNvPr id="1341" name="Text Box 145" hidden="1"/>
        <xdr:cNvSpPr txBox="1">
          <a:spLocks noChangeArrowheads="1"/>
        </xdr:cNvSpPr>
      </xdr:nvSpPr>
      <xdr:spPr bwMode="auto">
        <a:xfrm>
          <a:off x="7839075" y="14268450"/>
          <a:ext cx="98107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492790</xdr:colOff>
      <xdr:row>86</xdr:row>
      <xdr:rowOff>163054</xdr:rowOff>
    </xdr:from>
    <xdr:to>
      <xdr:col>9</xdr:col>
      <xdr:colOff>829915</xdr:colOff>
      <xdr:row>91</xdr:row>
      <xdr:rowOff>75103</xdr:rowOff>
    </xdr:to>
    <xdr:sp macro="" textlink="">
      <xdr:nvSpPr>
        <xdr:cNvPr id="1342" name="Text Box 146" hidden="1"/>
        <xdr:cNvSpPr txBox="1">
          <a:spLocks noChangeArrowheads="1"/>
        </xdr:cNvSpPr>
      </xdr:nvSpPr>
      <xdr:spPr bwMode="auto">
        <a:xfrm>
          <a:off x="7839075" y="1719262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492790</xdr:colOff>
      <xdr:row>93</xdr:row>
      <xdr:rowOff>133382</xdr:rowOff>
    </xdr:from>
    <xdr:to>
      <xdr:col>9</xdr:col>
      <xdr:colOff>829915</xdr:colOff>
      <xdr:row>97</xdr:row>
      <xdr:rowOff>173291</xdr:rowOff>
    </xdr:to>
    <xdr:sp macro="" textlink="">
      <xdr:nvSpPr>
        <xdr:cNvPr id="1343" name="Text Box 147" hidden="1"/>
        <xdr:cNvSpPr txBox="1">
          <a:spLocks noChangeArrowheads="1"/>
        </xdr:cNvSpPr>
      </xdr:nvSpPr>
      <xdr:spPr bwMode="auto">
        <a:xfrm>
          <a:off x="7839075" y="1841182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492790</xdr:colOff>
      <xdr:row>100</xdr:row>
      <xdr:rowOff>124890</xdr:rowOff>
    </xdr:from>
    <xdr:to>
      <xdr:col>9</xdr:col>
      <xdr:colOff>829915</xdr:colOff>
      <xdr:row>104</xdr:row>
      <xdr:rowOff>60057</xdr:rowOff>
    </xdr:to>
    <xdr:sp macro="" textlink="">
      <xdr:nvSpPr>
        <xdr:cNvPr id="1344" name="Text Box 148" hidden="1"/>
        <xdr:cNvSpPr txBox="1">
          <a:spLocks noChangeArrowheads="1"/>
        </xdr:cNvSpPr>
      </xdr:nvSpPr>
      <xdr:spPr bwMode="auto">
        <a:xfrm>
          <a:off x="7839075" y="19621500"/>
          <a:ext cx="981075" cy="666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85152</xdr:colOff>
      <xdr:row>72</xdr:row>
      <xdr:rowOff>25604</xdr:rowOff>
    </xdr:from>
    <xdr:to>
      <xdr:col>9</xdr:col>
      <xdr:colOff>223605</xdr:colOff>
      <xdr:row>75</xdr:row>
      <xdr:rowOff>133189</xdr:rowOff>
    </xdr:to>
    <xdr:sp macro="" textlink="">
      <xdr:nvSpPr>
        <xdr:cNvPr id="1345" name="Text Box 149" hidden="1"/>
        <xdr:cNvSpPr txBox="1">
          <a:spLocks noChangeArrowheads="1"/>
        </xdr:cNvSpPr>
      </xdr:nvSpPr>
      <xdr:spPr bwMode="auto">
        <a:xfrm>
          <a:off x="7448550" y="14268450"/>
          <a:ext cx="79057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85152</xdr:colOff>
      <xdr:row>86</xdr:row>
      <xdr:rowOff>163054</xdr:rowOff>
    </xdr:from>
    <xdr:to>
      <xdr:col>9</xdr:col>
      <xdr:colOff>223605</xdr:colOff>
      <xdr:row>91</xdr:row>
      <xdr:rowOff>75103</xdr:rowOff>
    </xdr:to>
    <xdr:sp macro="" textlink="">
      <xdr:nvSpPr>
        <xdr:cNvPr id="1346" name="Text Box 150" hidden="1"/>
        <xdr:cNvSpPr txBox="1">
          <a:spLocks noChangeArrowheads="1"/>
        </xdr:cNvSpPr>
      </xdr:nvSpPr>
      <xdr:spPr bwMode="auto">
        <a:xfrm>
          <a:off x="7448550" y="17192625"/>
          <a:ext cx="7905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85152</xdr:colOff>
      <xdr:row>93</xdr:row>
      <xdr:rowOff>133382</xdr:rowOff>
    </xdr:from>
    <xdr:to>
      <xdr:col>9</xdr:col>
      <xdr:colOff>223605</xdr:colOff>
      <xdr:row>97</xdr:row>
      <xdr:rowOff>173291</xdr:rowOff>
    </xdr:to>
    <xdr:sp macro="" textlink="">
      <xdr:nvSpPr>
        <xdr:cNvPr id="1347" name="Text Box 151" hidden="1"/>
        <xdr:cNvSpPr txBox="1">
          <a:spLocks noChangeArrowheads="1"/>
        </xdr:cNvSpPr>
      </xdr:nvSpPr>
      <xdr:spPr bwMode="auto">
        <a:xfrm>
          <a:off x="7448550" y="18411825"/>
          <a:ext cx="7905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85152</xdr:colOff>
      <xdr:row>72</xdr:row>
      <xdr:rowOff>183171</xdr:rowOff>
    </xdr:from>
    <xdr:to>
      <xdr:col>9</xdr:col>
      <xdr:colOff>223605</xdr:colOff>
      <xdr:row>76</xdr:row>
      <xdr:rowOff>110329</xdr:rowOff>
    </xdr:to>
    <xdr:sp macro="" textlink="">
      <xdr:nvSpPr>
        <xdr:cNvPr id="1348" name="Text Box 152" hidden="1"/>
        <xdr:cNvSpPr txBox="1">
          <a:spLocks noChangeArrowheads="1"/>
        </xdr:cNvSpPr>
      </xdr:nvSpPr>
      <xdr:spPr bwMode="auto">
        <a:xfrm>
          <a:off x="7448550" y="14420850"/>
          <a:ext cx="7905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85152</xdr:colOff>
      <xdr:row>101</xdr:row>
      <xdr:rowOff>80494</xdr:rowOff>
    </xdr:from>
    <xdr:to>
      <xdr:col>9</xdr:col>
      <xdr:colOff>223605</xdr:colOff>
      <xdr:row>105</xdr:row>
      <xdr:rowOff>66351</xdr:rowOff>
    </xdr:to>
    <xdr:sp macro="" textlink="">
      <xdr:nvSpPr>
        <xdr:cNvPr id="1349" name="Text Box 153" hidden="1"/>
        <xdr:cNvSpPr txBox="1">
          <a:spLocks noChangeArrowheads="1"/>
        </xdr:cNvSpPr>
      </xdr:nvSpPr>
      <xdr:spPr bwMode="auto">
        <a:xfrm>
          <a:off x="7448550" y="19754850"/>
          <a:ext cx="7905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492790</xdr:colOff>
      <xdr:row>155</xdr:row>
      <xdr:rowOff>168081</xdr:rowOff>
    </xdr:from>
    <xdr:to>
      <xdr:col>9</xdr:col>
      <xdr:colOff>829915</xdr:colOff>
      <xdr:row>158</xdr:row>
      <xdr:rowOff>171537</xdr:rowOff>
    </xdr:to>
    <xdr:sp macro="" textlink="">
      <xdr:nvSpPr>
        <xdr:cNvPr id="1350" name="Text Box 154" hidden="1"/>
        <xdr:cNvSpPr txBox="1">
          <a:spLocks noChangeArrowheads="1"/>
        </xdr:cNvSpPr>
      </xdr:nvSpPr>
      <xdr:spPr bwMode="auto">
        <a:xfrm>
          <a:off x="7839075" y="30727650"/>
          <a:ext cx="981075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8</xdr:col>
      <xdr:colOff>492790</xdr:colOff>
      <xdr:row>157</xdr:row>
      <xdr:rowOff>301272</xdr:rowOff>
    </xdr:from>
    <xdr:to>
      <xdr:col>9</xdr:col>
      <xdr:colOff>829915</xdr:colOff>
      <xdr:row>160</xdr:row>
      <xdr:rowOff>118660</xdr:rowOff>
    </xdr:to>
    <xdr:sp macro="" textlink="">
      <xdr:nvSpPr>
        <xdr:cNvPr id="1351" name="Text Box 155" hidden="1"/>
        <xdr:cNvSpPr txBox="1">
          <a:spLocks noChangeArrowheads="1"/>
        </xdr:cNvSpPr>
      </xdr:nvSpPr>
      <xdr:spPr bwMode="auto">
        <a:xfrm>
          <a:off x="7839075" y="31194375"/>
          <a:ext cx="9810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" transitionEvaluation="1" codeName="Sheet25"/>
  <dimension ref="A1:J270"/>
  <sheetViews>
    <sheetView tabSelected="1" view="pageBreakPreview" topLeftCell="A6" zoomScaleSheetLayoutView="100" workbookViewId="0">
      <selection activeCell="D24" sqref="D24:J246"/>
    </sheetView>
  </sheetViews>
  <sheetFormatPr defaultColWidth="9.109375" defaultRowHeight="13.2"/>
  <cols>
    <col min="1" max="1" width="6.5546875" style="121" customWidth="1"/>
    <col min="2" max="2" width="8.21875" style="14" customWidth="1"/>
    <col min="3" max="3" width="40.77734375" style="9" customWidth="1"/>
    <col min="4" max="4" width="11.77734375" style="9" customWidth="1"/>
    <col min="5" max="5" width="9.77734375" style="9" customWidth="1"/>
    <col min="6" max="6" width="11.77734375" style="9" customWidth="1"/>
    <col min="7" max="7" width="9.77734375" style="9" customWidth="1"/>
    <col min="8" max="8" width="11.77734375" style="9" customWidth="1"/>
    <col min="9" max="9" width="9.77734375" style="9" customWidth="1"/>
    <col min="10" max="10" width="13.77734375" style="9" customWidth="1"/>
    <col min="11" max="16384" width="9.109375" style="1"/>
  </cols>
  <sheetData>
    <row r="1" spans="1:10">
      <c r="A1" s="2"/>
      <c r="B1" s="3"/>
      <c r="C1" s="4"/>
      <c r="D1" s="4"/>
      <c r="E1" s="4" t="s">
        <v>0</v>
      </c>
      <c r="F1" s="4"/>
      <c r="G1" s="4"/>
      <c r="H1" s="4"/>
      <c r="I1" s="4"/>
      <c r="J1" s="4"/>
    </row>
    <row r="2" spans="1:10">
      <c r="A2" s="2"/>
      <c r="B2" s="3"/>
      <c r="C2" s="4"/>
      <c r="D2" s="4"/>
      <c r="E2" s="4" t="s">
        <v>108</v>
      </c>
      <c r="F2" s="4"/>
      <c r="G2" s="4"/>
      <c r="H2" s="4"/>
      <c r="I2" s="4"/>
      <c r="J2" s="4"/>
    </row>
    <row r="3" spans="1:10" ht="10.199999999999999" customHeight="1">
      <c r="A3" s="6"/>
      <c r="B3" s="7"/>
      <c r="C3" s="8"/>
      <c r="D3" s="8"/>
      <c r="E3" s="8"/>
      <c r="F3" s="8"/>
      <c r="G3" s="8"/>
      <c r="H3" s="8"/>
      <c r="I3" s="8"/>
      <c r="J3" s="8"/>
    </row>
    <row r="4" spans="1:10" ht="14.4" customHeight="1">
      <c r="A4" s="6"/>
      <c r="B4" s="7"/>
      <c r="D4" s="10" t="s">
        <v>89</v>
      </c>
      <c r="E4" s="8">
        <v>2059</v>
      </c>
      <c r="F4" s="11" t="s">
        <v>1</v>
      </c>
      <c r="G4" s="8"/>
      <c r="H4" s="8"/>
      <c r="I4" s="8"/>
      <c r="J4" s="8"/>
    </row>
    <row r="5" spans="1:10" ht="14.4" customHeight="1">
      <c r="A5" s="6"/>
      <c r="B5" s="7"/>
      <c r="D5" s="10" t="s">
        <v>109</v>
      </c>
      <c r="G5" s="8"/>
      <c r="H5" s="8"/>
      <c r="I5" s="8"/>
      <c r="J5" s="8"/>
    </row>
    <row r="6" spans="1:10" ht="14.4" customHeight="1">
      <c r="A6" s="6"/>
      <c r="B6" s="7"/>
      <c r="D6" s="10" t="s">
        <v>94</v>
      </c>
      <c r="E6" s="8">
        <v>2216</v>
      </c>
      <c r="F6" s="11" t="s">
        <v>2</v>
      </c>
      <c r="G6" s="8"/>
      <c r="H6" s="8"/>
      <c r="I6" s="8"/>
      <c r="J6" s="8"/>
    </row>
    <row r="7" spans="1:10" ht="14.4" customHeight="1">
      <c r="A7" s="6"/>
      <c r="B7" s="7"/>
      <c r="D7" s="10" t="s">
        <v>3</v>
      </c>
      <c r="E7" s="8">
        <v>4059</v>
      </c>
      <c r="F7" s="11" t="s">
        <v>4</v>
      </c>
      <c r="G7" s="8"/>
      <c r="H7" s="8"/>
      <c r="I7" s="8"/>
      <c r="J7" s="8"/>
    </row>
    <row r="8" spans="1:10" ht="14.4" customHeight="1">
      <c r="A8" s="6"/>
      <c r="B8" s="7"/>
      <c r="D8" s="10" t="s">
        <v>5</v>
      </c>
      <c r="E8" s="12"/>
      <c r="G8" s="8"/>
      <c r="H8" s="8"/>
      <c r="I8" s="8"/>
      <c r="J8" s="8"/>
    </row>
    <row r="9" spans="1:10" ht="14.4" customHeight="1">
      <c r="A9" s="6"/>
      <c r="B9" s="7"/>
      <c r="D9" s="10" t="s">
        <v>95</v>
      </c>
      <c r="E9" s="8">
        <v>4216</v>
      </c>
      <c r="F9" s="11" t="s">
        <v>6</v>
      </c>
      <c r="G9" s="8"/>
      <c r="H9" s="8"/>
      <c r="I9" s="8"/>
      <c r="J9" s="8"/>
    </row>
    <row r="10" spans="1:10" ht="12" customHeight="1">
      <c r="A10" s="6"/>
      <c r="B10" s="7"/>
      <c r="D10" s="10"/>
      <c r="E10" s="8"/>
      <c r="F10" s="11"/>
      <c r="G10" s="8"/>
      <c r="H10" s="8"/>
      <c r="I10" s="8"/>
      <c r="J10" s="8"/>
    </row>
    <row r="11" spans="1:10" ht="14.85" customHeight="1">
      <c r="A11" s="13" t="s">
        <v>126</v>
      </c>
      <c r="B11" s="7"/>
      <c r="C11" s="11"/>
      <c r="D11" s="10"/>
      <c r="E11" s="12"/>
      <c r="G11" s="8"/>
      <c r="H11" s="8"/>
      <c r="I11" s="8"/>
      <c r="J11" s="8"/>
    </row>
    <row r="12" spans="1:10" ht="12" customHeight="1">
      <c r="A12" s="13"/>
      <c r="B12" s="7"/>
      <c r="C12" s="11"/>
      <c r="D12" s="10"/>
      <c r="E12" s="12"/>
      <c r="G12" s="8"/>
      <c r="H12" s="8"/>
      <c r="I12" s="8"/>
      <c r="J12" s="8"/>
    </row>
    <row r="13" spans="1:10">
      <c r="A13" s="13"/>
      <c r="D13" s="15"/>
      <c r="E13" s="16" t="s">
        <v>83</v>
      </c>
      <c r="F13" s="16" t="s">
        <v>7</v>
      </c>
      <c r="G13" s="16" t="s">
        <v>8</v>
      </c>
      <c r="H13" s="16"/>
    </row>
    <row r="14" spans="1:10">
      <c r="A14" s="13"/>
      <c r="D14" s="4" t="s">
        <v>9</v>
      </c>
      <c r="E14" s="8">
        <f>J200</f>
        <v>421026</v>
      </c>
      <c r="F14" s="8">
        <f>J244</f>
        <v>197108</v>
      </c>
      <c r="G14" s="8">
        <f>F14+E14</f>
        <v>618134</v>
      </c>
      <c r="H14" s="8"/>
    </row>
    <row r="15" spans="1:10">
      <c r="A15" s="13"/>
      <c r="D15" s="4"/>
      <c r="E15" s="8"/>
      <c r="F15" s="8"/>
      <c r="G15" s="8"/>
      <c r="H15" s="8"/>
    </row>
    <row r="16" spans="1:10">
      <c r="A16" s="13" t="s">
        <v>82</v>
      </c>
      <c r="B16" s="17"/>
      <c r="C16" s="11"/>
    </row>
    <row r="17" spans="1:10" s="24" customFormat="1" ht="13.5" customHeight="1">
      <c r="A17" s="25"/>
      <c r="B17" s="26"/>
      <c r="C17" s="29"/>
      <c r="D17" s="18"/>
      <c r="E17" s="18"/>
      <c r="F17" s="18"/>
      <c r="G17" s="18"/>
      <c r="H17" s="18"/>
      <c r="I17" s="19"/>
      <c r="J17" s="20" t="s">
        <v>102</v>
      </c>
    </row>
    <row r="18" spans="1:10" s="24" customFormat="1" ht="13.2" customHeight="1">
      <c r="A18" s="21"/>
      <c r="B18" s="22"/>
      <c r="C18" s="114"/>
      <c r="D18" s="126" t="s">
        <v>130</v>
      </c>
      <c r="E18" s="126"/>
      <c r="F18" s="127" t="s">
        <v>131</v>
      </c>
      <c r="G18" s="127"/>
      <c r="H18" s="127" t="s">
        <v>132</v>
      </c>
      <c r="I18" s="127"/>
      <c r="J18" s="122" t="s">
        <v>119</v>
      </c>
    </row>
    <row r="19" spans="1:10" s="24" customFormat="1">
      <c r="A19" s="25"/>
      <c r="B19" s="26"/>
      <c r="C19" s="23" t="s">
        <v>10</v>
      </c>
      <c r="D19" s="124" t="s">
        <v>133</v>
      </c>
      <c r="E19" s="124"/>
      <c r="F19" s="124" t="s">
        <v>134</v>
      </c>
      <c r="G19" s="124"/>
      <c r="H19" s="124" t="s">
        <v>135</v>
      </c>
      <c r="I19" s="124"/>
      <c r="J19" s="123" t="s">
        <v>127</v>
      </c>
    </row>
    <row r="20" spans="1:10" s="24" customFormat="1">
      <c r="A20" s="27"/>
      <c r="B20" s="28"/>
      <c r="C20" s="29"/>
      <c r="D20" s="30"/>
      <c r="E20" s="30"/>
      <c r="F20" s="30"/>
      <c r="G20" s="30"/>
      <c r="H20" s="30"/>
      <c r="I20" s="30"/>
      <c r="J20" s="31"/>
    </row>
    <row r="21" spans="1:10" ht="12" customHeight="1">
      <c r="C21" s="32" t="s">
        <v>11</v>
      </c>
      <c r="D21" s="33"/>
      <c r="E21" s="34"/>
      <c r="F21" s="33"/>
      <c r="G21" s="35"/>
      <c r="H21" s="36"/>
      <c r="I21" s="37"/>
      <c r="J21" s="34"/>
    </row>
    <row r="22" spans="1:10" ht="14.4" customHeight="1">
      <c r="A22" s="38" t="s">
        <v>12</v>
      </c>
      <c r="B22" s="7">
        <v>2059</v>
      </c>
      <c r="C22" s="39" t="s">
        <v>1</v>
      </c>
      <c r="D22" s="33"/>
      <c r="E22" s="34"/>
      <c r="F22" s="33"/>
      <c r="G22" s="35"/>
      <c r="H22" s="36"/>
      <c r="I22" s="37"/>
      <c r="J22" s="34"/>
    </row>
    <row r="23" spans="1:10" ht="14.4" customHeight="1">
      <c r="A23" s="38"/>
      <c r="B23" s="40">
        <v>1</v>
      </c>
      <c r="C23" s="41" t="s">
        <v>13</v>
      </c>
      <c r="H23" s="42"/>
      <c r="I23" s="42"/>
    </row>
    <row r="24" spans="1:10" ht="14.4" customHeight="1">
      <c r="B24" s="43">
        <v>1.0529999999999999</v>
      </c>
      <c r="C24" s="44" t="s">
        <v>14</v>
      </c>
      <c r="D24" s="45"/>
      <c r="E24" s="45"/>
      <c r="F24" s="45"/>
      <c r="G24" s="45"/>
      <c r="H24" s="46"/>
      <c r="I24" s="46"/>
      <c r="J24" s="45"/>
    </row>
    <row r="25" spans="1:10" ht="14.4" customHeight="1">
      <c r="B25" s="47">
        <v>60</v>
      </c>
      <c r="C25" s="48" t="s">
        <v>63</v>
      </c>
      <c r="H25" s="42"/>
      <c r="I25" s="42"/>
    </row>
    <row r="26" spans="1:10" ht="26.4">
      <c r="B26" s="47">
        <v>72</v>
      </c>
      <c r="C26" s="48" t="s">
        <v>88</v>
      </c>
      <c r="D26" s="10"/>
      <c r="E26" s="10"/>
      <c r="F26" s="10"/>
      <c r="G26" s="10"/>
      <c r="H26" s="49"/>
      <c r="I26" s="49"/>
      <c r="J26" s="10"/>
    </row>
    <row r="27" spans="1:10" s="111" customFormat="1" ht="14.4" customHeight="1">
      <c r="A27" s="121"/>
      <c r="B27" s="47" t="s">
        <v>65</v>
      </c>
      <c r="C27" s="48" t="s">
        <v>24</v>
      </c>
      <c r="D27" s="50">
        <v>10518</v>
      </c>
      <c r="E27" s="64"/>
      <c r="F27" s="50">
        <v>8355</v>
      </c>
      <c r="G27" s="51"/>
      <c r="H27" s="50">
        <v>8355</v>
      </c>
      <c r="I27" s="51"/>
      <c r="J27" s="50">
        <v>14702</v>
      </c>
    </row>
    <row r="28" spans="1:10" ht="12" customHeight="1">
      <c r="D28" s="52"/>
      <c r="E28" s="52"/>
      <c r="F28" s="34"/>
      <c r="G28" s="34"/>
      <c r="H28" s="34"/>
      <c r="I28" s="37"/>
      <c r="J28" s="34"/>
    </row>
    <row r="29" spans="1:10" ht="26.4">
      <c r="A29" s="53"/>
      <c r="B29" s="47">
        <v>73</v>
      </c>
      <c r="C29" s="54" t="s">
        <v>87</v>
      </c>
      <c r="D29" s="34"/>
      <c r="E29" s="34"/>
      <c r="F29" s="34"/>
      <c r="G29" s="34"/>
      <c r="H29" s="34"/>
      <c r="I29" s="37"/>
      <c r="J29" s="34"/>
    </row>
    <row r="30" spans="1:10" s="112" customFormat="1" ht="14.4" customHeight="1">
      <c r="A30" s="53"/>
      <c r="B30" s="47" t="s">
        <v>66</v>
      </c>
      <c r="C30" s="54" t="s">
        <v>24</v>
      </c>
      <c r="D30" s="50">
        <v>3866</v>
      </c>
      <c r="E30" s="51"/>
      <c r="F30" s="50">
        <v>2453</v>
      </c>
      <c r="G30" s="51"/>
      <c r="H30" s="50">
        <v>2453</v>
      </c>
      <c r="I30" s="51"/>
      <c r="J30" s="50">
        <v>1026</v>
      </c>
    </row>
    <row r="31" spans="1:10" ht="12" customHeight="1">
      <c r="A31" s="53"/>
      <c r="B31" s="17"/>
      <c r="C31" s="54"/>
      <c r="D31" s="52"/>
      <c r="E31" s="52"/>
      <c r="F31" s="34"/>
      <c r="G31" s="34"/>
      <c r="H31" s="34"/>
      <c r="I31" s="37"/>
      <c r="J31" s="34"/>
    </row>
    <row r="32" spans="1:10" ht="26.4">
      <c r="A32" s="53"/>
      <c r="B32" s="47">
        <v>74</v>
      </c>
      <c r="C32" s="54" t="s">
        <v>86</v>
      </c>
      <c r="D32" s="34"/>
      <c r="E32" s="34"/>
      <c r="F32" s="34"/>
      <c r="G32" s="34"/>
      <c r="H32" s="34"/>
      <c r="I32" s="37"/>
      <c r="J32" s="34"/>
    </row>
    <row r="33" spans="1:10" s="111" customFormat="1" ht="14.4" customHeight="1">
      <c r="A33" s="59"/>
      <c r="B33" s="115" t="s">
        <v>67</v>
      </c>
      <c r="C33" s="60" t="s">
        <v>24</v>
      </c>
      <c r="D33" s="55">
        <v>687</v>
      </c>
      <c r="E33" s="57"/>
      <c r="F33" s="55">
        <v>570</v>
      </c>
      <c r="G33" s="57"/>
      <c r="H33" s="55">
        <v>570</v>
      </c>
      <c r="I33" s="57"/>
      <c r="J33" s="55">
        <v>341</v>
      </c>
    </row>
    <row r="34" spans="1:10" ht="12" customHeight="1">
      <c r="A34" s="53"/>
      <c r="B34" s="47"/>
      <c r="C34" s="54"/>
      <c r="D34" s="50"/>
      <c r="E34" s="45"/>
      <c r="F34" s="51"/>
      <c r="G34" s="50"/>
      <c r="H34" s="50"/>
      <c r="I34" s="50"/>
      <c r="J34" s="50"/>
    </row>
    <row r="35" spans="1:10" ht="26.4">
      <c r="A35" s="53"/>
      <c r="B35" s="47">
        <v>75</v>
      </c>
      <c r="C35" s="54" t="s">
        <v>85</v>
      </c>
      <c r="D35" s="34"/>
      <c r="E35" s="34"/>
      <c r="F35" s="34"/>
      <c r="G35" s="45"/>
      <c r="H35" s="34"/>
      <c r="I35" s="46"/>
      <c r="J35" s="45"/>
    </row>
    <row r="36" spans="1:10" s="111" customFormat="1" ht="14.4" customHeight="1">
      <c r="A36" s="53"/>
      <c r="B36" s="47" t="s">
        <v>68</v>
      </c>
      <c r="C36" s="54" t="s">
        <v>24</v>
      </c>
      <c r="D36" s="55">
        <v>3362</v>
      </c>
      <c r="E36" s="51"/>
      <c r="F36" s="55">
        <v>4589</v>
      </c>
      <c r="G36" s="64"/>
      <c r="H36" s="55">
        <v>4589</v>
      </c>
      <c r="I36" s="64"/>
      <c r="J36" s="58">
        <v>2433</v>
      </c>
    </row>
    <row r="37" spans="1:10" ht="14.4" customHeight="1">
      <c r="A37" s="53" t="s">
        <v>8</v>
      </c>
      <c r="B37" s="47">
        <v>60</v>
      </c>
      <c r="C37" s="54" t="s">
        <v>63</v>
      </c>
      <c r="D37" s="61">
        <f t="shared" ref="D37:H37" si="0">SUM(D26:D36)</f>
        <v>18433</v>
      </c>
      <c r="E37" s="62"/>
      <c r="F37" s="61">
        <f t="shared" si="0"/>
        <v>15967</v>
      </c>
      <c r="G37" s="62"/>
      <c r="H37" s="61">
        <f t="shared" si="0"/>
        <v>15967</v>
      </c>
      <c r="I37" s="62"/>
      <c r="J37" s="61">
        <v>18502</v>
      </c>
    </row>
    <row r="38" spans="1:10" ht="9" customHeight="1">
      <c r="A38" s="53"/>
      <c r="B38" s="17"/>
      <c r="C38" s="45"/>
      <c r="D38" s="45"/>
      <c r="E38" s="45"/>
      <c r="F38" s="45"/>
      <c r="G38" s="45"/>
      <c r="H38" s="46"/>
      <c r="I38" s="46"/>
      <c r="J38" s="45"/>
    </row>
    <row r="39" spans="1:10">
      <c r="A39" s="53"/>
      <c r="B39" s="47">
        <v>61</v>
      </c>
      <c r="C39" s="54" t="s">
        <v>62</v>
      </c>
      <c r="D39" s="45"/>
      <c r="E39" s="45"/>
      <c r="F39" s="45"/>
      <c r="G39" s="45"/>
      <c r="H39" s="46"/>
      <c r="I39" s="46"/>
      <c r="J39" s="45"/>
    </row>
    <row r="40" spans="1:10" ht="26.4">
      <c r="A40" s="53"/>
      <c r="B40" s="47">
        <v>71</v>
      </c>
      <c r="C40" s="54" t="s">
        <v>60</v>
      </c>
      <c r="H40" s="42"/>
      <c r="I40" s="42"/>
    </row>
    <row r="41" spans="1:10">
      <c r="A41" s="53"/>
      <c r="B41" s="47" t="s">
        <v>69</v>
      </c>
      <c r="C41" s="54" t="s">
        <v>47</v>
      </c>
      <c r="D41" s="51">
        <v>0</v>
      </c>
      <c r="E41" s="51"/>
      <c r="F41" s="50">
        <v>1</v>
      </c>
      <c r="G41" s="51"/>
      <c r="H41" s="50">
        <v>1</v>
      </c>
      <c r="I41" s="51"/>
      <c r="J41" s="63">
        <v>1</v>
      </c>
    </row>
    <row r="42" spans="1:10">
      <c r="B42" s="47" t="s">
        <v>76</v>
      </c>
      <c r="C42" s="48" t="s">
        <v>74</v>
      </c>
      <c r="D42" s="51">
        <v>0</v>
      </c>
      <c r="E42" s="51"/>
      <c r="F42" s="50">
        <v>1</v>
      </c>
      <c r="G42" s="51"/>
      <c r="H42" s="50">
        <v>4001</v>
      </c>
      <c r="I42" s="51"/>
      <c r="J42" s="63">
        <v>1</v>
      </c>
    </row>
    <row r="43" spans="1:10" ht="26.4">
      <c r="A43" s="53" t="s">
        <v>8</v>
      </c>
      <c r="B43" s="47">
        <v>71</v>
      </c>
      <c r="C43" s="54" t="s">
        <v>60</v>
      </c>
      <c r="D43" s="62">
        <f t="shared" ref="D43:H43" si="1">SUM(D41:D42)</f>
        <v>0</v>
      </c>
      <c r="E43" s="62"/>
      <c r="F43" s="61">
        <f t="shared" si="1"/>
        <v>2</v>
      </c>
      <c r="G43" s="62"/>
      <c r="H43" s="61">
        <f t="shared" si="1"/>
        <v>4002</v>
      </c>
      <c r="I43" s="62"/>
      <c r="J43" s="61">
        <v>2</v>
      </c>
    </row>
    <row r="44" spans="1:10">
      <c r="B44" s="47"/>
      <c r="C44" s="48"/>
      <c r="D44" s="45"/>
      <c r="E44" s="45"/>
      <c r="F44" s="45"/>
      <c r="G44" s="45"/>
      <c r="H44" s="45"/>
      <c r="I44" s="46"/>
      <c r="J44" s="45"/>
    </row>
    <row r="45" spans="1:10" ht="26.4">
      <c r="B45" s="47">
        <v>72</v>
      </c>
      <c r="C45" s="54" t="s">
        <v>88</v>
      </c>
      <c r="G45" s="45"/>
      <c r="I45" s="46"/>
    </row>
    <row r="46" spans="1:10" ht="13.95" customHeight="1">
      <c r="A46" s="53"/>
      <c r="B46" s="47" t="s">
        <v>70</v>
      </c>
      <c r="C46" s="54" t="s">
        <v>47</v>
      </c>
      <c r="D46" s="50">
        <v>2400</v>
      </c>
      <c r="E46" s="51"/>
      <c r="F46" s="50">
        <v>2400</v>
      </c>
      <c r="G46" s="51"/>
      <c r="H46" s="50">
        <v>2400</v>
      </c>
      <c r="I46" s="51"/>
      <c r="J46" s="63">
        <v>1800</v>
      </c>
    </row>
    <row r="47" spans="1:10" ht="13.95" customHeight="1">
      <c r="A47" s="53"/>
      <c r="B47" s="47" t="s">
        <v>77</v>
      </c>
      <c r="C47" s="54" t="s">
        <v>74</v>
      </c>
      <c r="D47" s="56">
        <v>5216</v>
      </c>
      <c r="E47" s="64"/>
      <c r="F47" s="56">
        <v>5200</v>
      </c>
      <c r="G47" s="64"/>
      <c r="H47" s="56">
        <v>5200</v>
      </c>
      <c r="I47" s="64"/>
      <c r="J47" s="58">
        <v>3900</v>
      </c>
    </row>
    <row r="48" spans="1:10" ht="26.4">
      <c r="A48" s="53" t="s">
        <v>8</v>
      </c>
      <c r="B48" s="47">
        <v>72</v>
      </c>
      <c r="C48" s="54" t="s">
        <v>88</v>
      </c>
      <c r="D48" s="61">
        <f t="shared" ref="D48:H48" si="2">SUM(D46:D47)</f>
        <v>7616</v>
      </c>
      <c r="E48" s="62"/>
      <c r="F48" s="61">
        <f t="shared" si="2"/>
        <v>7600</v>
      </c>
      <c r="G48" s="62"/>
      <c r="H48" s="61">
        <f t="shared" si="2"/>
        <v>7600</v>
      </c>
      <c r="I48" s="62"/>
      <c r="J48" s="61">
        <v>5700</v>
      </c>
    </row>
    <row r="49" spans="1:10">
      <c r="A49" s="53"/>
      <c r="B49" s="47"/>
      <c r="C49" s="54"/>
      <c r="H49" s="42"/>
      <c r="I49" s="42"/>
    </row>
    <row r="50" spans="1:10" ht="26.4">
      <c r="A50" s="53"/>
      <c r="B50" s="47">
        <v>73</v>
      </c>
      <c r="C50" s="54" t="s">
        <v>87</v>
      </c>
      <c r="D50" s="45"/>
      <c r="E50" s="45"/>
      <c r="F50" s="45"/>
      <c r="G50" s="45"/>
      <c r="H50" s="46"/>
      <c r="I50" s="46"/>
      <c r="J50" s="45"/>
    </row>
    <row r="51" spans="1:10" ht="13.95" customHeight="1">
      <c r="A51" s="53"/>
      <c r="B51" s="47" t="s">
        <v>71</v>
      </c>
      <c r="C51" s="54" t="s">
        <v>47</v>
      </c>
      <c r="D51" s="50">
        <v>540</v>
      </c>
      <c r="E51" s="51"/>
      <c r="F51" s="50">
        <v>540</v>
      </c>
      <c r="G51" s="51"/>
      <c r="H51" s="50">
        <v>540</v>
      </c>
      <c r="I51" s="51"/>
      <c r="J51" s="63">
        <v>405</v>
      </c>
    </row>
    <row r="52" spans="1:10" ht="13.95" customHeight="1">
      <c r="A52" s="53"/>
      <c r="B52" s="47" t="s">
        <v>78</v>
      </c>
      <c r="C52" s="54" t="s">
        <v>74</v>
      </c>
      <c r="D52" s="50">
        <v>1357</v>
      </c>
      <c r="E52" s="51"/>
      <c r="F52" s="50">
        <v>1360</v>
      </c>
      <c r="G52" s="51"/>
      <c r="H52" s="50">
        <v>1360</v>
      </c>
      <c r="I52" s="51"/>
      <c r="J52" s="63">
        <v>1020</v>
      </c>
    </row>
    <row r="53" spans="1:10" ht="26.4">
      <c r="A53" s="53" t="s">
        <v>8</v>
      </c>
      <c r="B53" s="47">
        <v>73</v>
      </c>
      <c r="C53" s="54" t="s">
        <v>87</v>
      </c>
      <c r="D53" s="61">
        <f t="shared" ref="D53:H53" si="3">SUM(D51:D52)</f>
        <v>1897</v>
      </c>
      <c r="E53" s="62"/>
      <c r="F53" s="61">
        <f t="shared" si="3"/>
        <v>1900</v>
      </c>
      <c r="G53" s="62"/>
      <c r="H53" s="61">
        <f t="shared" si="3"/>
        <v>1900</v>
      </c>
      <c r="I53" s="62"/>
      <c r="J53" s="61">
        <v>1425</v>
      </c>
    </row>
    <row r="54" spans="1:10">
      <c r="A54" s="53"/>
      <c r="B54" s="47"/>
      <c r="C54" s="54"/>
      <c r="D54" s="65"/>
      <c r="E54" s="65"/>
      <c r="F54" s="65"/>
      <c r="G54" s="65"/>
      <c r="H54" s="65"/>
      <c r="I54" s="65"/>
      <c r="J54" s="65"/>
    </row>
    <row r="55" spans="1:10" ht="26.4">
      <c r="A55" s="53"/>
      <c r="B55" s="47">
        <v>74</v>
      </c>
      <c r="C55" s="54" t="s">
        <v>86</v>
      </c>
      <c r="D55" s="65"/>
      <c r="E55" s="65"/>
      <c r="F55" s="65"/>
      <c r="G55" s="65"/>
      <c r="H55" s="65"/>
      <c r="I55" s="65"/>
      <c r="J55" s="65"/>
    </row>
    <row r="56" spans="1:10" ht="13.95" customHeight="1">
      <c r="A56" s="53"/>
      <c r="B56" s="47" t="s">
        <v>72</v>
      </c>
      <c r="C56" s="54" t="s">
        <v>47</v>
      </c>
      <c r="D56" s="50">
        <v>313</v>
      </c>
      <c r="E56" s="51"/>
      <c r="F56" s="50">
        <v>313</v>
      </c>
      <c r="G56" s="51"/>
      <c r="H56" s="50">
        <v>313</v>
      </c>
      <c r="I56" s="51"/>
      <c r="J56" s="63">
        <v>235</v>
      </c>
    </row>
    <row r="57" spans="1:10" ht="13.95" customHeight="1">
      <c r="A57" s="53"/>
      <c r="B57" s="47" t="s">
        <v>79</v>
      </c>
      <c r="C57" s="54" t="s">
        <v>74</v>
      </c>
      <c r="D57" s="50">
        <v>685</v>
      </c>
      <c r="E57" s="51"/>
      <c r="F57" s="50">
        <v>685</v>
      </c>
      <c r="G57" s="51"/>
      <c r="H57" s="50">
        <v>685</v>
      </c>
      <c r="I57" s="51"/>
      <c r="J57" s="63">
        <v>514</v>
      </c>
    </row>
    <row r="58" spans="1:10" ht="26.4">
      <c r="A58" s="59" t="s">
        <v>8</v>
      </c>
      <c r="B58" s="115">
        <v>74</v>
      </c>
      <c r="C58" s="60" t="s">
        <v>86</v>
      </c>
      <c r="D58" s="61">
        <f t="shared" ref="D58:H58" si="4">SUM(D56:D57)</f>
        <v>998</v>
      </c>
      <c r="E58" s="62"/>
      <c r="F58" s="61">
        <f t="shared" si="4"/>
        <v>998</v>
      </c>
      <c r="G58" s="62"/>
      <c r="H58" s="61">
        <f t="shared" si="4"/>
        <v>998</v>
      </c>
      <c r="I58" s="62"/>
      <c r="J58" s="61">
        <v>749</v>
      </c>
    </row>
    <row r="59" spans="1:10">
      <c r="A59" s="53"/>
      <c r="B59" s="47"/>
      <c r="C59" s="54"/>
      <c r="D59" s="51"/>
      <c r="E59" s="50"/>
      <c r="F59" s="50"/>
      <c r="G59" s="50"/>
      <c r="H59" s="50"/>
      <c r="I59" s="50"/>
      <c r="J59" s="50"/>
    </row>
    <row r="60" spans="1:10" ht="26.4">
      <c r="A60" s="53"/>
      <c r="B60" s="47">
        <v>75</v>
      </c>
      <c r="C60" s="54" t="s">
        <v>85</v>
      </c>
      <c r="D60" s="65"/>
      <c r="E60" s="65"/>
      <c r="F60" s="65"/>
      <c r="G60" s="65"/>
      <c r="H60" s="65"/>
      <c r="I60" s="65"/>
      <c r="J60" s="65"/>
    </row>
    <row r="61" spans="1:10" ht="13.95" customHeight="1">
      <c r="A61" s="53"/>
      <c r="B61" s="47" t="s">
        <v>73</v>
      </c>
      <c r="C61" s="54" t="s">
        <v>47</v>
      </c>
      <c r="D61" s="50">
        <v>539</v>
      </c>
      <c r="E61" s="51"/>
      <c r="F61" s="50">
        <v>540</v>
      </c>
      <c r="G61" s="51"/>
      <c r="H61" s="50">
        <v>540</v>
      </c>
      <c r="I61" s="51"/>
      <c r="J61" s="63">
        <v>405</v>
      </c>
    </row>
    <row r="62" spans="1:10" ht="13.95" customHeight="1">
      <c r="A62" s="53"/>
      <c r="B62" s="47" t="s">
        <v>80</v>
      </c>
      <c r="C62" s="54" t="s">
        <v>74</v>
      </c>
      <c r="D62" s="55">
        <v>1327</v>
      </c>
      <c r="E62" s="57"/>
      <c r="F62" s="55">
        <v>1330</v>
      </c>
      <c r="G62" s="57"/>
      <c r="H62" s="55">
        <v>1330</v>
      </c>
      <c r="I62" s="57"/>
      <c r="J62" s="66">
        <v>998</v>
      </c>
    </row>
    <row r="63" spans="1:10" ht="26.4">
      <c r="A63" s="53" t="s">
        <v>8</v>
      </c>
      <c r="B63" s="47">
        <v>75</v>
      </c>
      <c r="C63" s="54" t="s">
        <v>85</v>
      </c>
      <c r="D63" s="55">
        <f t="shared" ref="D63:H63" si="5">SUM(D61:D62)</f>
        <v>1866</v>
      </c>
      <c r="E63" s="57"/>
      <c r="F63" s="55">
        <f t="shared" si="5"/>
        <v>1870</v>
      </c>
      <c r="G63" s="57"/>
      <c r="H63" s="55">
        <f t="shared" si="5"/>
        <v>1870</v>
      </c>
      <c r="I63" s="57"/>
      <c r="J63" s="55">
        <v>1403</v>
      </c>
    </row>
    <row r="64" spans="1:10">
      <c r="A64" s="53"/>
      <c r="B64" s="47"/>
      <c r="C64" s="54"/>
      <c r="D64" s="67"/>
      <c r="E64" s="67"/>
      <c r="F64" s="67"/>
      <c r="G64" s="67"/>
      <c r="H64" s="67"/>
      <c r="I64" s="67"/>
      <c r="J64" s="67"/>
    </row>
    <row r="65" spans="1:10" ht="13.95" customHeight="1">
      <c r="A65" s="53"/>
      <c r="B65" s="47">
        <v>76</v>
      </c>
      <c r="C65" s="54" t="s">
        <v>116</v>
      </c>
      <c r="D65" s="50"/>
      <c r="E65" s="50"/>
      <c r="F65" s="50"/>
      <c r="G65" s="50"/>
      <c r="H65" s="50"/>
      <c r="I65" s="50"/>
      <c r="J65" s="50"/>
    </row>
    <row r="66" spans="1:10" ht="13.95" customHeight="1">
      <c r="A66" s="53"/>
      <c r="B66" s="47" t="s">
        <v>111</v>
      </c>
      <c r="C66" s="54" t="s">
        <v>47</v>
      </c>
      <c r="D66" s="50">
        <v>1500</v>
      </c>
      <c r="E66" s="51"/>
      <c r="F66" s="50">
        <v>1500</v>
      </c>
      <c r="G66" s="51"/>
      <c r="H66" s="50">
        <v>1500</v>
      </c>
      <c r="I66" s="51"/>
      <c r="J66" s="50">
        <v>1125</v>
      </c>
    </row>
    <row r="67" spans="1:10" ht="13.95" customHeight="1">
      <c r="A67" s="53"/>
      <c r="B67" s="47" t="s">
        <v>112</v>
      </c>
      <c r="C67" s="54" t="s">
        <v>74</v>
      </c>
      <c r="D67" s="50">
        <v>1000</v>
      </c>
      <c r="E67" s="51"/>
      <c r="F67" s="50">
        <v>1000</v>
      </c>
      <c r="G67" s="51"/>
      <c r="H67" s="50">
        <v>1000</v>
      </c>
      <c r="I67" s="51"/>
      <c r="J67" s="50">
        <v>750</v>
      </c>
    </row>
    <row r="68" spans="1:10" ht="13.95" customHeight="1">
      <c r="A68" s="53" t="s">
        <v>8</v>
      </c>
      <c r="B68" s="47">
        <v>76</v>
      </c>
      <c r="C68" s="54" t="s">
        <v>116</v>
      </c>
      <c r="D68" s="61">
        <f t="shared" ref="D68:H68" si="6">D67+D66</f>
        <v>2500</v>
      </c>
      <c r="E68" s="62"/>
      <c r="F68" s="61">
        <f t="shared" si="6"/>
        <v>2500</v>
      </c>
      <c r="G68" s="62"/>
      <c r="H68" s="61">
        <f t="shared" si="6"/>
        <v>2500</v>
      </c>
      <c r="I68" s="62"/>
      <c r="J68" s="61">
        <v>1875</v>
      </c>
    </row>
    <row r="69" spans="1:10">
      <c r="A69" s="53"/>
      <c r="B69" s="47"/>
      <c r="C69" s="54"/>
      <c r="D69" s="68"/>
      <c r="E69" s="68"/>
      <c r="F69" s="67"/>
      <c r="G69" s="67"/>
      <c r="H69" s="67"/>
      <c r="I69" s="67"/>
      <c r="J69" s="67"/>
    </row>
    <row r="70" spans="1:10" ht="15.6" customHeight="1">
      <c r="A70" s="53"/>
      <c r="B70" s="47">
        <v>77</v>
      </c>
      <c r="C70" s="54" t="s">
        <v>113</v>
      </c>
      <c r="D70" s="51"/>
      <c r="E70" s="51"/>
      <c r="F70" s="50"/>
      <c r="G70" s="50"/>
      <c r="H70" s="50"/>
      <c r="I70" s="50"/>
      <c r="J70" s="50"/>
    </row>
    <row r="71" spans="1:10" ht="15.6" customHeight="1">
      <c r="A71" s="53"/>
      <c r="B71" s="47" t="s">
        <v>114</v>
      </c>
      <c r="C71" s="54" t="s">
        <v>47</v>
      </c>
      <c r="D71" s="50">
        <v>5000</v>
      </c>
      <c r="E71" s="51"/>
      <c r="F71" s="50">
        <v>5000</v>
      </c>
      <c r="G71" s="51"/>
      <c r="H71" s="50">
        <v>5000</v>
      </c>
      <c r="I71" s="51"/>
      <c r="J71" s="50">
        <v>3750</v>
      </c>
    </row>
    <row r="72" spans="1:10" ht="15.6" customHeight="1">
      <c r="A72" s="53"/>
      <c r="B72" s="47" t="s">
        <v>115</v>
      </c>
      <c r="C72" s="54" t="s">
        <v>74</v>
      </c>
      <c r="D72" s="50">
        <v>5000</v>
      </c>
      <c r="E72" s="51"/>
      <c r="F72" s="50">
        <v>5000</v>
      </c>
      <c r="G72" s="51"/>
      <c r="H72" s="50">
        <v>5000</v>
      </c>
      <c r="I72" s="51"/>
      <c r="J72" s="50">
        <v>3750</v>
      </c>
    </row>
    <row r="73" spans="1:10" ht="15.6" customHeight="1">
      <c r="A73" s="53" t="s">
        <v>8</v>
      </c>
      <c r="B73" s="47">
        <v>77</v>
      </c>
      <c r="C73" s="48" t="s">
        <v>113</v>
      </c>
      <c r="D73" s="61">
        <f t="shared" ref="D73:H73" si="7">D72+D71</f>
        <v>10000</v>
      </c>
      <c r="E73" s="62"/>
      <c r="F73" s="61">
        <f t="shared" si="7"/>
        <v>10000</v>
      </c>
      <c r="G73" s="62"/>
      <c r="H73" s="61">
        <f t="shared" si="7"/>
        <v>10000</v>
      </c>
      <c r="I73" s="62"/>
      <c r="J73" s="61">
        <v>7500</v>
      </c>
    </row>
    <row r="74" spans="1:10" ht="15.6" customHeight="1">
      <c r="A74" s="53" t="s">
        <v>8</v>
      </c>
      <c r="B74" s="47">
        <v>61</v>
      </c>
      <c r="C74" s="54" t="s">
        <v>62</v>
      </c>
      <c r="D74" s="61">
        <f t="shared" ref="D74:H74" si="8">D63+D58+D53+D48+D43+D68+D73</f>
        <v>24877</v>
      </c>
      <c r="E74" s="62"/>
      <c r="F74" s="61">
        <f t="shared" si="8"/>
        <v>24870</v>
      </c>
      <c r="G74" s="62"/>
      <c r="H74" s="61">
        <f t="shared" si="8"/>
        <v>28870</v>
      </c>
      <c r="I74" s="62"/>
      <c r="J74" s="61">
        <v>18654</v>
      </c>
    </row>
    <row r="75" spans="1:10" ht="15.6" customHeight="1">
      <c r="A75" s="53" t="s">
        <v>8</v>
      </c>
      <c r="B75" s="69">
        <v>1.0529999999999999</v>
      </c>
      <c r="C75" s="70" t="s">
        <v>14</v>
      </c>
      <c r="D75" s="61">
        <f t="shared" ref="D75:H75" si="9">D74+D37</f>
        <v>43310</v>
      </c>
      <c r="E75" s="62"/>
      <c r="F75" s="61">
        <f t="shared" si="9"/>
        <v>40837</v>
      </c>
      <c r="G75" s="62"/>
      <c r="H75" s="61">
        <f t="shared" si="9"/>
        <v>44837</v>
      </c>
      <c r="I75" s="62"/>
      <c r="J75" s="61">
        <v>37156</v>
      </c>
    </row>
    <row r="76" spans="1:10" ht="15.6" customHeight="1">
      <c r="A76" s="71" t="s">
        <v>8</v>
      </c>
      <c r="B76" s="72">
        <v>1</v>
      </c>
      <c r="C76" s="73" t="s">
        <v>13</v>
      </c>
      <c r="D76" s="61">
        <f t="shared" ref="D76:H76" si="10">D75</f>
        <v>43310</v>
      </c>
      <c r="E76" s="62"/>
      <c r="F76" s="61">
        <f t="shared" si="10"/>
        <v>40837</v>
      </c>
      <c r="G76" s="62"/>
      <c r="H76" s="61">
        <f t="shared" si="10"/>
        <v>44837</v>
      </c>
      <c r="I76" s="62"/>
      <c r="J76" s="61">
        <v>37156</v>
      </c>
    </row>
    <row r="77" spans="1:10">
      <c r="A77" s="38"/>
      <c r="B77" s="7"/>
      <c r="C77" s="48"/>
      <c r="D77" s="74"/>
      <c r="E77" s="74"/>
      <c r="F77" s="74"/>
      <c r="G77" s="74"/>
      <c r="H77" s="75"/>
      <c r="I77" s="75"/>
      <c r="J77" s="74"/>
    </row>
    <row r="78" spans="1:10" ht="15" customHeight="1">
      <c r="B78" s="14">
        <v>80</v>
      </c>
      <c r="C78" s="48" t="s">
        <v>21</v>
      </c>
      <c r="D78" s="76"/>
      <c r="E78" s="76"/>
      <c r="F78" s="76"/>
      <c r="G78" s="76"/>
      <c r="H78" s="77"/>
      <c r="I78" s="77"/>
      <c r="J78" s="76"/>
    </row>
    <row r="79" spans="1:10" ht="15" customHeight="1">
      <c r="B79" s="7">
        <v>80.001000000000005</v>
      </c>
      <c r="C79" s="39" t="s">
        <v>22</v>
      </c>
      <c r="D79" s="76"/>
      <c r="E79" s="76"/>
      <c r="F79" s="76"/>
      <c r="G79" s="76"/>
      <c r="H79" s="77"/>
      <c r="I79" s="77"/>
      <c r="J79" s="76"/>
    </row>
    <row r="80" spans="1:10" ht="15" customHeight="1">
      <c r="B80" s="14">
        <v>61</v>
      </c>
      <c r="C80" s="48" t="s">
        <v>117</v>
      </c>
      <c r="D80" s="76"/>
      <c r="E80" s="76"/>
      <c r="F80" s="76"/>
      <c r="G80" s="76"/>
      <c r="H80" s="77"/>
      <c r="I80" s="77"/>
      <c r="J80" s="76"/>
    </row>
    <row r="81" spans="1:10" ht="15" customHeight="1">
      <c r="B81" s="47">
        <v>44</v>
      </c>
      <c r="C81" s="54" t="s">
        <v>104</v>
      </c>
      <c r="D81" s="76"/>
      <c r="E81" s="76"/>
      <c r="F81" s="76"/>
      <c r="G81" s="76"/>
      <c r="H81" s="77"/>
      <c r="I81" s="77"/>
      <c r="J81" s="76"/>
    </row>
    <row r="82" spans="1:10" s="111" customFormat="1" ht="15" customHeight="1">
      <c r="A82" s="53"/>
      <c r="B82" s="17" t="s">
        <v>90</v>
      </c>
      <c r="C82" s="54" t="s">
        <v>23</v>
      </c>
      <c r="D82" s="50">
        <v>105004</v>
      </c>
      <c r="E82" s="51"/>
      <c r="F82" s="50">
        <v>150216</v>
      </c>
      <c r="G82" s="51"/>
      <c r="H82" s="50">
        <v>150216</v>
      </c>
      <c r="I82" s="51"/>
      <c r="J82" s="50">
        <v>224132</v>
      </c>
    </row>
    <row r="83" spans="1:10" ht="15" customHeight="1">
      <c r="A83" s="53"/>
      <c r="B83" s="17" t="s">
        <v>91</v>
      </c>
      <c r="C83" s="54" t="s">
        <v>24</v>
      </c>
      <c r="D83" s="50">
        <v>747</v>
      </c>
      <c r="E83" s="64"/>
      <c r="F83" s="50">
        <v>934</v>
      </c>
      <c r="G83" s="51"/>
      <c r="H83" s="50">
        <v>934</v>
      </c>
      <c r="I83" s="51"/>
      <c r="J83" s="50">
        <v>934</v>
      </c>
    </row>
    <row r="84" spans="1:10" ht="15" customHeight="1">
      <c r="A84" s="53"/>
      <c r="B84" s="17" t="s">
        <v>92</v>
      </c>
      <c r="C84" s="54" t="s">
        <v>25</v>
      </c>
      <c r="D84" s="50">
        <v>461</v>
      </c>
      <c r="E84" s="51"/>
      <c r="F84" s="50">
        <v>475</v>
      </c>
      <c r="G84" s="51"/>
      <c r="H84" s="50">
        <v>475</v>
      </c>
      <c r="I84" s="51"/>
      <c r="J84" s="50">
        <v>356</v>
      </c>
    </row>
    <row r="85" spans="1:10" ht="15" customHeight="1">
      <c r="A85" s="53"/>
      <c r="B85" s="17" t="s">
        <v>93</v>
      </c>
      <c r="C85" s="54" t="s">
        <v>26</v>
      </c>
      <c r="D85" s="50">
        <v>6250</v>
      </c>
      <c r="E85" s="51"/>
      <c r="F85" s="50">
        <v>4750</v>
      </c>
      <c r="G85" s="51"/>
      <c r="H85" s="50">
        <v>4750</v>
      </c>
      <c r="I85" s="51"/>
      <c r="J85" s="50">
        <v>5163</v>
      </c>
    </row>
    <row r="86" spans="1:10" ht="29.4" customHeight="1">
      <c r="A86" s="53"/>
      <c r="B86" s="17" t="s">
        <v>120</v>
      </c>
      <c r="C86" s="54" t="s">
        <v>142</v>
      </c>
      <c r="D86" s="51">
        <v>0</v>
      </c>
      <c r="E86" s="51"/>
      <c r="F86" s="50">
        <v>32500</v>
      </c>
      <c r="G86" s="51"/>
      <c r="H86" s="50">
        <v>32500</v>
      </c>
      <c r="I86" s="51"/>
      <c r="J86" s="50">
        <v>28784</v>
      </c>
    </row>
    <row r="87" spans="1:10" ht="15" customHeight="1">
      <c r="A87" s="59" t="s">
        <v>8</v>
      </c>
      <c r="B87" s="115">
        <v>44</v>
      </c>
      <c r="C87" s="60" t="s">
        <v>104</v>
      </c>
      <c r="D87" s="61">
        <f t="shared" ref="D87:H87" si="11">SUM(D82:D86)</f>
        <v>112462</v>
      </c>
      <c r="E87" s="62"/>
      <c r="F87" s="61">
        <f t="shared" si="11"/>
        <v>188875</v>
      </c>
      <c r="G87" s="62"/>
      <c r="H87" s="61">
        <f t="shared" si="11"/>
        <v>188875</v>
      </c>
      <c r="I87" s="62"/>
      <c r="J87" s="61">
        <v>259369</v>
      </c>
    </row>
    <row r="88" spans="1:10" ht="7.8" customHeight="1">
      <c r="A88" s="53"/>
      <c r="B88" s="47"/>
      <c r="C88" s="54"/>
      <c r="D88" s="76"/>
      <c r="E88" s="76"/>
      <c r="F88" s="76"/>
      <c r="G88" s="76"/>
      <c r="H88" s="77" t="s">
        <v>103</v>
      </c>
      <c r="I88" s="77"/>
      <c r="J88" s="76"/>
    </row>
    <row r="89" spans="1:10" ht="13.95" customHeight="1">
      <c r="A89" s="53"/>
      <c r="B89" s="17">
        <v>46</v>
      </c>
      <c r="C89" s="54" t="s">
        <v>18</v>
      </c>
      <c r="D89" s="76"/>
      <c r="E89" s="76"/>
      <c r="F89" s="76"/>
      <c r="G89" s="76"/>
      <c r="H89" s="77"/>
      <c r="I89" s="77"/>
      <c r="J89" s="76"/>
    </row>
    <row r="90" spans="1:10" s="111" customFormat="1" ht="13.95" customHeight="1">
      <c r="A90" s="121"/>
      <c r="B90" s="14" t="s">
        <v>27</v>
      </c>
      <c r="C90" s="48" t="s">
        <v>23</v>
      </c>
      <c r="D90" s="56">
        <v>8330</v>
      </c>
      <c r="E90" s="64"/>
      <c r="F90" s="56">
        <v>11236</v>
      </c>
      <c r="G90" s="64"/>
      <c r="H90" s="56">
        <v>11236</v>
      </c>
      <c r="I90" s="64"/>
      <c r="J90" s="56">
        <v>26880</v>
      </c>
    </row>
    <row r="91" spans="1:10" ht="13.95" customHeight="1">
      <c r="A91" s="53"/>
      <c r="B91" s="17" t="s">
        <v>28</v>
      </c>
      <c r="C91" s="54" t="s">
        <v>25</v>
      </c>
      <c r="D91" s="50">
        <v>65</v>
      </c>
      <c r="E91" s="51"/>
      <c r="F91" s="50">
        <v>65</v>
      </c>
      <c r="G91" s="51"/>
      <c r="H91" s="50">
        <v>65</v>
      </c>
      <c r="I91" s="51"/>
      <c r="J91" s="50">
        <v>49</v>
      </c>
    </row>
    <row r="92" spans="1:10" ht="13.95" customHeight="1">
      <c r="A92" s="53"/>
      <c r="B92" s="17" t="s">
        <v>29</v>
      </c>
      <c r="C92" s="54" t="s">
        <v>26</v>
      </c>
      <c r="D92" s="56">
        <v>338</v>
      </c>
      <c r="E92" s="51"/>
      <c r="F92" s="56">
        <v>338</v>
      </c>
      <c r="G92" s="64"/>
      <c r="H92" s="56">
        <v>338</v>
      </c>
      <c r="I92" s="64"/>
      <c r="J92" s="56">
        <v>254</v>
      </c>
    </row>
    <row r="93" spans="1:10" ht="13.95" customHeight="1">
      <c r="A93" s="53" t="s">
        <v>8</v>
      </c>
      <c r="B93" s="17">
        <v>46</v>
      </c>
      <c r="C93" s="54" t="s">
        <v>18</v>
      </c>
      <c r="D93" s="61">
        <f t="shared" ref="D93:H93" si="12">SUM(D90:D92)</f>
        <v>8733</v>
      </c>
      <c r="E93" s="62"/>
      <c r="F93" s="61">
        <f t="shared" si="12"/>
        <v>11639</v>
      </c>
      <c r="G93" s="62"/>
      <c r="H93" s="61">
        <f t="shared" si="12"/>
        <v>11639</v>
      </c>
      <c r="I93" s="62"/>
      <c r="J93" s="61">
        <v>27183</v>
      </c>
    </row>
    <row r="94" spans="1:10" ht="13.95" customHeight="1">
      <c r="A94" s="53"/>
      <c r="B94" s="17"/>
      <c r="C94" s="54"/>
      <c r="D94" s="76"/>
      <c r="E94" s="76"/>
      <c r="F94" s="76"/>
      <c r="G94" s="76"/>
      <c r="H94" s="77"/>
      <c r="I94" s="77"/>
      <c r="J94" s="76"/>
    </row>
    <row r="95" spans="1:10" ht="13.95" customHeight="1">
      <c r="B95" s="14">
        <v>47</v>
      </c>
      <c r="C95" s="48" t="s">
        <v>19</v>
      </c>
      <c r="D95" s="76"/>
      <c r="E95" s="76"/>
      <c r="F95" s="76"/>
      <c r="G95" s="76"/>
      <c r="H95" s="77"/>
      <c r="I95" s="77"/>
      <c r="J95" s="76"/>
    </row>
    <row r="96" spans="1:10" s="111" customFormat="1" ht="13.95" customHeight="1">
      <c r="A96" s="53"/>
      <c r="B96" s="17" t="s">
        <v>30</v>
      </c>
      <c r="C96" s="54" t="s">
        <v>23</v>
      </c>
      <c r="D96" s="50">
        <v>3207</v>
      </c>
      <c r="E96" s="51"/>
      <c r="F96" s="50">
        <v>4267</v>
      </c>
      <c r="G96" s="51"/>
      <c r="H96" s="50">
        <v>4267</v>
      </c>
      <c r="I96" s="51"/>
      <c r="J96" s="50">
        <v>14223</v>
      </c>
    </row>
    <row r="97" spans="1:10" ht="13.95" customHeight="1">
      <c r="A97" s="53"/>
      <c r="B97" s="17" t="s">
        <v>31</v>
      </c>
      <c r="C97" s="54" t="s">
        <v>25</v>
      </c>
      <c r="D97" s="50">
        <v>49</v>
      </c>
      <c r="E97" s="51"/>
      <c r="F97" s="50">
        <v>60</v>
      </c>
      <c r="G97" s="51"/>
      <c r="H97" s="50">
        <v>60</v>
      </c>
      <c r="I97" s="51"/>
      <c r="J97" s="50">
        <v>45</v>
      </c>
    </row>
    <row r="98" spans="1:10" ht="13.95" customHeight="1">
      <c r="A98" s="53"/>
      <c r="B98" s="17" t="s">
        <v>32</v>
      </c>
      <c r="C98" s="54" t="s">
        <v>26</v>
      </c>
      <c r="D98" s="50">
        <v>171</v>
      </c>
      <c r="E98" s="51"/>
      <c r="F98" s="50">
        <v>170</v>
      </c>
      <c r="G98" s="51"/>
      <c r="H98" s="50">
        <v>170</v>
      </c>
      <c r="I98" s="51"/>
      <c r="J98" s="50">
        <v>128</v>
      </c>
    </row>
    <row r="99" spans="1:10" ht="13.95" customHeight="1">
      <c r="A99" s="53" t="s">
        <v>8</v>
      </c>
      <c r="B99" s="17">
        <v>47</v>
      </c>
      <c r="C99" s="54" t="s">
        <v>19</v>
      </c>
      <c r="D99" s="61">
        <f t="shared" ref="D99:H99" si="13">SUM(D96:D98)</f>
        <v>3427</v>
      </c>
      <c r="E99" s="62"/>
      <c r="F99" s="61">
        <f t="shared" si="13"/>
        <v>4497</v>
      </c>
      <c r="G99" s="62"/>
      <c r="H99" s="61">
        <f t="shared" si="13"/>
        <v>4497</v>
      </c>
      <c r="I99" s="62"/>
      <c r="J99" s="61">
        <v>14396</v>
      </c>
    </row>
    <row r="100" spans="1:10" ht="13.95" customHeight="1">
      <c r="A100" s="53"/>
      <c r="B100" s="17"/>
      <c r="C100" s="54"/>
      <c r="D100" s="74"/>
      <c r="E100" s="74"/>
      <c r="F100" s="74"/>
      <c r="G100" s="74"/>
      <c r="H100" s="75"/>
      <c r="I100" s="75"/>
      <c r="J100" s="74"/>
    </row>
    <row r="101" spans="1:10" ht="13.95" customHeight="1">
      <c r="B101" s="14">
        <v>48</v>
      </c>
      <c r="C101" s="48" t="s">
        <v>20</v>
      </c>
      <c r="D101" s="76"/>
      <c r="E101" s="76"/>
      <c r="F101" s="76"/>
      <c r="G101" s="76"/>
      <c r="H101" s="77"/>
      <c r="I101" s="77"/>
      <c r="J101" s="76"/>
    </row>
    <row r="102" spans="1:10" s="111" customFormat="1" ht="13.95" customHeight="1">
      <c r="A102" s="53"/>
      <c r="B102" s="17" t="s">
        <v>33</v>
      </c>
      <c r="C102" s="54" t="s">
        <v>23</v>
      </c>
      <c r="D102" s="50">
        <v>22759</v>
      </c>
      <c r="E102" s="51"/>
      <c r="F102" s="50">
        <v>30248</v>
      </c>
      <c r="G102" s="51"/>
      <c r="H102" s="50">
        <v>30248</v>
      </c>
      <c r="I102" s="51"/>
      <c r="J102" s="50">
        <v>51590</v>
      </c>
    </row>
    <row r="103" spans="1:10" s="111" customFormat="1" ht="13.95" customHeight="1">
      <c r="A103" s="53"/>
      <c r="B103" s="17" t="s">
        <v>34</v>
      </c>
      <c r="C103" s="54" t="s">
        <v>24</v>
      </c>
      <c r="D103" s="50">
        <v>591</v>
      </c>
      <c r="E103" s="51"/>
      <c r="F103" s="50">
        <v>774</v>
      </c>
      <c r="G103" s="51"/>
      <c r="H103" s="50">
        <v>774</v>
      </c>
      <c r="I103" s="51"/>
      <c r="J103" s="50">
        <v>361</v>
      </c>
    </row>
    <row r="104" spans="1:10" ht="13.95" customHeight="1">
      <c r="A104" s="53"/>
      <c r="B104" s="17" t="s">
        <v>35</v>
      </c>
      <c r="C104" s="54" t="s">
        <v>25</v>
      </c>
      <c r="D104" s="50">
        <v>175</v>
      </c>
      <c r="E104" s="51"/>
      <c r="F104" s="50">
        <v>175</v>
      </c>
      <c r="G104" s="51"/>
      <c r="H104" s="50">
        <v>175</v>
      </c>
      <c r="I104" s="51"/>
      <c r="J104" s="50">
        <v>131</v>
      </c>
    </row>
    <row r="105" spans="1:10" ht="13.95" customHeight="1">
      <c r="A105" s="53"/>
      <c r="B105" s="17" t="s">
        <v>36</v>
      </c>
      <c r="C105" s="54" t="s">
        <v>26</v>
      </c>
      <c r="D105" s="50">
        <v>724</v>
      </c>
      <c r="E105" s="64"/>
      <c r="F105" s="50">
        <v>740</v>
      </c>
      <c r="G105" s="51"/>
      <c r="H105" s="50">
        <v>740</v>
      </c>
      <c r="I105" s="51"/>
      <c r="J105" s="50">
        <v>555</v>
      </c>
    </row>
    <row r="106" spans="1:10" ht="13.95" customHeight="1">
      <c r="A106" s="53" t="s">
        <v>8</v>
      </c>
      <c r="B106" s="17">
        <v>48</v>
      </c>
      <c r="C106" s="54" t="s">
        <v>20</v>
      </c>
      <c r="D106" s="61">
        <f t="shared" ref="D106:H106" si="14">SUM(D102:D105)</f>
        <v>24249</v>
      </c>
      <c r="E106" s="62"/>
      <c r="F106" s="61">
        <f t="shared" si="14"/>
        <v>31937</v>
      </c>
      <c r="G106" s="62"/>
      <c r="H106" s="61">
        <f t="shared" si="14"/>
        <v>31937</v>
      </c>
      <c r="I106" s="62"/>
      <c r="J106" s="61">
        <v>52637</v>
      </c>
    </row>
    <row r="107" spans="1:10" ht="13.95" customHeight="1">
      <c r="A107" s="53" t="s">
        <v>8</v>
      </c>
      <c r="B107" s="17">
        <v>61</v>
      </c>
      <c r="C107" s="54" t="s">
        <v>117</v>
      </c>
      <c r="D107" s="61">
        <f t="shared" ref="D107:H107" si="15">D106+D99+D93+D87</f>
        <v>148871</v>
      </c>
      <c r="E107" s="62"/>
      <c r="F107" s="61">
        <f t="shared" si="15"/>
        <v>236948</v>
      </c>
      <c r="G107" s="62"/>
      <c r="H107" s="61">
        <f t="shared" si="15"/>
        <v>236948</v>
      </c>
      <c r="I107" s="62"/>
      <c r="J107" s="61">
        <v>353585</v>
      </c>
    </row>
    <row r="108" spans="1:10" ht="13.95" customHeight="1">
      <c r="A108" s="53" t="s">
        <v>8</v>
      </c>
      <c r="B108" s="3">
        <v>80.001000000000005</v>
      </c>
      <c r="C108" s="79" t="s">
        <v>22</v>
      </c>
      <c r="D108" s="61">
        <f t="shared" ref="D108:H108" si="16">+D107</f>
        <v>148871</v>
      </c>
      <c r="E108" s="62"/>
      <c r="F108" s="61">
        <f t="shared" si="16"/>
        <v>236948</v>
      </c>
      <c r="G108" s="62"/>
      <c r="H108" s="61">
        <f t="shared" si="16"/>
        <v>236948</v>
      </c>
      <c r="I108" s="62"/>
      <c r="J108" s="61">
        <v>353585</v>
      </c>
    </row>
    <row r="109" spans="1:10" ht="12" customHeight="1">
      <c r="A109" s="53"/>
      <c r="B109" s="3"/>
      <c r="C109" s="79"/>
      <c r="D109" s="74"/>
      <c r="E109" s="74"/>
      <c r="F109" s="74"/>
      <c r="G109" s="74"/>
      <c r="H109" s="75"/>
      <c r="I109" s="75"/>
      <c r="J109" s="74"/>
    </row>
    <row r="110" spans="1:10" ht="15" customHeight="1">
      <c r="A110" s="53"/>
      <c r="B110" s="3">
        <v>80.102999999999994</v>
      </c>
      <c r="C110" s="79" t="s">
        <v>37</v>
      </c>
      <c r="D110" s="76"/>
      <c r="E110" s="76"/>
      <c r="F110" s="76"/>
      <c r="G110" s="76"/>
      <c r="H110" s="77"/>
      <c r="I110" s="77"/>
      <c r="J110" s="76"/>
    </row>
    <row r="111" spans="1:10" ht="15" customHeight="1">
      <c r="A111" s="53"/>
      <c r="B111" s="80" t="s">
        <v>97</v>
      </c>
      <c r="C111" s="54" t="s">
        <v>15</v>
      </c>
      <c r="D111" s="76"/>
      <c r="E111" s="76"/>
      <c r="F111" s="76"/>
      <c r="G111" s="76"/>
      <c r="H111" s="77"/>
      <c r="I111" s="77"/>
      <c r="J111" s="76"/>
    </row>
    <row r="112" spans="1:10" ht="15" customHeight="1">
      <c r="B112" s="47">
        <v>45</v>
      </c>
      <c r="C112" s="48" t="s">
        <v>16</v>
      </c>
      <c r="D112" s="76"/>
      <c r="E112" s="76"/>
      <c r="F112" s="76"/>
      <c r="G112" s="76"/>
      <c r="H112" s="77"/>
      <c r="I112" s="77"/>
      <c r="J112" s="76"/>
    </row>
    <row r="113" spans="1:10" ht="15" customHeight="1">
      <c r="A113" s="53"/>
      <c r="B113" s="17" t="s">
        <v>38</v>
      </c>
      <c r="C113" s="54" t="s">
        <v>37</v>
      </c>
      <c r="D113" s="50">
        <v>635</v>
      </c>
      <c r="E113" s="51"/>
      <c r="F113" s="50">
        <v>635</v>
      </c>
      <c r="G113" s="51"/>
      <c r="H113" s="50">
        <v>635</v>
      </c>
      <c r="I113" s="51"/>
      <c r="J113" s="50">
        <v>476</v>
      </c>
    </row>
    <row r="114" spans="1:10" ht="15" customHeight="1">
      <c r="A114" s="53" t="s">
        <v>8</v>
      </c>
      <c r="B114" s="80" t="s">
        <v>97</v>
      </c>
      <c r="C114" s="54" t="s">
        <v>15</v>
      </c>
      <c r="D114" s="61">
        <f t="shared" ref="D114:H115" si="17">D113</f>
        <v>635</v>
      </c>
      <c r="E114" s="62"/>
      <c r="F114" s="61">
        <f t="shared" si="17"/>
        <v>635</v>
      </c>
      <c r="G114" s="62"/>
      <c r="H114" s="61">
        <f t="shared" si="17"/>
        <v>635</v>
      </c>
      <c r="I114" s="62"/>
      <c r="J114" s="61">
        <v>476</v>
      </c>
    </row>
    <row r="115" spans="1:10">
      <c r="A115" s="53" t="s">
        <v>8</v>
      </c>
      <c r="B115" s="3">
        <v>80.102999999999994</v>
      </c>
      <c r="C115" s="79" t="s">
        <v>37</v>
      </c>
      <c r="D115" s="61">
        <f t="shared" si="17"/>
        <v>635</v>
      </c>
      <c r="E115" s="62"/>
      <c r="F115" s="61">
        <f t="shared" si="17"/>
        <v>635</v>
      </c>
      <c r="G115" s="62"/>
      <c r="H115" s="61">
        <f t="shared" si="17"/>
        <v>635</v>
      </c>
      <c r="I115" s="62"/>
      <c r="J115" s="61">
        <v>476</v>
      </c>
    </row>
    <row r="116" spans="1:10" ht="15.6" customHeight="1">
      <c r="A116" s="53"/>
      <c r="B116" s="3"/>
      <c r="C116" s="79"/>
      <c r="D116" s="81"/>
      <c r="E116" s="81"/>
      <c r="F116" s="81"/>
      <c r="G116" s="81"/>
      <c r="H116" s="81"/>
      <c r="I116" s="82"/>
      <c r="J116" s="81"/>
    </row>
    <row r="117" spans="1:10" ht="14.4" customHeight="1">
      <c r="A117" s="53"/>
      <c r="B117" s="3">
        <v>80.103999999999999</v>
      </c>
      <c r="C117" s="79" t="s">
        <v>39</v>
      </c>
      <c r="D117" s="74"/>
      <c r="E117" s="74"/>
      <c r="F117" s="74"/>
      <c r="G117" s="74"/>
      <c r="H117" s="74"/>
      <c r="I117" s="75"/>
      <c r="J117" s="74"/>
    </row>
    <row r="118" spans="1:10" ht="14.4" customHeight="1">
      <c r="A118" s="53"/>
      <c r="B118" s="17">
        <v>62</v>
      </c>
      <c r="C118" s="54" t="s">
        <v>118</v>
      </c>
      <c r="D118" s="74"/>
      <c r="E118" s="74"/>
      <c r="F118" s="74"/>
      <c r="G118" s="74"/>
      <c r="H118" s="74"/>
      <c r="I118" s="75"/>
      <c r="J118" s="74"/>
    </row>
    <row r="119" spans="1:10" ht="14.4" customHeight="1">
      <c r="A119" s="53"/>
      <c r="B119" s="47">
        <v>45</v>
      </c>
      <c r="C119" s="54" t="s">
        <v>16</v>
      </c>
      <c r="D119" s="74"/>
      <c r="E119" s="74"/>
      <c r="F119" s="74"/>
      <c r="G119" s="74"/>
      <c r="H119" s="74"/>
      <c r="I119" s="75"/>
      <c r="J119" s="74"/>
    </row>
    <row r="120" spans="1:10" ht="14.4" customHeight="1">
      <c r="A120" s="59"/>
      <c r="B120" s="78" t="s">
        <v>40</v>
      </c>
      <c r="C120" s="60" t="s">
        <v>41</v>
      </c>
      <c r="D120" s="55">
        <v>2593</v>
      </c>
      <c r="E120" s="57"/>
      <c r="F120" s="55">
        <v>6315</v>
      </c>
      <c r="G120" s="57"/>
      <c r="H120" s="55">
        <v>6315</v>
      </c>
      <c r="I120" s="57"/>
      <c r="J120" s="55">
        <v>4736</v>
      </c>
    </row>
    <row r="121" spans="1:10" ht="14.4" customHeight="1">
      <c r="A121" s="53" t="s">
        <v>8</v>
      </c>
      <c r="B121" s="17">
        <v>62</v>
      </c>
      <c r="C121" s="54" t="s">
        <v>118</v>
      </c>
      <c r="D121" s="55">
        <f t="shared" ref="D121:H122" si="18">D120</f>
        <v>2593</v>
      </c>
      <c r="E121" s="57"/>
      <c r="F121" s="55">
        <f t="shared" si="18"/>
        <v>6315</v>
      </c>
      <c r="G121" s="57"/>
      <c r="H121" s="55">
        <f t="shared" si="18"/>
        <v>6315</v>
      </c>
      <c r="I121" s="57"/>
      <c r="J121" s="55">
        <v>4736</v>
      </c>
    </row>
    <row r="122" spans="1:10" ht="14.4" customHeight="1">
      <c r="A122" s="53" t="s">
        <v>8</v>
      </c>
      <c r="B122" s="3">
        <v>80.103999999999999</v>
      </c>
      <c r="C122" s="79" t="s">
        <v>39</v>
      </c>
      <c r="D122" s="61">
        <f t="shared" si="18"/>
        <v>2593</v>
      </c>
      <c r="E122" s="62"/>
      <c r="F122" s="61">
        <f t="shared" si="18"/>
        <v>6315</v>
      </c>
      <c r="G122" s="62"/>
      <c r="H122" s="61">
        <f t="shared" si="18"/>
        <v>6315</v>
      </c>
      <c r="I122" s="62"/>
      <c r="J122" s="61">
        <v>4736</v>
      </c>
    </row>
    <row r="123" spans="1:10" ht="12" customHeight="1">
      <c r="A123" s="53"/>
      <c r="B123" s="3"/>
      <c r="C123" s="79"/>
      <c r="D123" s="50"/>
      <c r="E123" s="74"/>
      <c r="F123" s="50"/>
      <c r="G123" s="74"/>
      <c r="H123" s="83"/>
      <c r="I123" s="75"/>
      <c r="J123" s="74"/>
    </row>
    <row r="124" spans="1:10" ht="14.4" customHeight="1">
      <c r="B124" s="7">
        <v>80.799000000000007</v>
      </c>
      <c r="C124" s="39" t="s">
        <v>42</v>
      </c>
      <c r="D124" s="76"/>
      <c r="E124" s="76"/>
      <c r="F124" s="76"/>
      <c r="G124" s="76"/>
      <c r="H124" s="77"/>
      <c r="I124" s="77"/>
      <c r="J124" s="76"/>
    </row>
    <row r="125" spans="1:10" ht="14.4" customHeight="1">
      <c r="B125" s="80" t="s">
        <v>97</v>
      </c>
      <c r="C125" s="48" t="s">
        <v>15</v>
      </c>
      <c r="D125" s="76"/>
      <c r="E125" s="76"/>
      <c r="F125" s="76"/>
      <c r="G125" s="76"/>
      <c r="H125" s="77"/>
      <c r="I125" s="77"/>
      <c r="J125" s="76"/>
    </row>
    <row r="126" spans="1:10" ht="14.4" customHeight="1">
      <c r="A126" s="53"/>
      <c r="B126" s="17" t="s">
        <v>43</v>
      </c>
      <c r="C126" s="54" t="s">
        <v>42</v>
      </c>
      <c r="D126" s="55">
        <v>2156</v>
      </c>
      <c r="E126" s="57"/>
      <c r="F126" s="55">
        <v>5000</v>
      </c>
      <c r="G126" s="57"/>
      <c r="H126" s="55">
        <v>5000</v>
      </c>
      <c r="I126" s="57"/>
      <c r="J126" s="55">
        <v>5000</v>
      </c>
    </row>
    <row r="127" spans="1:10" ht="14.4" customHeight="1">
      <c r="A127" s="53" t="s">
        <v>8</v>
      </c>
      <c r="B127" s="80" t="s">
        <v>97</v>
      </c>
      <c r="C127" s="54" t="s">
        <v>15</v>
      </c>
      <c r="D127" s="55">
        <f t="shared" ref="D127:H128" si="19">D126</f>
        <v>2156</v>
      </c>
      <c r="E127" s="57"/>
      <c r="F127" s="55">
        <f t="shared" si="19"/>
        <v>5000</v>
      </c>
      <c r="G127" s="57"/>
      <c r="H127" s="55">
        <f t="shared" si="19"/>
        <v>5000</v>
      </c>
      <c r="I127" s="57"/>
      <c r="J127" s="55">
        <v>5000</v>
      </c>
    </row>
    <row r="128" spans="1:10" ht="14.4" customHeight="1">
      <c r="A128" s="53" t="s">
        <v>8</v>
      </c>
      <c r="B128" s="3">
        <v>80.799000000000007</v>
      </c>
      <c r="C128" s="79" t="s">
        <v>42</v>
      </c>
      <c r="D128" s="61">
        <f t="shared" si="19"/>
        <v>2156</v>
      </c>
      <c r="E128" s="62"/>
      <c r="F128" s="61">
        <f t="shared" si="19"/>
        <v>5000</v>
      </c>
      <c r="G128" s="62"/>
      <c r="H128" s="61">
        <f t="shared" si="19"/>
        <v>5000</v>
      </c>
      <c r="I128" s="62"/>
      <c r="J128" s="61">
        <v>5000</v>
      </c>
    </row>
    <row r="129" spans="1:10" ht="14.4" customHeight="1">
      <c r="A129" s="53" t="s">
        <v>8</v>
      </c>
      <c r="B129" s="17">
        <v>80</v>
      </c>
      <c r="C129" s="54" t="s">
        <v>21</v>
      </c>
      <c r="D129" s="61">
        <f t="shared" ref="D129:H129" si="20">D128+D122+D115+D108</f>
        <v>154255</v>
      </c>
      <c r="E129" s="62"/>
      <c r="F129" s="61">
        <f t="shared" si="20"/>
        <v>248898</v>
      </c>
      <c r="G129" s="62"/>
      <c r="H129" s="61">
        <f t="shared" si="20"/>
        <v>248898</v>
      </c>
      <c r="I129" s="62"/>
      <c r="J129" s="61">
        <v>363797</v>
      </c>
    </row>
    <row r="130" spans="1:10" ht="14.4" customHeight="1">
      <c r="A130" s="53" t="s">
        <v>8</v>
      </c>
      <c r="B130" s="3">
        <v>2059</v>
      </c>
      <c r="C130" s="79" t="s">
        <v>1</v>
      </c>
      <c r="D130" s="55">
        <f t="shared" ref="D130:H130" si="21">D129+D76</f>
        <v>197565</v>
      </c>
      <c r="E130" s="57"/>
      <c r="F130" s="55">
        <f t="shared" si="21"/>
        <v>289735</v>
      </c>
      <c r="G130" s="57"/>
      <c r="H130" s="55">
        <f t="shared" si="21"/>
        <v>293735</v>
      </c>
      <c r="I130" s="57"/>
      <c r="J130" s="55">
        <v>400953</v>
      </c>
    </row>
    <row r="131" spans="1:10" ht="12" customHeight="1">
      <c r="A131" s="53"/>
      <c r="B131" s="3"/>
      <c r="C131" s="54"/>
      <c r="D131" s="74"/>
      <c r="E131" s="74"/>
      <c r="F131" s="74"/>
      <c r="G131" s="74"/>
      <c r="H131" s="75"/>
      <c r="I131" s="75"/>
      <c r="J131" s="74"/>
    </row>
    <row r="132" spans="1:10" ht="14.4" customHeight="1">
      <c r="B132" s="7">
        <v>2216</v>
      </c>
      <c r="C132" s="39" t="s">
        <v>2</v>
      </c>
      <c r="D132" s="74"/>
      <c r="E132" s="74"/>
      <c r="F132" s="74"/>
      <c r="G132" s="74"/>
      <c r="H132" s="75"/>
      <c r="I132" s="75"/>
      <c r="J132" s="74"/>
    </row>
    <row r="133" spans="1:10" ht="14.4" customHeight="1">
      <c r="A133" s="38"/>
      <c r="B133" s="40">
        <v>5</v>
      </c>
      <c r="C133" s="41" t="s">
        <v>45</v>
      </c>
      <c r="D133" s="76"/>
      <c r="E133" s="76"/>
      <c r="F133" s="76"/>
      <c r="G133" s="76"/>
      <c r="H133" s="77"/>
      <c r="I133" s="77"/>
      <c r="J133" s="76"/>
    </row>
    <row r="134" spans="1:10" ht="14.4" customHeight="1">
      <c r="A134" s="38"/>
      <c r="B134" s="43">
        <v>5.0529999999999999</v>
      </c>
      <c r="C134" s="44" t="s">
        <v>14</v>
      </c>
      <c r="D134" s="76"/>
      <c r="E134" s="76"/>
      <c r="F134" s="76"/>
      <c r="G134" s="76"/>
      <c r="H134" s="77"/>
      <c r="I134" s="77"/>
      <c r="J134" s="76"/>
    </row>
    <row r="135" spans="1:10" ht="14.4" customHeight="1">
      <c r="A135" s="38"/>
      <c r="B135" s="47">
        <v>60</v>
      </c>
      <c r="C135" s="48" t="s">
        <v>63</v>
      </c>
      <c r="D135" s="76"/>
      <c r="E135" s="76"/>
      <c r="F135" s="76"/>
      <c r="G135" s="76"/>
      <c r="H135" s="77"/>
      <c r="I135" s="77"/>
      <c r="J135" s="76"/>
    </row>
    <row r="136" spans="1:10" ht="26.4">
      <c r="A136" s="71"/>
      <c r="B136" s="17">
        <v>71</v>
      </c>
      <c r="C136" s="54" t="s">
        <v>137</v>
      </c>
      <c r="D136" s="74"/>
      <c r="E136" s="74"/>
      <c r="F136" s="74"/>
      <c r="G136" s="74"/>
      <c r="H136" s="75"/>
      <c r="I136" s="75"/>
      <c r="J136" s="74"/>
    </row>
    <row r="137" spans="1:10" s="111" customFormat="1" ht="14.4" customHeight="1">
      <c r="A137" s="71"/>
      <c r="B137" s="47" t="s">
        <v>64</v>
      </c>
      <c r="C137" s="54" t="s">
        <v>24</v>
      </c>
      <c r="D137" s="50">
        <v>25037</v>
      </c>
      <c r="E137" s="51"/>
      <c r="F137" s="50">
        <v>22030</v>
      </c>
      <c r="G137" s="51"/>
      <c r="H137" s="50">
        <v>22030</v>
      </c>
      <c r="I137" s="51"/>
      <c r="J137" s="50">
        <v>6425</v>
      </c>
    </row>
    <row r="138" spans="1:10">
      <c r="A138" s="71"/>
      <c r="B138" s="47"/>
      <c r="C138" s="54"/>
      <c r="D138" s="50"/>
      <c r="E138" s="50"/>
      <c r="F138" s="50"/>
      <c r="G138" s="50"/>
      <c r="H138" s="50"/>
      <c r="I138" s="50"/>
      <c r="J138" s="50"/>
    </row>
    <row r="139" spans="1:10" ht="26.4">
      <c r="A139" s="71"/>
      <c r="B139" s="17">
        <v>72</v>
      </c>
      <c r="C139" s="54" t="s">
        <v>138</v>
      </c>
      <c r="D139" s="74"/>
      <c r="E139" s="74"/>
      <c r="F139" s="74"/>
      <c r="G139" s="74"/>
      <c r="H139" s="75"/>
      <c r="I139" s="75"/>
      <c r="J139" s="74"/>
    </row>
    <row r="140" spans="1:10" s="111" customFormat="1" ht="14.4" customHeight="1">
      <c r="A140" s="71"/>
      <c r="B140" s="47" t="s">
        <v>65</v>
      </c>
      <c r="C140" s="54" t="s">
        <v>24</v>
      </c>
      <c r="D140" s="50">
        <v>1605</v>
      </c>
      <c r="E140" s="51"/>
      <c r="F140" s="50">
        <v>2883</v>
      </c>
      <c r="G140" s="51"/>
      <c r="H140" s="50">
        <v>2883</v>
      </c>
      <c r="I140" s="51"/>
      <c r="J140" s="50">
        <v>561</v>
      </c>
    </row>
    <row r="141" spans="1:10">
      <c r="A141" s="38"/>
      <c r="B141" s="7"/>
      <c r="C141" s="48"/>
      <c r="D141" s="76"/>
      <c r="E141" s="76"/>
      <c r="F141" s="76"/>
      <c r="G141" s="76"/>
      <c r="H141" s="77"/>
      <c r="I141" s="77"/>
      <c r="J141" s="76"/>
    </row>
    <row r="142" spans="1:10" ht="27" customHeight="1">
      <c r="A142" s="71"/>
      <c r="B142" s="17">
        <v>73</v>
      </c>
      <c r="C142" s="54" t="s">
        <v>139</v>
      </c>
      <c r="D142" s="74"/>
      <c r="E142" s="74"/>
      <c r="F142" s="74"/>
      <c r="G142" s="74"/>
      <c r="H142" s="75"/>
      <c r="I142" s="75"/>
      <c r="J142" s="74"/>
    </row>
    <row r="143" spans="1:10" s="111" customFormat="1" ht="14.4" customHeight="1">
      <c r="A143" s="71"/>
      <c r="B143" s="47" t="s">
        <v>66</v>
      </c>
      <c r="C143" s="54" t="s">
        <v>24</v>
      </c>
      <c r="D143" s="50">
        <v>1362</v>
      </c>
      <c r="E143" s="51"/>
      <c r="F143" s="50">
        <v>1401</v>
      </c>
      <c r="G143" s="51"/>
      <c r="H143" s="50">
        <v>1401</v>
      </c>
      <c r="I143" s="51"/>
      <c r="J143" s="51">
        <v>0</v>
      </c>
    </row>
    <row r="144" spans="1:10">
      <c r="A144" s="71"/>
      <c r="B144" s="3"/>
      <c r="C144" s="54"/>
      <c r="D144" s="74"/>
      <c r="E144" s="74"/>
      <c r="F144" s="74"/>
      <c r="G144" s="74"/>
      <c r="H144" s="75"/>
      <c r="I144" s="75"/>
      <c r="J144" s="74"/>
    </row>
    <row r="145" spans="1:10" ht="27" customHeight="1">
      <c r="A145" s="71"/>
      <c r="B145" s="17">
        <v>74</v>
      </c>
      <c r="C145" s="54" t="s">
        <v>140</v>
      </c>
      <c r="D145" s="76"/>
      <c r="E145" s="76"/>
      <c r="F145" s="76"/>
      <c r="G145" s="76"/>
      <c r="H145" s="77"/>
      <c r="I145" s="77"/>
      <c r="J145" s="76"/>
    </row>
    <row r="146" spans="1:10" s="111" customFormat="1" ht="14.4" customHeight="1">
      <c r="A146" s="71"/>
      <c r="B146" s="47" t="s">
        <v>67</v>
      </c>
      <c r="C146" s="54" t="s">
        <v>24</v>
      </c>
      <c r="D146" s="56">
        <v>4021</v>
      </c>
      <c r="E146" s="64"/>
      <c r="F146" s="56">
        <v>2979</v>
      </c>
      <c r="G146" s="64"/>
      <c r="H146" s="56">
        <v>2979</v>
      </c>
      <c r="I146" s="64"/>
      <c r="J146" s="56">
        <v>2589</v>
      </c>
    </row>
    <row r="147" spans="1:10" ht="14.4" customHeight="1">
      <c r="A147" s="116" t="s">
        <v>8</v>
      </c>
      <c r="B147" s="115">
        <v>60</v>
      </c>
      <c r="C147" s="60" t="s">
        <v>63</v>
      </c>
      <c r="D147" s="61">
        <f t="shared" ref="D147:H147" si="22">SUM(D137:D146)</f>
        <v>32025</v>
      </c>
      <c r="E147" s="62"/>
      <c r="F147" s="61">
        <f t="shared" si="22"/>
        <v>29293</v>
      </c>
      <c r="G147" s="62"/>
      <c r="H147" s="61">
        <f t="shared" si="22"/>
        <v>29293</v>
      </c>
      <c r="I147" s="62"/>
      <c r="J147" s="61">
        <v>9575</v>
      </c>
    </row>
    <row r="148" spans="1:10">
      <c r="A148" s="38"/>
      <c r="B148" s="7"/>
      <c r="C148" s="48"/>
      <c r="D148" s="76"/>
      <c r="E148" s="76"/>
      <c r="F148" s="76"/>
      <c r="G148" s="76"/>
      <c r="H148" s="77"/>
      <c r="I148" s="77"/>
      <c r="J148" s="76"/>
    </row>
    <row r="149" spans="1:10" ht="14.4" customHeight="1">
      <c r="A149" s="38"/>
      <c r="B149" s="47">
        <v>61</v>
      </c>
      <c r="C149" s="48" t="s">
        <v>62</v>
      </c>
      <c r="D149" s="76"/>
      <c r="E149" s="76"/>
      <c r="F149" s="76"/>
      <c r="G149" s="76"/>
      <c r="H149" s="77"/>
      <c r="I149" s="77"/>
      <c r="J149" s="76"/>
    </row>
    <row r="150" spans="1:10" ht="27" customHeight="1">
      <c r="A150" s="71"/>
      <c r="B150" s="17">
        <v>71</v>
      </c>
      <c r="C150" s="54" t="s">
        <v>123</v>
      </c>
      <c r="D150" s="74"/>
      <c r="E150" s="74"/>
      <c r="F150" s="74"/>
      <c r="G150" s="74"/>
      <c r="H150" s="75"/>
      <c r="I150" s="75"/>
      <c r="J150" s="74"/>
    </row>
    <row r="151" spans="1:10" ht="14.4" customHeight="1">
      <c r="A151" s="71"/>
      <c r="B151" s="47" t="s">
        <v>69</v>
      </c>
      <c r="C151" s="54" t="s">
        <v>47</v>
      </c>
      <c r="D151" s="50">
        <v>1336</v>
      </c>
      <c r="E151" s="51"/>
      <c r="F151" s="50">
        <v>1339</v>
      </c>
      <c r="G151" s="51"/>
      <c r="H151" s="50">
        <v>1339</v>
      </c>
      <c r="I151" s="51"/>
      <c r="J151" s="50">
        <v>1004</v>
      </c>
    </row>
    <row r="152" spans="1:10" ht="14.4" customHeight="1">
      <c r="A152" s="71"/>
      <c r="B152" s="47" t="s">
        <v>76</v>
      </c>
      <c r="C152" s="54" t="s">
        <v>74</v>
      </c>
      <c r="D152" s="55">
        <v>6496</v>
      </c>
      <c r="E152" s="57"/>
      <c r="F152" s="55">
        <v>6500</v>
      </c>
      <c r="G152" s="57"/>
      <c r="H152" s="55">
        <v>6500</v>
      </c>
      <c r="I152" s="57"/>
      <c r="J152" s="55">
        <v>4875</v>
      </c>
    </row>
    <row r="153" spans="1:10" ht="28.05" customHeight="1">
      <c r="A153" s="71" t="s">
        <v>8</v>
      </c>
      <c r="B153" s="17">
        <v>71</v>
      </c>
      <c r="C153" s="54" t="s">
        <v>124</v>
      </c>
      <c r="D153" s="55">
        <f t="shared" ref="D153:H153" si="23">SUM(D151:D152)</f>
        <v>7832</v>
      </c>
      <c r="E153" s="57"/>
      <c r="F153" s="55">
        <f t="shared" si="23"/>
        <v>7839</v>
      </c>
      <c r="G153" s="57"/>
      <c r="H153" s="55">
        <f t="shared" si="23"/>
        <v>7839</v>
      </c>
      <c r="I153" s="57"/>
      <c r="J153" s="55">
        <v>5879</v>
      </c>
    </row>
    <row r="154" spans="1:10" ht="15" customHeight="1">
      <c r="A154" s="71"/>
      <c r="B154" s="17"/>
      <c r="C154" s="54"/>
      <c r="D154" s="74"/>
      <c r="E154" s="74"/>
      <c r="F154" s="74"/>
      <c r="G154" s="74"/>
      <c r="H154" s="75"/>
      <c r="I154" s="75"/>
      <c r="J154" s="74"/>
    </row>
    <row r="155" spans="1:10" ht="27" customHeight="1">
      <c r="A155" s="38"/>
      <c r="B155" s="14">
        <v>72</v>
      </c>
      <c r="C155" s="54" t="s">
        <v>138</v>
      </c>
      <c r="D155" s="74"/>
      <c r="E155" s="74"/>
      <c r="F155" s="74"/>
      <c r="G155" s="74"/>
      <c r="H155" s="75"/>
      <c r="I155" s="75"/>
      <c r="J155" s="74"/>
    </row>
    <row r="156" spans="1:10" ht="14.4" customHeight="1">
      <c r="A156" s="71"/>
      <c r="B156" s="47" t="s">
        <v>70</v>
      </c>
      <c r="C156" s="54" t="s">
        <v>47</v>
      </c>
      <c r="D156" s="50">
        <v>443</v>
      </c>
      <c r="E156" s="51"/>
      <c r="F156" s="50">
        <v>443</v>
      </c>
      <c r="G156" s="51"/>
      <c r="H156" s="50">
        <v>443</v>
      </c>
      <c r="I156" s="51"/>
      <c r="J156" s="50">
        <v>332</v>
      </c>
    </row>
    <row r="157" spans="1:10" ht="14.4" customHeight="1">
      <c r="A157" s="71"/>
      <c r="B157" s="47" t="s">
        <v>77</v>
      </c>
      <c r="C157" s="54" t="s">
        <v>74</v>
      </c>
      <c r="D157" s="56">
        <v>785</v>
      </c>
      <c r="E157" s="64"/>
      <c r="F157" s="56">
        <v>785</v>
      </c>
      <c r="G157" s="64"/>
      <c r="H157" s="56">
        <v>785</v>
      </c>
      <c r="I157" s="64"/>
      <c r="J157" s="56">
        <v>589</v>
      </c>
    </row>
    <row r="158" spans="1:10" ht="26.4">
      <c r="A158" s="71" t="s">
        <v>8</v>
      </c>
      <c r="B158" s="17">
        <v>72</v>
      </c>
      <c r="C158" s="54" t="s">
        <v>141</v>
      </c>
      <c r="D158" s="61">
        <f t="shared" ref="D158:H158" si="24">SUM(D156:D157)</f>
        <v>1228</v>
      </c>
      <c r="E158" s="62"/>
      <c r="F158" s="61">
        <f t="shared" si="24"/>
        <v>1228</v>
      </c>
      <c r="G158" s="62"/>
      <c r="H158" s="61">
        <f t="shared" si="24"/>
        <v>1228</v>
      </c>
      <c r="I158" s="62"/>
      <c r="J158" s="61">
        <v>921</v>
      </c>
    </row>
    <row r="159" spans="1:10" ht="15" customHeight="1">
      <c r="A159" s="38"/>
      <c r="C159" s="54"/>
      <c r="D159" s="74"/>
      <c r="E159" s="74"/>
      <c r="F159" s="74"/>
      <c r="G159" s="74"/>
      <c r="H159" s="75"/>
      <c r="I159" s="75"/>
      <c r="J159" s="74"/>
    </row>
    <row r="160" spans="1:10" ht="27" customHeight="1">
      <c r="A160" s="71"/>
      <c r="B160" s="17">
        <v>73</v>
      </c>
      <c r="C160" s="54" t="s">
        <v>139</v>
      </c>
      <c r="D160" s="74"/>
      <c r="E160" s="74"/>
      <c r="F160" s="74"/>
      <c r="G160" s="74"/>
      <c r="H160" s="75"/>
      <c r="I160" s="75"/>
      <c r="J160" s="74"/>
    </row>
    <row r="161" spans="1:10" ht="14.4" customHeight="1">
      <c r="A161" s="71"/>
      <c r="B161" s="47" t="s">
        <v>71</v>
      </c>
      <c r="C161" s="54" t="s">
        <v>47</v>
      </c>
      <c r="D161" s="50">
        <v>216</v>
      </c>
      <c r="E161" s="51"/>
      <c r="F161" s="50">
        <v>216</v>
      </c>
      <c r="G161" s="51"/>
      <c r="H161" s="50">
        <v>216</v>
      </c>
      <c r="I161" s="51"/>
      <c r="J161" s="50">
        <v>162</v>
      </c>
    </row>
    <row r="162" spans="1:10" ht="14.4" customHeight="1">
      <c r="A162" s="71"/>
      <c r="B162" s="47" t="s">
        <v>78</v>
      </c>
      <c r="C162" s="54" t="s">
        <v>74</v>
      </c>
      <c r="D162" s="55">
        <v>525</v>
      </c>
      <c r="E162" s="57"/>
      <c r="F162" s="55">
        <v>525</v>
      </c>
      <c r="G162" s="57"/>
      <c r="H162" s="55">
        <v>525</v>
      </c>
      <c r="I162" s="57"/>
      <c r="J162" s="55">
        <v>394</v>
      </c>
    </row>
    <row r="163" spans="1:10" ht="27" customHeight="1">
      <c r="A163" s="71" t="s">
        <v>8</v>
      </c>
      <c r="B163" s="17">
        <v>73</v>
      </c>
      <c r="C163" s="54" t="s">
        <v>139</v>
      </c>
      <c r="D163" s="55">
        <f t="shared" ref="D163:H163" si="25">SUM(D161:D162)</f>
        <v>741</v>
      </c>
      <c r="E163" s="57"/>
      <c r="F163" s="55">
        <f t="shared" si="25"/>
        <v>741</v>
      </c>
      <c r="G163" s="57"/>
      <c r="H163" s="55">
        <f t="shared" si="25"/>
        <v>741</v>
      </c>
      <c r="I163" s="57"/>
      <c r="J163" s="55">
        <v>556</v>
      </c>
    </row>
    <row r="164" spans="1:10">
      <c r="A164" s="71"/>
      <c r="B164" s="17"/>
      <c r="C164" s="54"/>
      <c r="D164" s="74"/>
      <c r="E164" s="74"/>
      <c r="F164" s="74"/>
      <c r="G164" s="74"/>
      <c r="H164" s="75"/>
      <c r="I164" s="75"/>
      <c r="J164" s="74"/>
    </row>
    <row r="165" spans="1:10" ht="26.4">
      <c r="A165" s="71"/>
      <c r="B165" s="17">
        <v>74</v>
      </c>
      <c r="C165" s="54" t="s">
        <v>140</v>
      </c>
      <c r="D165" s="74"/>
      <c r="E165" s="74"/>
      <c r="F165" s="74"/>
      <c r="G165" s="74"/>
      <c r="H165" s="75"/>
      <c r="I165" s="75"/>
      <c r="J165" s="74"/>
    </row>
    <row r="166" spans="1:10" ht="14.4" customHeight="1">
      <c r="A166" s="38"/>
      <c r="B166" s="47" t="s">
        <v>72</v>
      </c>
      <c r="C166" s="48" t="s">
        <v>47</v>
      </c>
      <c r="D166" s="56">
        <v>270</v>
      </c>
      <c r="E166" s="64"/>
      <c r="F166" s="56">
        <v>270</v>
      </c>
      <c r="G166" s="51"/>
      <c r="H166" s="56">
        <v>270</v>
      </c>
      <c r="I166" s="64"/>
      <c r="J166" s="56">
        <v>203</v>
      </c>
    </row>
    <row r="167" spans="1:10" ht="14.4" customHeight="1">
      <c r="A167" s="71"/>
      <c r="B167" s="47" t="s">
        <v>79</v>
      </c>
      <c r="C167" s="54" t="s">
        <v>74</v>
      </c>
      <c r="D167" s="55">
        <v>871</v>
      </c>
      <c r="E167" s="57"/>
      <c r="F167" s="55">
        <v>872</v>
      </c>
      <c r="G167" s="57"/>
      <c r="H167" s="55">
        <v>872</v>
      </c>
      <c r="I167" s="57"/>
      <c r="J167" s="55">
        <v>654</v>
      </c>
    </row>
    <row r="168" spans="1:10" ht="26.4">
      <c r="A168" s="71" t="s">
        <v>8</v>
      </c>
      <c r="B168" s="17">
        <v>74</v>
      </c>
      <c r="C168" s="54" t="s">
        <v>140</v>
      </c>
      <c r="D168" s="61">
        <f t="shared" ref="D168:H168" si="26">SUM(D166:D167)</f>
        <v>1141</v>
      </c>
      <c r="E168" s="62"/>
      <c r="F168" s="61">
        <f t="shared" si="26"/>
        <v>1142</v>
      </c>
      <c r="G168" s="62"/>
      <c r="H168" s="61">
        <f t="shared" si="26"/>
        <v>1142</v>
      </c>
      <c r="I168" s="62"/>
      <c r="J168" s="61">
        <v>857</v>
      </c>
    </row>
    <row r="169" spans="1:10" ht="14.4" customHeight="1">
      <c r="A169" s="38" t="s">
        <v>8</v>
      </c>
      <c r="B169" s="47">
        <v>61</v>
      </c>
      <c r="C169" s="48" t="s">
        <v>62</v>
      </c>
      <c r="D169" s="61">
        <f t="shared" ref="D169:H169" si="27">D168+D163+D158+D153</f>
        <v>10942</v>
      </c>
      <c r="E169" s="62"/>
      <c r="F169" s="61">
        <f t="shared" si="27"/>
        <v>10950</v>
      </c>
      <c r="G169" s="62"/>
      <c r="H169" s="61">
        <f t="shared" si="27"/>
        <v>10950</v>
      </c>
      <c r="I169" s="62"/>
      <c r="J169" s="61">
        <v>8213</v>
      </c>
    </row>
    <row r="170" spans="1:10" ht="14.4" customHeight="1">
      <c r="A170" s="116" t="s">
        <v>8</v>
      </c>
      <c r="B170" s="117">
        <v>5.0529999999999999</v>
      </c>
      <c r="C170" s="118" t="s">
        <v>14</v>
      </c>
      <c r="D170" s="61">
        <f t="shared" ref="D170:H170" si="28">D169+D147</f>
        <v>42967</v>
      </c>
      <c r="E170" s="62"/>
      <c r="F170" s="61">
        <f t="shared" si="28"/>
        <v>40243</v>
      </c>
      <c r="G170" s="62"/>
      <c r="H170" s="61">
        <f t="shared" si="28"/>
        <v>40243</v>
      </c>
      <c r="I170" s="62"/>
      <c r="J170" s="61">
        <v>17788</v>
      </c>
    </row>
    <row r="171" spans="1:10" ht="12" customHeight="1">
      <c r="A171" s="71"/>
      <c r="B171" s="69"/>
      <c r="C171" s="73"/>
      <c r="D171" s="76"/>
      <c r="E171" s="76"/>
      <c r="F171" s="76"/>
      <c r="G171" s="76"/>
      <c r="H171" s="77"/>
      <c r="I171" s="77"/>
      <c r="J171" s="76"/>
    </row>
    <row r="172" spans="1:10" ht="15" customHeight="1">
      <c r="A172" s="38"/>
      <c r="B172" s="84">
        <v>5.8</v>
      </c>
      <c r="C172" s="44" t="s">
        <v>75</v>
      </c>
      <c r="D172" s="76"/>
      <c r="E172" s="76"/>
      <c r="F172" s="76"/>
      <c r="G172" s="76"/>
      <c r="H172" s="77"/>
      <c r="I172" s="77"/>
      <c r="J172" s="76"/>
    </row>
    <row r="173" spans="1:10" ht="15" customHeight="1">
      <c r="A173" s="53"/>
      <c r="B173" s="14">
        <v>61</v>
      </c>
      <c r="C173" s="48" t="s">
        <v>37</v>
      </c>
      <c r="D173" s="76"/>
      <c r="E173" s="76"/>
      <c r="F173" s="76"/>
      <c r="G173" s="76"/>
      <c r="H173" s="77"/>
      <c r="I173" s="77"/>
      <c r="J173" s="76"/>
    </row>
    <row r="174" spans="1:10" ht="15" customHeight="1">
      <c r="A174" s="53"/>
      <c r="B174" s="17">
        <v>45</v>
      </c>
      <c r="C174" s="54" t="s">
        <v>16</v>
      </c>
      <c r="D174" s="74"/>
      <c r="E174" s="74"/>
      <c r="F174" s="74"/>
      <c r="G174" s="74"/>
      <c r="H174" s="75"/>
      <c r="I174" s="75"/>
      <c r="J174" s="74"/>
    </row>
    <row r="175" spans="1:10" ht="15" customHeight="1">
      <c r="A175" s="53"/>
      <c r="B175" s="17" t="s">
        <v>46</v>
      </c>
      <c r="C175" s="54" t="s">
        <v>47</v>
      </c>
      <c r="D175" s="50">
        <v>1555</v>
      </c>
      <c r="E175" s="51"/>
      <c r="F175" s="50">
        <v>1555</v>
      </c>
      <c r="G175" s="51"/>
      <c r="H175" s="50">
        <v>1555</v>
      </c>
      <c r="I175" s="51"/>
      <c r="J175" s="50">
        <v>1166</v>
      </c>
    </row>
    <row r="176" spans="1:10" ht="15" customHeight="1">
      <c r="A176" s="53"/>
      <c r="B176" s="14" t="s">
        <v>48</v>
      </c>
      <c r="C176" s="48" t="s">
        <v>49</v>
      </c>
      <c r="D176" s="56">
        <v>281</v>
      </c>
      <c r="E176" s="64"/>
      <c r="F176" s="56">
        <v>281</v>
      </c>
      <c r="G176" s="51"/>
      <c r="H176" s="56">
        <v>281</v>
      </c>
      <c r="I176" s="51"/>
      <c r="J176" s="56">
        <v>211</v>
      </c>
    </row>
    <row r="177" spans="1:10" ht="15" customHeight="1">
      <c r="A177" s="53" t="s">
        <v>8</v>
      </c>
      <c r="B177" s="17">
        <v>45</v>
      </c>
      <c r="C177" s="54" t="s">
        <v>16</v>
      </c>
      <c r="D177" s="61">
        <f t="shared" ref="D177:H177" si="29">SUM(D175:D176)</f>
        <v>1836</v>
      </c>
      <c r="E177" s="62"/>
      <c r="F177" s="61">
        <f t="shared" si="29"/>
        <v>1836</v>
      </c>
      <c r="G177" s="62"/>
      <c r="H177" s="61">
        <f t="shared" si="29"/>
        <v>1836</v>
      </c>
      <c r="I177" s="62"/>
      <c r="J177" s="61">
        <v>1377</v>
      </c>
    </row>
    <row r="178" spans="1:10" ht="15" customHeight="1">
      <c r="A178" s="53"/>
      <c r="B178" s="17"/>
      <c r="C178" s="54"/>
      <c r="D178" s="74"/>
      <c r="E178" s="74"/>
      <c r="F178" s="74"/>
      <c r="G178" s="74"/>
      <c r="H178" s="74"/>
      <c r="I178" s="75"/>
      <c r="J178" s="74"/>
    </row>
    <row r="179" spans="1:10" ht="15" customHeight="1">
      <c r="A179" s="53"/>
      <c r="B179" s="17">
        <v>46</v>
      </c>
      <c r="C179" s="54" t="s">
        <v>18</v>
      </c>
      <c r="D179" s="74"/>
      <c r="E179" s="74"/>
      <c r="F179" s="74"/>
      <c r="G179" s="74"/>
      <c r="H179" s="74"/>
      <c r="I179" s="75"/>
      <c r="J179" s="74"/>
    </row>
    <row r="180" spans="1:10" ht="15" customHeight="1">
      <c r="A180" s="53"/>
      <c r="B180" s="17" t="s">
        <v>50</v>
      </c>
      <c r="C180" s="54" t="s">
        <v>47</v>
      </c>
      <c r="D180" s="55">
        <v>443</v>
      </c>
      <c r="E180" s="57"/>
      <c r="F180" s="55">
        <v>443</v>
      </c>
      <c r="G180" s="57"/>
      <c r="H180" s="55">
        <v>443</v>
      </c>
      <c r="I180" s="57"/>
      <c r="J180" s="55">
        <v>332</v>
      </c>
    </row>
    <row r="181" spans="1:10" ht="15" customHeight="1">
      <c r="A181" s="53" t="s">
        <v>8</v>
      </c>
      <c r="B181" s="17">
        <v>46</v>
      </c>
      <c r="C181" s="54" t="s">
        <v>18</v>
      </c>
      <c r="D181" s="61">
        <f t="shared" ref="D181:H181" si="30">D180</f>
        <v>443</v>
      </c>
      <c r="E181" s="62"/>
      <c r="F181" s="61">
        <f t="shared" si="30"/>
        <v>443</v>
      </c>
      <c r="G181" s="62"/>
      <c r="H181" s="61">
        <f t="shared" si="30"/>
        <v>443</v>
      </c>
      <c r="I181" s="62"/>
      <c r="J181" s="61">
        <v>332</v>
      </c>
    </row>
    <row r="182" spans="1:10" ht="15" customHeight="1">
      <c r="A182" s="53"/>
      <c r="B182" s="17"/>
      <c r="C182" s="54"/>
      <c r="D182" s="76"/>
      <c r="E182" s="76"/>
      <c r="F182" s="76"/>
      <c r="G182" s="74"/>
      <c r="H182" s="76"/>
      <c r="I182" s="75"/>
      <c r="J182" s="76"/>
    </row>
    <row r="183" spans="1:10" ht="15" customHeight="1">
      <c r="A183" s="53"/>
      <c r="B183" s="17">
        <v>47</v>
      </c>
      <c r="C183" s="54" t="s">
        <v>19</v>
      </c>
      <c r="D183" s="76"/>
      <c r="E183" s="76"/>
      <c r="F183" s="76"/>
      <c r="G183" s="74"/>
      <c r="H183" s="76"/>
      <c r="I183" s="75"/>
      <c r="J183" s="76"/>
    </row>
    <row r="184" spans="1:10" ht="15" customHeight="1">
      <c r="A184" s="53"/>
      <c r="B184" s="17" t="s">
        <v>51</v>
      </c>
      <c r="C184" s="54" t="s">
        <v>47</v>
      </c>
      <c r="D184" s="56">
        <v>324</v>
      </c>
      <c r="E184" s="64"/>
      <c r="F184" s="56">
        <v>324</v>
      </c>
      <c r="G184" s="51"/>
      <c r="H184" s="56">
        <v>324</v>
      </c>
      <c r="I184" s="51"/>
      <c r="J184" s="56">
        <v>243</v>
      </c>
    </row>
    <row r="185" spans="1:10" ht="15" customHeight="1">
      <c r="A185" s="53" t="s">
        <v>8</v>
      </c>
      <c r="B185" s="14">
        <v>47</v>
      </c>
      <c r="C185" s="48" t="s">
        <v>19</v>
      </c>
      <c r="D185" s="61">
        <f t="shared" ref="D185:H185" si="31">D184</f>
        <v>324</v>
      </c>
      <c r="E185" s="62"/>
      <c r="F185" s="61">
        <f t="shared" si="31"/>
        <v>324</v>
      </c>
      <c r="G185" s="62"/>
      <c r="H185" s="61">
        <f t="shared" si="31"/>
        <v>324</v>
      </c>
      <c r="I185" s="62"/>
      <c r="J185" s="61">
        <v>243</v>
      </c>
    </row>
    <row r="186" spans="1:10" ht="15" customHeight="1">
      <c r="A186" s="53"/>
      <c r="C186" s="48"/>
      <c r="D186" s="74"/>
      <c r="E186" s="74"/>
      <c r="F186" s="74"/>
      <c r="G186" s="74"/>
      <c r="H186" s="74"/>
      <c r="I186" s="75"/>
      <c r="J186" s="74"/>
    </row>
    <row r="187" spans="1:10" ht="15" customHeight="1">
      <c r="A187" s="53"/>
      <c r="B187" s="14">
        <v>48</v>
      </c>
      <c r="C187" s="48" t="s">
        <v>20</v>
      </c>
      <c r="D187" s="76"/>
      <c r="E187" s="76"/>
      <c r="F187" s="76"/>
      <c r="G187" s="74"/>
      <c r="H187" s="76"/>
      <c r="I187" s="75"/>
      <c r="J187" s="76"/>
    </row>
    <row r="188" spans="1:10" ht="15" customHeight="1">
      <c r="A188" s="53"/>
      <c r="B188" s="14" t="s">
        <v>52</v>
      </c>
      <c r="C188" s="48" t="s">
        <v>47</v>
      </c>
      <c r="D188" s="56">
        <v>442</v>
      </c>
      <c r="E188" s="64"/>
      <c r="F188" s="56">
        <v>443</v>
      </c>
      <c r="G188" s="51"/>
      <c r="H188" s="56">
        <v>443</v>
      </c>
      <c r="I188" s="51"/>
      <c r="J188" s="56">
        <v>332</v>
      </c>
    </row>
    <row r="189" spans="1:10" ht="15" customHeight="1">
      <c r="A189" s="53" t="s">
        <v>8</v>
      </c>
      <c r="B189" s="17">
        <v>48</v>
      </c>
      <c r="C189" s="54" t="s">
        <v>20</v>
      </c>
      <c r="D189" s="61">
        <f t="shared" ref="D189:H189" si="32">D188</f>
        <v>442</v>
      </c>
      <c r="E189" s="62"/>
      <c r="F189" s="61">
        <f t="shared" si="32"/>
        <v>443</v>
      </c>
      <c r="G189" s="62"/>
      <c r="H189" s="61">
        <f t="shared" si="32"/>
        <v>443</v>
      </c>
      <c r="I189" s="62"/>
      <c r="J189" s="61">
        <v>332</v>
      </c>
    </row>
    <row r="190" spans="1:10" ht="15" customHeight="1">
      <c r="A190" s="53" t="s">
        <v>8</v>
      </c>
      <c r="B190" s="17">
        <v>61</v>
      </c>
      <c r="C190" s="54" t="s">
        <v>37</v>
      </c>
      <c r="D190" s="61">
        <f t="shared" ref="D190:H190" si="33">D177+D181+D185+D189</f>
        <v>3045</v>
      </c>
      <c r="E190" s="62"/>
      <c r="F190" s="61">
        <f t="shared" si="33"/>
        <v>3046</v>
      </c>
      <c r="G190" s="62"/>
      <c r="H190" s="61">
        <f t="shared" si="33"/>
        <v>3046</v>
      </c>
      <c r="I190" s="62"/>
      <c r="J190" s="61">
        <v>2284</v>
      </c>
    </row>
    <row r="191" spans="1:10" ht="15" customHeight="1">
      <c r="A191" s="71"/>
      <c r="B191" s="3"/>
      <c r="C191" s="54"/>
      <c r="D191" s="74"/>
      <c r="E191" s="74"/>
      <c r="F191" s="74"/>
      <c r="G191" s="74"/>
      <c r="H191" s="74"/>
      <c r="I191" s="75"/>
      <c r="J191" s="74"/>
    </row>
    <row r="192" spans="1:10" ht="15" customHeight="1">
      <c r="A192" s="38"/>
      <c r="B192" s="14">
        <v>62</v>
      </c>
      <c r="C192" s="48" t="s">
        <v>98</v>
      </c>
      <c r="D192" s="76"/>
      <c r="E192" s="76"/>
      <c r="F192" s="76"/>
      <c r="G192" s="76"/>
      <c r="H192" s="76"/>
      <c r="I192" s="77"/>
      <c r="J192" s="76"/>
    </row>
    <row r="193" spans="1:10" ht="15" customHeight="1">
      <c r="A193" s="38"/>
      <c r="B193" s="14">
        <v>45</v>
      </c>
      <c r="C193" s="48" t="s">
        <v>16</v>
      </c>
      <c r="D193" s="76"/>
      <c r="E193" s="76"/>
      <c r="F193" s="76"/>
      <c r="G193" s="76"/>
      <c r="H193" s="76"/>
      <c r="I193" s="77"/>
      <c r="J193" s="76"/>
    </row>
    <row r="194" spans="1:10" ht="15" customHeight="1">
      <c r="A194" s="38"/>
      <c r="B194" s="14" t="s">
        <v>40</v>
      </c>
      <c r="C194" s="85" t="s">
        <v>41</v>
      </c>
      <c r="D194" s="64">
        <v>0</v>
      </c>
      <c r="E194" s="64"/>
      <c r="F194" s="56">
        <v>1</v>
      </c>
      <c r="G194" s="51"/>
      <c r="H194" s="56">
        <v>1</v>
      </c>
      <c r="I194" s="64"/>
      <c r="J194" s="56">
        <v>1</v>
      </c>
    </row>
    <row r="195" spans="1:10" ht="15" customHeight="1">
      <c r="A195" s="71" t="s">
        <v>8</v>
      </c>
      <c r="B195" s="17">
        <v>62</v>
      </c>
      <c r="C195" s="54" t="s">
        <v>99</v>
      </c>
      <c r="D195" s="62">
        <f t="shared" ref="D195:H195" si="34">D194</f>
        <v>0</v>
      </c>
      <c r="E195" s="62"/>
      <c r="F195" s="61">
        <f t="shared" si="34"/>
        <v>1</v>
      </c>
      <c r="G195" s="62"/>
      <c r="H195" s="61">
        <f t="shared" si="34"/>
        <v>1</v>
      </c>
      <c r="I195" s="62"/>
      <c r="J195" s="61">
        <v>1</v>
      </c>
    </row>
    <row r="196" spans="1:10" ht="15" customHeight="1">
      <c r="A196" s="71" t="s">
        <v>8</v>
      </c>
      <c r="B196" s="14">
        <v>45</v>
      </c>
      <c r="C196" s="48" t="s">
        <v>16</v>
      </c>
      <c r="D196" s="57">
        <f>D195</f>
        <v>0</v>
      </c>
      <c r="E196" s="57"/>
      <c r="F196" s="55">
        <f>F195</f>
        <v>1</v>
      </c>
      <c r="G196" s="57"/>
      <c r="H196" s="55">
        <f>H195</f>
        <v>1</v>
      </c>
      <c r="I196" s="57"/>
      <c r="J196" s="55">
        <v>1</v>
      </c>
    </row>
    <row r="197" spans="1:10" ht="15" customHeight="1">
      <c r="A197" s="71" t="s">
        <v>8</v>
      </c>
      <c r="B197" s="86">
        <v>5.8</v>
      </c>
      <c r="C197" s="70" t="s">
        <v>75</v>
      </c>
      <c r="D197" s="55">
        <f>D196+D190</f>
        <v>3045</v>
      </c>
      <c r="E197" s="55"/>
      <c r="F197" s="55">
        <f>F196+F190</f>
        <v>3047</v>
      </c>
      <c r="G197" s="55"/>
      <c r="H197" s="55">
        <f>H196+H190</f>
        <v>3047</v>
      </c>
      <c r="I197" s="55"/>
      <c r="J197" s="55">
        <v>2285</v>
      </c>
    </row>
    <row r="198" spans="1:10" ht="15" customHeight="1">
      <c r="A198" s="71" t="s">
        <v>8</v>
      </c>
      <c r="B198" s="72">
        <v>5</v>
      </c>
      <c r="C198" s="73" t="s">
        <v>45</v>
      </c>
      <c r="D198" s="55">
        <f t="shared" ref="D198:H198" si="35">D197+D170</f>
        <v>46012</v>
      </c>
      <c r="E198" s="57"/>
      <c r="F198" s="55">
        <f t="shared" si="35"/>
        <v>43290</v>
      </c>
      <c r="G198" s="57"/>
      <c r="H198" s="55">
        <f t="shared" si="35"/>
        <v>43290</v>
      </c>
      <c r="I198" s="57"/>
      <c r="J198" s="55">
        <v>20073</v>
      </c>
    </row>
    <row r="199" spans="1:10" ht="15" customHeight="1">
      <c r="A199" s="121" t="s">
        <v>8</v>
      </c>
      <c r="B199" s="87">
        <v>2216</v>
      </c>
      <c r="C199" s="44" t="s">
        <v>2</v>
      </c>
      <c r="D199" s="61">
        <f t="shared" ref="D199:H199" si="36">D198</f>
        <v>46012</v>
      </c>
      <c r="E199" s="62"/>
      <c r="F199" s="61">
        <f t="shared" si="36"/>
        <v>43290</v>
      </c>
      <c r="G199" s="62"/>
      <c r="H199" s="61">
        <f t="shared" si="36"/>
        <v>43290</v>
      </c>
      <c r="I199" s="62"/>
      <c r="J199" s="61">
        <v>20073</v>
      </c>
    </row>
    <row r="200" spans="1:10" s="104" customFormat="1" ht="15" customHeight="1">
      <c r="A200" s="105" t="s">
        <v>8</v>
      </c>
      <c r="B200" s="106"/>
      <c r="C200" s="107" t="s">
        <v>11</v>
      </c>
      <c r="D200" s="108">
        <f t="shared" ref="D200:H200" si="37">D199+D130</f>
        <v>243577</v>
      </c>
      <c r="E200" s="62"/>
      <c r="F200" s="108">
        <f t="shared" si="37"/>
        <v>333025</v>
      </c>
      <c r="G200" s="62"/>
      <c r="H200" s="108">
        <f t="shared" si="37"/>
        <v>337025</v>
      </c>
      <c r="I200" s="62"/>
      <c r="J200" s="108">
        <v>421026</v>
      </c>
    </row>
    <row r="201" spans="1:10">
      <c r="A201" s="53"/>
      <c r="B201" s="17"/>
      <c r="C201" s="79"/>
      <c r="D201" s="74"/>
      <c r="E201" s="74"/>
      <c r="F201" s="74"/>
      <c r="G201" s="74"/>
      <c r="H201" s="75"/>
      <c r="I201" s="75"/>
      <c r="J201" s="74"/>
    </row>
    <row r="202" spans="1:10" ht="14.4" customHeight="1">
      <c r="C202" s="39" t="s">
        <v>53</v>
      </c>
      <c r="D202" s="74"/>
      <c r="E202" s="74"/>
      <c r="F202" s="74"/>
      <c r="G202" s="74"/>
      <c r="H202" s="75"/>
      <c r="I202" s="75"/>
      <c r="J202" s="74"/>
    </row>
    <row r="203" spans="1:10" ht="14.4" customHeight="1">
      <c r="A203" s="38" t="s">
        <v>12</v>
      </c>
      <c r="B203" s="7">
        <v>4059</v>
      </c>
      <c r="C203" s="39" t="s">
        <v>4</v>
      </c>
      <c r="D203" s="76"/>
      <c r="E203" s="76"/>
      <c r="F203" s="76"/>
      <c r="G203" s="76"/>
      <c r="H203" s="77"/>
      <c r="I203" s="77"/>
      <c r="J203" s="76"/>
    </row>
    <row r="204" spans="1:10" ht="14.4" customHeight="1">
      <c r="A204" s="38"/>
      <c r="B204" s="91">
        <v>1</v>
      </c>
      <c r="C204" s="73" t="s">
        <v>13</v>
      </c>
      <c r="D204" s="76"/>
      <c r="E204" s="76"/>
      <c r="F204" s="76"/>
      <c r="G204" s="76"/>
      <c r="H204" s="77"/>
      <c r="I204" s="77"/>
      <c r="J204" s="76"/>
    </row>
    <row r="205" spans="1:10" ht="14.4" customHeight="1">
      <c r="A205" s="38"/>
      <c r="B205" s="69">
        <v>1.0509999999999999</v>
      </c>
      <c r="C205" s="70" t="s">
        <v>54</v>
      </c>
      <c r="D205" s="76"/>
      <c r="E205" s="76"/>
      <c r="F205" s="76"/>
      <c r="G205" s="76"/>
      <c r="H205" s="77"/>
      <c r="I205" s="77"/>
      <c r="J205" s="76"/>
    </row>
    <row r="206" spans="1:10" ht="14.4" customHeight="1">
      <c r="A206" s="53"/>
      <c r="B206" s="72">
        <v>3</v>
      </c>
      <c r="C206" s="73" t="s">
        <v>15</v>
      </c>
      <c r="D206" s="74"/>
      <c r="E206" s="74"/>
      <c r="F206" s="74"/>
      <c r="G206" s="74"/>
      <c r="H206" s="75"/>
      <c r="I206" s="75"/>
      <c r="J206" s="74"/>
    </row>
    <row r="207" spans="1:10" ht="14.4" customHeight="1">
      <c r="B207" s="14">
        <v>45</v>
      </c>
      <c r="C207" s="48" t="s">
        <v>16</v>
      </c>
      <c r="D207" s="76"/>
      <c r="E207" s="76"/>
      <c r="F207" s="76"/>
      <c r="G207" s="76"/>
      <c r="H207" s="77"/>
      <c r="I207" s="77"/>
      <c r="J207" s="76"/>
    </row>
    <row r="208" spans="1:10" ht="15.6" customHeight="1">
      <c r="A208" s="14"/>
      <c r="B208" s="14" t="s">
        <v>17</v>
      </c>
      <c r="C208" s="48" t="s">
        <v>101</v>
      </c>
      <c r="D208" s="56">
        <v>27500</v>
      </c>
      <c r="E208" s="64"/>
      <c r="F208" s="56">
        <v>11400</v>
      </c>
      <c r="G208" s="64"/>
      <c r="H208" s="56">
        <v>19321</v>
      </c>
      <c r="I208" s="64"/>
      <c r="J208" s="64">
        <v>0</v>
      </c>
    </row>
    <row r="209" spans="1:10" s="9" customFormat="1" ht="26.4">
      <c r="A209" s="53"/>
      <c r="B209" s="17" t="s">
        <v>38</v>
      </c>
      <c r="C209" s="54" t="s">
        <v>136</v>
      </c>
      <c r="D209" s="50">
        <v>18915</v>
      </c>
      <c r="E209" s="51"/>
      <c r="F209" s="51">
        <v>0</v>
      </c>
      <c r="G209" s="51"/>
      <c r="H209" s="51">
        <v>0</v>
      </c>
      <c r="I209" s="51"/>
      <c r="J209" s="51">
        <v>0</v>
      </c>
    </row>
    <row r="210" spans="1:10" ht="26.4">
      <c r="A210" s="53"/>
      <c r="B210" s="17" t="s">
        <v>55</v>
      </c>
      <c r="C210" s="113" t="s">
        <v>56</v>
      </c>
      <c r="D210" s="55">
        <v>29758</v>
      </c>
      <c r="E210" s="57"/>
      <c r="F210" s="55">
        <v>22700</v>
      </c>
      <c r="G210" s="57"/>
      <c r="H210" s="55">
        <v>31407</v>
      </c>
      <c r="I210" s="57"/>
      <c r="J210" s="55">
        <v>40000</v>
      </c>
    </row>
    <row r="211" spans="1:10" ht="15.6" customHeight="1">
      <c r="A211" s="53" t="s">
        <v>8</v>
      </c>
      <c r="B211" s="17">
        <v>45</v>
      </c>
      <c r="C211" s="54" t="s">
        <v>16</v>
      </c>
      <c r="D211" s="55">
        <f t="shared" ref="D211:H211" si="38">SUM(D208:D210)</f>
        <v>76173</v>
      </c>
      <c r="E211" s="57"/>
      <c r="F211" s="55">
        <f t="shared" si="38"/>
        <v>34100</v>
      </c>
      <c r="G211" s="57"/>
      <c r="H211" s="55">
        <f t="shared" si="38"/>
        <v>50728</v>
      </c>
      <c r="I211" s="57"/>
      <c r="J211" s="55">
        <v>40000</v>
      </c>
    </row>
    <row r="212" spans="1:10">
      <c r="A212" s="53" t="s">
        <v>8</v>
      </c>
      <c r="B212" s="72">
        <v>3</v>
      </c>
      <c r="C212" s="73" t="s">
        <v>15</v>
      </c>
      <c r="D212" s="55">
        <f t="shared" ref="D212:H212" si="39">D211</f>
        <v>76173</v>
      </c>
      <c r="E212" s="57"/>
      <c r="F212" s="55">
        <f t="shared" si="39"/>
        <v>34100</v>
      </c>
      <c r="G212" s="57"/>
      <c r="H212" s="55">
        <f t="shared" si="39"/>
        <v>50728</v>
      </c>
      <c r="I212" s="57"/>
      <c r="J212" s="55">
        <v>40000</v>
      </c>
    </row>
    <row r="213" spans="1:10" ht="17.399999999999999" customHeight="1">
      <c r="A213" s="71"/>
      <c r="B213" s="69"/>
      <c r="C213" s="70"/>
      <c r="D213" s="76"/>
      <c r="E213" s="76"/>
      <c r="F213" s="76"/>
      <c r="G213" s="76"/>
      <c r="H213" s="77"/>
      <c r="I213" s="77"/>
      <c r="J213" s="76"/>
    </row>
    <row r="214" spans="1:10" ht="27.6" customHeight="1">
      <c r="A214" s="71"/>
      <c r="B214" s="17">
        <v>31</v>
      </c>
      <c r="C214" s="54" t="s">
        <v>106</v>
      </c>
      <c r="D214" s="74"/>
      <c r="E214" s="74"/>
      <c r="F214" s="74"/>
      <c r="G214" s="74"/>
      <c r="H214" s="75"/>
      <c r="I214" s="75"/>
      <c r="J214" s="74"/>
    </row>
    <row r="215" spans="1:10" ht="26.4">
      <c r="A215" s="71"/>
      <c r="B215" s="17" t="s">
        <v>107</v>
      </c>
      <c r="C215" s="54" t="s">
        <v>121</v>
      </c>
      <c r="D215" s="50">
        <v>59010</v>
      </c>
      <c r="E215" s="51"/>
      <c r="F215" s="50">
        <v>75358</v>
      </c>
      <c r="G215" s="51"/>
      <c r="H215" s="50">
        <v>75358</v>
      </c>
      <c r="I215" s="51"/>
      <c r="J215" s="50">
        <v>49658</v>
      </c>
    </row>
    <row r="216" spans="1:10" s="9" customFormat="1" ht="26.4">
      <c r="A216" s="71"/>
      <c r="B216" s="109" t="s">
        <v>110</v>
      </c>
      <c r="C216" s="110" t="s">
        <v>122</v>
      </c>
      <c r="D216" s="57">
        <v>0</v>
      </c>
      <c r="E216" s="57"/>
      <c r="F216" s="57">
        <v>0</v>
      </c>
      <c r="G216" s="57"/>
      <c r="H216" s="55">
        <v>9000</v>
      </c>
      <c r="I216" s="57"/>
      <c r="J216" s="55">
        <v>27000</v>
      </c>
    </row>
    <row r="217" spans="1:10" ht="29.4" customHeight="1">
      <c r="A217" s="71" t="s">
        <v>8</v>
      </c>
      <c r="B217" s="17">
        <v>31</v>
      </c>
      <c r="C217" s="54" t="s">
        <v>106</v>
      </c>
      <c r="D217" s="55">
        <f t="shared" ref="D217:H217" si="40">SUM(D215:D216)</f>
        <v>59010</v>
      </c>
      <c r="E217" s="57"/>
      <c r="F217" s="55">
        <f t="shared" si="40"/>
        <v>75358</v>
      </c>
      <c r="G217" s="57"/>
      <c r="H217" s="55">
        <f t="shared" si="40"/>
        <v>84358</v>
      </c>
      <c r="I217" s="57"/>
      <c r="J217" s="55">
        <v>76658</v>
      </c>
    </row>
    <row r="218" spans="1:10" ht="15" customHeight="1">
      <c r="A218" s="53" t="s">
        <v>8</v>
      </c>
      <c r="B218" s="69">
        <v>1.0509999999999999</v>
      </c>
      <c r="C218" s="70" t="s">
        <v>54</v>
      </c>
      <c r="D218" s="55">
        <f t="shared" ref="D218:H218" si="41">D212+D217</f>
        <v>135183</v>
      </c>
      <c r="E218" s="57"/>
      <c r="F218" s="55">
        <f t="shared" si="41"/>
        <v>109458</v>
      </c>
      <c r="G218" s="57"/>
      <c r="H218" s="55">
        <f t="shared" si="41"/>
        <v>135086</v>
      </c>
      <c r="I218" s="57"/>
      <c r="J218" s="55">
        <v>116658</v>
      </c>
    </row>
    <row r="219" spans="1:10" ht="15" customHeight="1">
      <c r="A219" s="53" t="s">
        <v>8</v>
      </c>
      <c r="B219" s="91">
        <v>1</v>
      </c>
      <c r="C219" s="73" t="s">
        <v>13</v>
      </c>
      <c r="D219" s="55">
        <f t="shared" ref="D219:H219" si="42">D218</f>
        <v>135183</v>
      </c>
      <c r="E219" s="57"/>
      <c r="F219" s="55">
        <f t="shared" si="42"/>
        <v>109458</v>
      </c>
      <c r="G219" s="57"/>
      <c r="H219" s="55">
        <f t="shared" si="42"/>
        <v>135086</v>
      </c>
      <c r="I219" s="57"/>
      <c r="J219" s="55">
        <v>116658</v>
      </c>
    </row>
    <row r="220" spans="1:10" ht="15" customHeight="1">
      <c r="A220" s="53"/>
      <c r="B220" s="17"/>
      <c r="C220" s="54"/>
      <c r="D220" s="74"/>
      <c r="E220" s="74"/>
      <c r="F220" s="74"/>
      <c r="G220" s="74"/>
      <c r="H220" s="75"/>
      <c r="I220" s="75"/>
      <c r="J220" s="74"/>
    </row>
    <row r="221" spans="1:10" ht="15" customHeight="1">
      <c r="A221" s="53"/>
      <c r="B221" s="17">
        <v>60</v>
      </c>
      <c r="C221" s="48" t="s">
        <v>57</v>
      </c>
      <c r="D221" s="74"/>
      <c r="E221" s="74"/>
      <c r="F221" s="74"/>
      <c r="G221" s="74"/>
      <c r="H221" s="75"/>
      <c r="I221" s="75"/>
      <c r="J221" s="74"/>
    </row>
    <row r="222" spans="1:10" ht="15" customHeight="1">
      <c r="B222" s="7">
        <v>60.051000000000002</v>
      </c>
      <c r="C222" s="39" t="s">
        <v>54</v>
      </c>
      <c r="D222" s="76"/>
      <c r="E222" s="76"/>
      <c r="F222" s="76"/>
      <c r="G222" s="76"/>
      <c r="H222" s="77"/>
      <c r="I222" s="77"/>
      <c r="J222" s="76"/>
    </row>
    <row r="223" spans="1:10" ht="15" customHeight="1">
      <c r="B223" s="40">
        <v>3</v>
      </c>
      <c r="C223" s="41" t="s">
        <v>15</v>
      </c>
      <c r="D223" s="76"/>
      <c r="E223" s="76"/>
      <c r="F223" s="76"/>
      <c r="G223" s="76"/>
      <c r="H223" s="77"/>
      <c r="I223" s="77"/>
      <c r="J223" s="76"/>
    </row>
    <row r="224" spans="1:10" ht="15" customHeight="1">
      <c r="A224" s="53"/>
      <c r="B224" s="17">
        <v>45</v>
      </c>
      <c r="C224" s="54" t="s">
        <v>16</v>
      </c>
      <c r="D224" s="74"/>
      <c r="E224" s="74"/>
      <c r="F224" s="74"/>
      <c r="G224" s="74"/>
      <c r="H224" s="75"/>
      <c r="I224" s="75"/>
      <c r="J224" s="74"/>
    </row>
    <row r="225" spans="1:10" ht="15" customHeight="1">
      <c r="A225" s="53"/>
      <c r="B225" s="17" t="s">
        <v>58</v>
      </c>
      <c r="C225" s="54" t="s">
        <v>57</v>
      </c>
      <c r="D225" s="50">
        <v>715149</v>
      </c>
      <c r="E225" s="51"/>
      <c r="F225" s="50">
        <v>325200</v>
      </c>
      <c r="G225" s="51"/>
      <c r="H225" s="50">
        <v>337700</v>
      </c>
      <c r="I225" s="51"/>
      <c r="J225" s="50">
        <v>15000</v>
      </c>
    </row>
    <row r="226" spans="1:10" ht="28.2" customHeight="1">
      <c r="A226" s="59"/>
      <c r="B226" s="119" t="s">
        <v>128</v>
      </c>
      <c r="C226" s="120" t="s">
        <v>129</v>
      </c>
      <c r="D226" s="57">
        <v>0</v>
      </c>
      <c r="E226" s="57"/>
      <c r="F226" s="57">
        <v>0</v>
      </c>
      <c r="G226" s="57"/>
      <c r="H226" s="55">
        <v>1000</v>
      </c>
      <c r="I226" s="57"/>
      <c r="J226" s="55">
        <v>65450</v>
      </c>
    </row>
    <row r="227" spans="1:10" ht="15" customHeight="1">
      <c r="A227" s="53" t="s">
        <v>8</v>
      </c>
      <c r="B227" s="17">
        <v>45</v>
      </c>
      <c r="C227" s="54" t="s">
        <v>16</v>
      </c>
      <c r="D227" s="55">
        <f>SUM(D225:D226)</f>
        <v>715149</v>
      </c>
      <c r="E227" s="57"/>
      <c r="F227" s="55">
        <f t="shared" ref="F227:H227" si="43">SUM(F225:F226)</f>
        <v>325200</v>
      </c>
      <c r="G227" s="57"/>
      <c r="H227" s="55">
        <f t="shared" si="43"/>
        <v>338700</v>
      </c>
      <c r="I227" s="57"/>
      <c r="J227" s="55">
        <v>80450</v>
      </c>
    </row>
    <row r="228" spans="1:10" ht="15" customHeight="1">
      <c r="A228" s="53" t="s">
        <v>8</v>
      </c>
      <c r="B228" s="94" t="s">
        <v>97</v>
      </c>
      <c r="C228" s="54" t="s">
        <v>15</v>
      </c>
      <c r="D228" s="61">
        <f t="shared" ref="D228:H228" si="44">D227</f>
        <v>715149</v>
      </c>
      <c r="E228" s="62"/>
      <c r="F228" s="61">
        <f t="shared" si="44"/>
        <v>325200</v>
      </c>
      <c r="G228" s="62"/>
      <c r="H228" s="61">
        <f t="shared" si="44"/>
        <v>338700</v>
      </c>
      <c r="I228" s="62"/>
      <c r="J228" s="61">
        <v>80450</v>
      </c>
    </row>
    <row r="229" spans="1:10" ht="15" customHeight="1">
      <c r="A229" s="53" t="s">
        <v>8</v>
      </c>
      <c r="B229" s="3">
        <v>60.051000000000002</v>
      </c>
      <c r="C229" s="79" t="s">
        <v>54</v>
      </c>
      <c r="D229" s="50">
        <f t="shared" ref="D229:H230" si="45">D228</f>
        <v>715149</v>
      </c>
      <c r="E229" s="51"/>
      <c r="F229" s="50">
        <f t="shared" si="45"/>
        <v>325200</v>
      </c>
      <c r="G229" s="51"/>
      <c r="H229" s="50">
        <f t="shared" si="45"/>
        <v>338700</v>
      </c>
      <c r="I229" s="51"/>
      <c r="J229" s="50">
        <v>80450</v>
      </c>
    </row>
    <row r="230" spans="1:10" ht="15" customHeight="1">
      <c r="A230" s="53" t="s">
        <v>8</v>
      </c>
      <c r="B230" s="17">
        <v>60</v>
      </c>
      <c r="C230" s="54" t="s">
        <v>57</v>
      </c>
      <c r="D230" s="61">
        <f t="shared" si="45"/>
        <v>715149</v>
      </c>
      <c r="E230" s="62"/>
      <c r="F230" s="61">
        <f t="shared" si="45"/>
        <v>325200</v>
      </c>
      <c r="G230" s="62"/>
      <c r="H230" s="61">
        <f t="shared" si="45"/>
        <v>338700</v>
      </c>
      <c r="I230" s="62"/>
      <c r="J230" s="61">
        <v>80450</v>
      </c>
    </row>
    <row r="231" spans="1:10" ht="15" customHeight="1">
      <c r="A231" s="53" t="s">
        <v>8</v>
      </c>
      <c r="B231" s="3">
        <v>4059</v>
      </c>
      <c r="C231" s="79" t="s">
        <v>4</v>
      </c>
      <c r="D231" s="55">
        <f t="shared" ref="D231:H231" si="46">D230+D219</f>
        <v>850332</v>
      </c>
      <c r="E231" s="57"/>
      <c r="F231" s="55">
        <f t="shared" si="46"/>
        <v>434658</v>
      </c>
      <c r="G231" s="57"/>
      <c r="H231" s="55">
        <f t="shared" si="46"/>
        <v>473786</v>
      </c>
      <c r="I231" s="57"/>
      <c r="J231" s="55">
        <v>197108</v>
      </c>
    </row>
    <row r="232" spans="1:10" ht="15" customHeight="1">
      <c r="A232" s="53"/>
      <c r="B232" s="3"/>
      <c r="C232" s="79"/>
      <c r="D232" s="74"/>
      <c r="E232" s="50"/>
      <c r="F232" s="74"/>
      <c r="G232" s="50"/>
      <c r="H232" s="75"/>
      <c r="I232" s="83"/>
      <c r="J232" s="74"/>
    </row>
    <row r="233" spans="1:10" ht="15" customHeight="1">
      <c r="A233" s="71" t="s">
        <v>12</v>
      </c>
      <c r="B233" s="7">
        <v>4216</v>
      </c>
      <c r="C233" s="39" t="s">
        <v>6</v>
      </c>
      <c r="D233" s="76"/>
      <c r="E233" s="76"/>
      <c r="F233" s="76"/>
      <c r="G233" s="76"/>
      <c r="H233" s="77"/>
      <c r="I233" s="77"/>
      <c r="J233" s="76"/>
    </row>
    <row r="234" spans="1:10" ht="15.6" customHeight="1">
      <c r="A234" s="53"/>
      <c r="B234" s="40">
        <v>1</v>
      </c>
      <c r="C234" s="41" t="s">
        <v>44</v>
      </c>
      <c r="D234" s="76"/>
      <c r="E234" s="76"/>
      <c r="F234" s="76"/>
      <c r="G234" s="76"/>
      <c r="H234" s="77"/>
      <c r="I234" s="77"/>
      <c r="J234" s="76"/>
    </row>
    <row r="235" spans="1:10" ht="15.6" customHeight="1">
      <c r="B235" s="43">
        <v>1.1060000000000001</v>
      </c>
      <c r="C235" s="44" t="s">
        <v>45</v>
      </c>
      <c r="D235" s="76"/>
      <c r="E235" s="76"/>
      <c r="F235" s="76"/>
      <c r="G235" s="76"/>
      <c r="H235" s="77"/>
      <c r="I235" s="77"/>
      <c r="J235" s="76"/>
    </row>
    <row r="236" spans="1:10" ht="15.6" customHeight="1">
      <c r="A236" s="53"/>
      <c r="B236" s="17">
        <v>60</v>
      </c>
      <c r="C236" s="54" t="s">
        <v>84</v>
      </c>
      <c r="D236" s="74"/>
      <c r="E236" s="74"/>
      <c r="F236" s="74"/>
      <c r="G236" s="74"/>
      <c r="H236" s="75"/>
      <c r="I236" s="75"/>
      <c r="J236" s="74"/>
    </row>
    <row r="237" spans="1:10" ht="15.6" customHeight="1">
      <c r="A237" s="53"/>
      <c r="B237" s="17">
        <v>45</v>
      </c>
      <c r="C237" s="54" t="s">
        <v>16</v>
      </c>
      <c r="D237" s="74"/>
      <c r="E237" s="74"/>
      <c r="F237" s="74"/>
      <c r="G237" s="74"/>
      <c r="H237" s="75"/>
      <c r="I237" s="75"/>
      <c r="J237" s="74"/>
    </row>
    <row r="238" spans="1:10" ht="15.6" customHeight="1">
      <c r="A238" s="53"/>
      <c r="B238" s="17" t="s">
        <v>81</v>
      </c>
      <c r="C238" s="54" t="s">
        <v>61</v>
      </c>
      <c r="D238" s="50">
        <v>5000</v>
      </c>
      <c r="E238" s="51"/>
      <c r="F238" s="51">
        <v>0</v>
      </c>
      <c r="G238" s="51"/>
      <c r="H238" s="51">
        <v>0</v>
      </c>
      <c r="I238" s="51"/>
      <c r="J238" s="51">
        <v>0</v>
      </c>
    </row>
    <row r="239" spans="1:10" ht="15.6" customHeight="1">
      <c r="A239" s="53" t="s">
        <v>8</v>
      </c>
      <c r="B239" s="17">
        <v>45</v>
      </c>
      <c r="C239" s="54" t="s">
        <v>16</v>
      </c>
      <c r="D239" s="61">
        <f t="shared" ref="D239:H239" si="47">SUM(D238:D238)</f>
        <v>5000</v>
      </c>
      <c r="E239" s="62"/>
      <c r="F239" s="62">
        <f t="shared" si="47"/>
        <v>0</v>
      </c>
      <c r="G239" s="62"/>
      <c r="H239" s="62">
        <f t="shared" si="47"/>
        <v>0</v>
      </c>
      <c r="I239" s="62"/>
      <c r="J239" s="62">
        <v>0</v>
      </c>
    </row>
    <row r="240" spans="1:10" ht="15.6" customHeight="1">
      <c r="A240" s="121" t="s">
        <v>8</v>
      </c>
      <c r="B240" s="14">
        <v>60</v>
      </c>
      <c r="C240" s="48" t="s">
        <v>59</v>
      </c>
      <c r="D240" s="61">
        <f t="shared" ref="D240:H240" si="48">D239</f>
        <v>5000</v>
      </c>
      <c r="E240" s="62"/>
      <c r="F240" s="62">
        <f t="shared" si="48"/>
        <v>0</v>
      </c>
      <c r="G240" s="62"/>
      <c r="H240" s="62">
        <f t="shared" si="48"/>
        <v>0</v>
      </c>
      <c r="I240" s="62"/>
      <c r="J240" s="62">
        <v>0</v>
      </c>
    </row>
    <row r="241" spans="1:10" ht="15.6" customHeight="1">
      <c r="A241" s="53" t="s">
        <v>8</v>
      </c>
      <c r="B241" s="69">
        <v>1.1060000000000001</v>
      </c>
      <c r="C241" s="70" t="s">
        <v>45</v>
      </c>
      <c r="D241" s="61">
        <f t="shared" ref="D241:H241" si="49">D240</f>
        <v>5000</v>
      </c>
      <c r="E241" s="62"/>
      <c r="F241" s="62">
        <f t="shared" si="49"/>
        <v>0</v>
      </c>
      <c r="G241" s="62"/>
      <c r="H241" s="62">
        <f t="shared" si="49"/>
        <v>0</v>
      </c>
      <c r="I241" s="62"/>
      <c r="J241" s="62">
        <v>0</v>
      </c>
    </row>
    <row r="242" spans="1:10" ht="15.6" customHeight="1">
      <c r="A242" s="59" t="s">
        <v>8</v>
      </c>
      <c r="B242" s="92">
        <v>1</v>
      </c>
      <c r="C242" s="93" t="s">
        <v>44</v>
      </c>
      <c r="D242" s="55">
        <f t="shared" ref="D242:H242" si="50">D240</f>
        <v>5000</v>
      </c>
      <c r="E242" s="57"/>
      <c r="F242" s="57">
        <f t="shared" si="50"/>
        <v>0</v>
      </c>
      <c r="G242" s="57"/>
      <c r="H242" s="57">
        <f t="shared" si="50"/>
        <v>0</v>
      </c>
      <c r="I242" s="57"/>
      <c r="J242" s="57">
        <v>0</v>
      </c>
    </row>
    <row r="243" spans="1:10" ht="15.6" customHeight="1">
      <c r="A243" s="59" t="s">
        <v>8</v>
      </c>
      <c r="B243" s="95">
        <v>4216</v>
      </c>
      <c r="C243" s="96" t="s">
        <v>6</v>
      </c>
      <c r="D243" s="55">
        <f t="shared" ref="D243:H243" si="51">D242</f>
        <v>5000</v>
      </c>
      <c r="E243" s="57"/>
      <c r="F243" s="57">
        <f t="shared" si="51"/>
        <v>0</v>
      </c>
      <c r="G243" s="57"/>
      <c r="H243" s="57">
        <f t="shared" si="51"/>
        <v>0</v>
      </c>
      <c r="I243" s="57"/>
      <c r="J243" s="57">
        <v>0</v>
      </c>
    </row>
    <row r="244" spans="1:10" s="9" customFormat="1" ht="14.4" customHeight="1">
      <c r="A244" s="88" t="s">
        <v>8</v>
      </c>
      <c r="B244" s="89"/>
      <c r="C244" s="90" t="s">
        <v>53</v>
      </c>
      <c r="D244" s="56">
        <f t="shared" ref="D244:H244" si="52">D243+D231</f>
        <v>855332</v>
      </c>
      <c r="E244" s="64"/>
      <c r="F244" s="56">
        <f t="shared" si="52"/>
        <v>434658</v>
      </c>
      <c r="G244" s="64"/>
      <c r="H244" s="56">
        <f t="shared" si="52"/>
        <v>473786</v>
      </c>
      <c r="I244" s="64"/>
      <c r="J244" s="56">
        <v>197108</v>
      </c>
    </row>
    <row r="245" spans="1:10" ht="14.4" customHeight="1">
      <c r="A245" s="88" t="s">
        <v>8</v>
      </c>
      <c r="B245" s="89"/>
      <c r="C245" s="90" t="s">
        <v>9</v>
      </c>
      <c r="D245" s="97">
        <f t="shared" ref="D245:H245" si="53">D244+D200</f>
        <v>1098909</v>
      </c>
      <c r="E245" s="62"/>
      <c r="F245" s="61">
        <f t="shared" si="53"/>
        <v>767683</v>
      </c>
      <c r="G245" s="62"/>
      <c r="H245" s="97">
        <f t="shared" si="53"/>
        <v>810811</v>
      </c>
      <c r="I245" s="62"/>
      <c r="J245" s="97">
        <v>618134</v>
      </c>
    </row>
    <row r="246" spans="1:10">
      <c r="A246" s="53"/>
      <c r="B246" s="17"/>
      <c r="C246" s="98"/>
      <c r="D246" s="34"/>
      <c r="E246" s="34"/>
      <c r="F246" s="34"/>
      <c r="G246" s="34"/>
      <c r="H246" s="37"/>
      <c r="I246" s="37"/>
      <c r="J246" s="34"/>
    </row>
    <row r="247" spans="1:10">
      <c r="A247" s="11" t="s">
        <v>96</v>
      </c>
      <c r="B247" s="11" t="s">
        <v>100</v>
      </c>
      <c r="D247" s="10"/>
      <c r="E247" s="10"/>
      <c r="F247" s="10"/>
      <c r="G247" s="10"/>
      <c r="H247" s="49"/>
      <c r="I247" s="49"/>
      <c r="J247" s="34"/>
    </row>
    <row r="248" spans="1:10">
      <c r="A248" s="11"/>
      <c r="B248" s="11"/>
      <c r="D248" s="10"/>
      <c r="E248" s="10"/>
      <c r="F248" s="10"/>
      <c r="G248" s="10"/>
      <c r="H248" s="49"/>
      <c r="I248" s="49"/>
      <c r="J248" s="34"/>
    </row>
    <row r="249" spans="1:10" ht="15" customHeight="1">
      <c r="A249" s="99" t="s">
        <v>105</v>
      </c>
      <c r="B249" s="100">
        <v>2059</v>
      </c>
      <c r="C249" s="73" t="s">
        <v>125</v>
      </c>
      <c r="D249" s="50">
        <v>696</v>
      </c>
      <c r="E249" s="51"/>
      <c r="F249" s="50">
        <v>5000</v>
      </c>
      <c r="G249" s="51"/>
      <c r="H249" s="74">
        <v>5000</v>
      </c>
      <c r="I249" s="51"/>
      <c r="J249" s="50">
        <v>5000</v>
      </c>
    </row>
    <row r="250" spans="1:10">
      <c r="A250" s="17"/>
      <c r="B250" s="17"/>
      <c r="C250" s="101"/>
      <c r="D250" s="45"/>
      <c r="E250" s="45"/>
      <c r="F250" s="74"/>
      <c r="G250" s="45"/>
      <c r="H250" s="45"/>
      <c r="I250" s="45"/>
      <c r="J250" s="45"/>
    </row>
    <row r="251" spans="1:10">
      <c r="A251" s="17"/>
      <c r="B251" s="17"/>
      <c r="C251" s="101"/>
      <c r="D251" s="45"/>
      <c r="E251" s="45"/>
      <c r="F251" s="45"/>
      <c r="G251" s="45"/>
      <c r="H251" s="45"/>
      <c r="I251" s="45"/>
      <c r="J251" s="45"/>
    </row>
    <row r="252" spans="1:10">
      <c r="D252" s="102"/>
      <c r="E252" s="102"/>
      <c r="F252" s="102"/>
      <c r="G252" s="102"/>
      <c r="H252" s="102"/>
      <c r="I252" s="102"/>
    </row>
    <row r="253" spans="1:10">
      <c r="D253" s="103"/>
      <c r="E253" s="103"/>
      <c r="F253" s="103"/>
      <c r="G253" s="103"/>
      <c r="H253" s="103"/>
      <c r="I253" s="103"/>
    </row>
    <row r="254" spans="1:10">
      <c r="D254" s="103"/>
      <c r="E254" s="103"/>
      <c r="F254" s="103"/>
      <c r="G254" s="103"/>
      <c r="H254" s="103"/>
      <c r="I254" s="103"/>
    </row>
    <row r="255" spans="1:10">
      <c r="C255" s="10"/>
      <c r="D255" s="103"/>
      <c r="E255" s="103"/>
      <c r="F255" s="103"/>
      <c r="H255" s="103"/>
      <c r="I255" s="103"/>
      <c r="J255" s="5"/>
    </row>
    <row r="256" spans="1:10">
      <c r="C256" s="34"/>
      <c r="D256" s="45"/>
      <c r="E256" s="45"/>
      <c r="F256" s="45"/>
      <c r="G256" s="45"/>
      <c r="H256" s="45"/>
      <c r="I256" s="45"/>
      <c r="J256" s="5"/>
    </row>
    <row r="257" spans="2:10">
      <c r="C257" s="10"/>
      <c r="I257" s="45"/>
      <c r="J257" s="5"/>
    </row>
    <row r="258" spans="2:10">
      <c r="C258" s="10"/>
      <c r="J258" s="5"/>
    </row>
    <row r="259" spans="2:10">
      <c r="C259" s="10"/>
      <c r="I259" s="45"/>
      <c r="J259" s="5"/>
    </row>
    <row r="260" spans="2:10">
      <c r="C260" s="10"/>
    </row>
    <row r="261" spans="2:10">
      <c r="C261" s="10"/>
    </row>
    <row r="262" spans="2:10">
      <c r="C262" s="10"/>
    </row>
    <row r="263" spans="2:10">
      <c r="C263" s="10"/>
    </row>
    <row r="268" spans="2:10">
      <c r="B268" s="125"/>
      <c r="C268" s="125"/>
    </row>
    <row r="269" spans="2:10">
      <c r="B269" s="125"/>
      <c r="C269" s="125"/>
    </row>
    <row r="270" spans="2:10">
      <c r="B270" s="125"/>
      <c r="C270" s="125"/>
    </row>
  </sheetData>
  <autoFilter ref="A20:J249"/>
  <mergeCells count="9">
    <mergeCell ref="H19:I19"/>
    <mergeCell ref="B270:C270"/>
    <mergeCell ref="D18:E18"/>
    <mergeCell ref="D19:E19"/>
    <mergeCell ref="B268:C268"/>
    <mergeCell ref="B269:C269"/>
    <mergeCell ref="F18:G18"/>
    <mergeCell ref="H18:I18"/>
    <mergeCell ref="F19:G19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scale="99" firstPageNumber="30" fitToHeight="0" orientation="landscape" blackAndWhite="1" useFirstPageNumber="1" r:id="rId1"/>
  <headerFooter alignWithMargins="0">
    <oddHeader xml:space="preserve">&amp;C   </oddHeader>
    <oddFooter>&amp;C&amp;"Times New Roman,Bold"   &amp;P</oddFooter>
  </headerFooter>
  <rowBreaks count="3" manualBreakCount="3">
    <brk id="148" max="9" man="1"/>
    <brk id="171" max="9" man="1"/>
    <brk id="20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dem3</vt:lpstr>
      <vt:lpstr>'dem3'!building</vt:lpstr>
      <vt:lpstr>'dem3'!housing</vt:lpstr>
      <vt:lpstr>'dem3'!housingcap</vt:lpstr>
      <vt:lpstr>'dem3'!Print_Area</vt:lpstr>
      <vt:lpstr>'dem3'!Print_Titles</vt:lpstr>
      <vt:lpstr>'dem3'!pw</vt:lpstr>
      <vt:lpstr>'dem3'!pwcap</vt:lpstr>
      <vt:lpstr>'dem3'!revise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2019-07-19T08:26:45Z</cp:lastPrinted>
  <dcterms:created xsi:type="dcterms:W3CDTF">2004-06-02T16:06:51Z</dcterms:created>
  <dcterms:modified xsi:type="dcterms:W3CDTF">2019-08-05T07:45:29Z</dcterms:modified>
</cp:coreProperties>
</file>