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4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'dem34'!$A$16:$J$364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np" localSheetId="0">'dem34'!#REF!</definedName>
    <definedName name="_xlnm.Print_Area" localSheetId="0">'dem34'!$A$1:$J$364</definedName>
    <definedName name="_xlnm.Print_Titles" localSheetId="0">'dem34'!$13:$16</definedName>
    <definedName name="pw" localSheetId="0">'dem34'!$D$34:$J$34</definedName>
    <definedName name="rb" localSheetId="0">'dem34'!$D$162:$J$162</definedName>
    <definedName name="rbcap" localSheetId="0">'dem34'!$D$344:$J$344</definedName>
    <definedName name="rbrec" localSheetId="0">'dem34'!#REF!</definedName>
    <definedName name="rbrec3" localSheetId="0">'dem34'!#REF!</definedName>
    <definedName name="revise" localSheetId="0">'dem34'!$D$382:$I$382</definedName>
    <definedName name="roadsrec" localSheetId="0">'dem34'!#REF!</definedName>
    <definedName name="summary" localSheetId="0">'dem34'!$D$372:$I$372</definedName>
    <definedName name="suspense" localSheetId="0">'dem34'!$D$357:$J$357</definedName>
    <definedName name="Voted" localSheetId="0">'dem34'!$E$10:$G$10</definedName>
    <definedName name="Z_239EE218_578E_4317_BEED_14D5D7089E27_.wvu.Cols" localSheetId="0" hidden="1">'dem34'!#REF!</definedName>
    <definedName name="Z_239EE218_578E_4317_BEED_14D5D7089E27_.wvu.FilterData" localSheetId="0" hidden="1">'dem34'!$A$1:$J$361</definedName>
    <definedName name="Z_239EE218_578E_4317_BEED_14D5D7089E27_.wvu.PrintArea" localSheetId="0" hidden="1">'dem34'!$A$1:$J$361</definedName>
    <definedName name="Z_239EE218_578E_4317_BEED_14D5D7089E27_.wvu.PrintTitles" localSheetId="0" hidden="1">'dem34'!$13:$16</definedName>
    <definedName name="Z_302A3EA3_AE96_11D5_A646_0050BA3D7AFD_.wvu.Cols" localSheetId="0" hidden="1">'dem34'!#REF!</definedName>
    <definedName name="Z_302A3EA3_AE96_11D5_A646_0050BA3D7AFD_.wvu.FilterData" localSheetId="0" hidden="1">'dem34'!$A$1:$J$361</definedName>
    <definedName name="Z_302A3EA3_AE96_11D5_A646_0050BA3D7AFD_.wvu.PrintArea" localSheetId="0" hidden="1">'dem34'!$A$1:$J$361</definedName>
    <definedName name="Z_302A3EA3_AE96_11D5_A646_0050BA3D7AFD_.wvu.PrintTitles" localSheetId="0" hidden="1">'dem34'!$13:$16</definedName>
    <definedName name="Z_36DBA021_0ECB_11D4_8064_004005726899_.wvu.Cols" localSheetId="0" hidden="1">'dem34'!#REF!</definedName>
    <definedName name="Z_36DBA021_0ECB_11D4_8064_004005726899_.wvu.FilterData" localSheetId="0" hidden="1">'dem34'!$C$36:$C$354</definedName>
    <definedName name="Z_36DBA021_0ECB_11D4_8064_004005726899_.wvu.PrintArea" localSheetId="0" hidden="1">'dem34'!$A$1:$J$357</definedName>
    <definedName name="Z_36DBA021_0ECB_11D4_8064_004005726899_.wvu.PrintTitles" localSheetId="0" hidden="1">'dem34'!$13:$16</definedName>
    <definedName name="Z_93EBE921_AE91_11D5_8685_004005726899_.wvu.Cols" localSheetId="0" hidden="1">'dem34'!#REF!</definedName>
    <definedName name="Z_93EBE921_AE91_11D5_8685_004005726899_.wvu.FilterData" localSheetId="0" hidden="1">'dem34'!$C$36:$C$354</definedName>
    <definedName name="Z_93EBE921_AE91_11D5_8685_004005726899_.wvu.PrintArea" localSheetId="0" hidden="1">'dem34'!$A$1:$J$357</definedName>
    <definedName name="Z_93EBE921_AE91_11D5_8685_004005726899_.wvu.PrintTitles" localSheetId="0" hidden="1">'dem34'!$13:$16</definedName>
    <definedName name="Z_94DA79C1_0FDE_11D5_9579_000021DAEEA2_.wvu.Cols" localSheetId="0" hidden="1">'dem34'!#REF!</definedName>
    <definedName name="Z_94DA79C1_0FDE_11D5_9579_000021DAEEA2_.wvu.FilterData" localSheetId="0" hidden="1">'dem34'!$C$36:$C$354</definedName>
    <definedName name="Z_94DA79C1_0FDE_11D5_9579_000021DAEEA2_.wvu.PrintArea" localSheetId="0" hidden="1">'dem34'!$A$1:$J$357</definedName>
    <definedName name="Z_94DA79C1_0FDE_11D5_9579_000021DAEEA2_.wvu.PrintTitles" localSheetId="0" hidden="1">'dem34'!$13:$16</definedName>
    <definedName name="Z_B4CB097C_161F_11D5_8064_004005726899_.wvu.FilterData" localSheetId="0" hidden="1">'dem34'!$C$36:$C$354</definedName>
    <definedName name="Z_B4CB097F_161F_11D5_8064_004005726899_.wvu.FilterData" localSheetId="0" hidden="1">'dem34'!$C$36:$C$354</definedName>
    <definedName name="Z_B4CB099B_161F_11D5_8064_004005726899_.wvu.FilterData" localSheetId="0" hidden="1">'dem34'!$C$36:$C$354</definedName>
    <definedName name="Z_C868F8C3_16D7_11D5_A68D_81D6213F5331_.wvu.Cols" localSheetId="0" hidden="1">'dem34'!#REF!</definedName>
    <definedName name="Z_C868F8C3_16D7_11D5_A68D_81D6213F5331_.wvu.FilterData" localSheetId="0" hidden="1">'dem34'!$C$36:$C$354</definedName>
    <definedName name="Z_C868F8C3_16D7_11D5_A68D_81D6213F5331_.wvu.PrintArea" localSheetId="0" hidden="1">'dem34'!$A$1:$J$357</definedName>
    <definedName name="Z_C868F8C3_16D7_11D5_A68D_81D6213F5331_.wvu.PrintTitles" localSheetId="0" hidden="1">'dem34'!$13:$16</definedName>
    <definedName name="Z_E5DF37BD_125C_11D5_8DC4_D0F5D88B3549_.wvu.Cols" localSheetId="0" hidden="1">'dem34'!#REF!</definedName>
    <definedName name="Z_E5DF37BD_125C_11D5_8DC4_D0F5D88B3549_.wvu.FilterData" localSheetId="0" hidden="1">'dem34'!$C$36:$C$354</definedName>
    <definedName name="Z_E5DF37BD_125C_11D5_8DC4_D0F5D88B3549_.wvu.PrintArea" localSheetId="0" hidden="1">'dem34'!$A$1:$J$357</definedName>
    <definedName name="Z_E5DF37BD_125C_11D5_8DC4_D0F5D88B3549_.wvu.PrintTitles" localSheetId="0" hidden="1">'dem34'!$13:$16</definedName>
    <definedName name="Z_F8ADACC1_164E_11D6_B603_000021DAEEA2_.wvu.Cols" localSheetId="0" hidden="1">'dem34'!#REF!</definedName>
    <definedName name="Z_F8ADACC1_164E_11D6_B603_000021DAEEA2_.wvu.FilterData" localSheetId="0" hidden="1">'dem34'!$C$36:$C$354</definedName>
    <definedName name="Z_F8ADACC1_164E_11D6_B603_000021DAEEA2_.wvu.PrintArea" localSheetId="0" hidden="1">'dem34'!$A$1:$J$357</definedName>
    <definedName name="Z_F8ADACC1_164E_11D6_B603_000021DAEEA2_.wvu.PrintTitles" localSheetId="0" hidden="1">'dem34'!$13:$16</definedName>
  </definedNames>
  <calcPr calcId="125725"/>
</workbook>
</file>

<file path=xl/calcChain.xml><?xml version="1.0" encoding="utf-8"?>
<calcChain xmlns="http://schemas.openxmlformats.org/spreadsheetml/2006/main">
  <c r="F24" i="4"/>
  <c r="F25" s="1"/>
  <c r="H24"/>
  <c r="H25" s="1"/>
  <c r="D24"/>
  <c r="D25" s="1"/>
  <c r="D26" s="1"/>
  <c r="D218" l="1"/>
  <c r="F243"/>
  <c r="H243"/>
  <c r="D243"/>
  <c r="F231"/>
  <c r="H231"/>
  <c r="D231"/>
  <c r="F218"/>
  <c r="H218"/>
  <c r="D178"/>
  <c r="F188"/>
  <c r="H188"/>
  <c r="D188"/>
  <c r="F183"/>
  <c r="H183"/>
  <c r="D183"/>
  <c r="F192" l="1"/>
  <c r="H192"/>
  <c r="D192"/>
  <c r="F350"/>
  <c r="F351" s="1"/>
  <c r="F352" s="1"/>
  <c r="H350"/>
  <c r="H351" s="1"/>
  <c r="H352" s="1"/>
  <c r="D350"/>
  <c r="D351" s="1"/>
  <c r="D352" s="1"/>
  <c r="H341" l="1"/>
  <c r="F341"/>
  <c r="D341"/>
  <c r="H296"/>
  <c r="F296"/>
  <c r="D296"/>
  <c r="H289"/>
  <c r="F289"/>
  <c r="D289"/>
  <c r="H283"/>
  <c r="F283"/>
  <c r="D283"/>
  <c r="H274"/>
  <c r="F274"/>
  <c r="D274"/>
  <c r="H254"/>
  <c r="F254"/>
  <c r="D254"/>
  <c r="H178"/>
  <c r="F178"/>
  <c r="H171"/>
  <c r="F171"/>
  <c r="D171"/>
  <c r="D193" s="1"/>
  <c r="H159"/>
  <c r="H160" s="1"/>
  <c r="F159"/>
  <c r="F160" s="1"/>
  <c r="D159"/>
  <c r="D160" s="1"/>
  <c r="H151"/>
  <c r="H152" s="1"/>
  <c r="F151"/>
  <c r="F152" s="1"/>
  <c r="D151"/>
  <c r="D152" s="1"/>
  <c r="H144"/>
  <c r="F144"/>
  <c r="D144"/>
  <c r="H137"/>
  <c r="F137"/>
  <c r="D137"/>
  <c r="H130"/>
  <c r="F130"/>
  <c r="D130"/>
  <c r="H122"/>
  <c r="F122"/>
  <c r="D122"/>
  <c r="H114"/>
  <c r="F114"/>
  <c r="D114"/>
  <c r="H107"/>
  <c r="F107"/>
  <c r="D107"/>
  <c r="H100"/>
  <c r="F100"/>
  <c r="D100"/>
  <c r="H93"/>
  <c r="F93"/>
  <c r="D93"/>
  <c r="H79"/>
  <c r="F79"/>
  <c r="D79"/>
  <c r="H73"/>
  <c r="F73"/>
  <c r="D73"/>
  <c r="H68"/>
  <c r="F68"/>
  <c r="D68"/>
  <c r="H63"/>
  <c r="F63"/>
  <c r="D63"/>
  <c r="H58"/>
  <c r="F58"/>
  <c r="D58"/>
  <c r="H51"/>
  <c r="F51"/>
  <c r="D51"/>
  <c r="H31"/>
  <c r="H32" s="1"/>
  <c r="F31"/>
  <c r="F32" s="1"/>
  <c r="D31"/>
  <c r="D32" s="1"/>
  <c r="H26"/>
  <c r="F26"/>
  <c r="H193" l="1"/>
  <c r="F193"/>
  <c r="D297"/>
  <c r="D342" s="1"/>
  <c r="D343" s="1"/>
  <c r="H297"/>
  <c r="H342" s="1"/>
  <c r="H343" s="1"/>
  <c r="D33"/>
  <c r="D34" s="1"/>
  <c r="H33"/>
  <c r="H34" s="1"/>
  <c r="D145"/>
  <c r="D146" s="1"/>
  <c r="D161" s="1"/>
  <c r="H145"/>
  <c r="H146" s="1"/>
  <c r="H161" s="1"/>
  <c r="F145"/>
  <c r="F146" s="1"/>
  <c r="F161" s="1"/>
  <c r="F255"/>
  <c r="F275" s="1"/>
  <c r="D255"/>
  <c r="D275" s="1"/>
  <c r="H255"/>
  <c r="H275" s="1"/>
  <c r="D74"/>
  <c r="D75" s="1"/>
  <c r="D80" s="1"/>
  <c r="H74"/>
  <c r="H75" s="1"/>
  <c r="H80" s="1"/>
  <c r="F74"/>
  <c r="F75" s="1"/>
  <c r="F80" s="1"/>
  <c r="F297"/>
  <c r="F342" s="1"/>
  <c r="F343" s="1"/>
  <c r="F33"/>
  <c r="F34" s="1"/>
  <c r="F162" l="1"/>
  <c r="F163" s="1"/>
  <c r="D276"/>
  <c r="D344" s="1"/>
  <c r="D353" s="1"/>
  <c r="D162"/>
  <c r="D163" s="1"/>
  <c r="F276"/>
  <c r="F344" s="1"/>
  <c r="F353" s="1"/>
  <c r="H276"/>
  <c r="H344" s="1"/>
  <c r="H353" s="1"/>
  <c r="H162"/>
  <c r="H163" s="1"/>
  <c r="D354" l="1"/>
  <c r="H354"/>
  <c r="F354"/>
  <c r="C334" l="1"/>
  <c r="E10" l="1"/>
  <c r="F10" l="1"/>
  <c r="G10" l="1"/>
</calcChain>
</file>

<file path=xl/comments1.xml><?xml version="1.0" encoding="utf-8"?>
<comments xmlns="http://schemas.openxmlformats.org/spreadsheetml/2006/main">
  <authors>
    <author>lenovo</author>
  </authors>
  <commentList>
    <comment ref="C19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NIDA HUDCO State Share</t>
        </r>
      </text>
    </comment>
  </commentList>
</comments>
</file>

<file path=xl/sharedStrings.xml><?xml version="1.0" encoding="utf-8"?>
<sst xmlns="http://schemas.openxmlformats.org/spreadsheetml/2006/main" count="566" uniqueCount="354">
  <si>
    <t>Public Works</t>
  </si>
  <si>
    <t>Roads &amp; Bridges</t>
  </si>
  <si>
    <t>(g) Capital Account of Transport</t>
  </si>
  <si>
    <t>Capital Outlay on Roads and Bridges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</si>
  <si>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</si>
  <si>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</si>
  <si>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</si>
  <si>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</si>
  <si>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</si>
  <si>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</si>
  <si>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</si>
  <si>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</si>
  <si>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East District</t>
  </si>
  <si>
    <t>West District</t>
  </si>
  <si>
    <t>North District</t>
  </si>
  <si>
    <t>South District</t>
  </si>
  <si>
    <t>Suspense</t>
  </si>
  <si>
    <t>35.00.43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</si>
  <si>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</si>
  <si>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</si>
  <si>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</si>
  <si>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</si>
  <si>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</si>
  <si>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</si>
  <si>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</si>
  <si>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</si>
  <si>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</si>
  <si>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</si>
  <si>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Travel Expenses</t>
  </si>
  <si>
    <t>35.44.13</t>
  </si>
  <si>
    <t>Office Expenses</t>
  </si>
  <si>
    <t>35.44.26</t>
  </si>
  <si>
    <t>Advertisement &amp; Publicity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</si>
  <si>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</si>
  <si>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</si>
  <si>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</si>
  <si>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</si>
  <si>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</si>
  <si>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</si>
  <si>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</si>
  <si>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</si>
  <si>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</si>
  <si>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</si>
  <si>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</si>
  <si>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</si>
  <si>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</si>
  <si>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</si>
  <si>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</si>
  <si>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</si>
  <si>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</si>
  <si>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</si>
  <si>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</si>
  <si>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</si>
  <si>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</si>
  <si>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</si>
  <si>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</si>
  <si>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</si>
  <si>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</si>
  <si>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</si>
  <si>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</si>
  <si>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</si>
  <si>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</si>
  <si>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</si>
  <si>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</si>
  <si>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</si>
  <si>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</si>
  <si>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</si>
  <si>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60.45.81</t>
  </si>
  <si>
    <t>60.46.71</t>
  </si>
  <si>
    <t>60.46.76</t>
  </si>
  <si>
    <t>60.46.79</t>
  </si>
  <si>
    <t>60.46.83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</si>
  <si>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</si>
  <si>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</si>
  <si>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</si>
  <si>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</si>
  <si>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</si>
  <si>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</si>
  <si>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</si>
  <si>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</si>
  <si>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Bridges</t>
  </si>
  <si>
    <t>61.00.72</t>
  </si>
  <si>
    <t>62.00.73</t>
  </si>
  <si>
    <t>60.46.84</t>
  </si>
  <si>
    <t>60.46.85</t>
  </si>
  <si>
    <t>60.48.84</t>
  </si>
  <si>
    <t>60.48.85</t>
  </si>
  <si>
    <t>60.45.88</t>
  </si>
  <si>
    <t>60.48.88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</si>
  <si>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</si>
  <si>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</si>
  <si>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</si>
  <si>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</si>
  <si>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</si>
  <si>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</si>
  <si>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</si>
  <si>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</si>
  <si>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</si>
  <si>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</si>
  <si>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35.60.02</t>
  </si>
  <si>
    <t>Wages</t>
  </si>
  <si>
    <t>60.48.83</t>
  </si>
  <si>
    <t>Improvement of Ralong-Phamtam Road (NEC)</t>
  </si>
  <si>
    <t>60.48.90</t>
  </si>
  <si>
    <t>WorkCharged Establishment</t>
  </si>
  <si>
    <t>Other Maintenance Expenditure</t>
  </si>
  <si>
    <t>Supplies and Materials</t>
  </si>
  <si>
    <t>Minor Works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</si>
  <si>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</si>
  <si>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</si>
  <si>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</si>
  <si>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</si>
  <si>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</si>
  <si>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</si>
  <si>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</si>
  <si>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</si>
  <si>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</si>
  <si>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</si>
  <si>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</si>
  <si>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</si>
  <si>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</si>
  <si>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</si>
  <si>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</si>
  <si>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</si>
  <si>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</si>
  <si>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Rent Rates &amp; Taxes</t>
  </si>
  <si>
    <t>35.48.14</t>
  </si>
  <si>
    <t>External Aided Project</t>
  </si>
  <si>
    <t>60.47.84</t>
  </si>
  <si>
    <t>Capital Outlay on Roads &amp; Bridges</t>
  </si>
  <si>
    <t>Revenue</t>
  </si>
  <si>
    <t>Capital</t>
  </si>
  <si>
    <t>II. Details of the estimates and the heads under which this grant will be accounted for:</t>
  </si>
  <si>
    <t>60.45.91</t>
  </si>
  <si>
    <t>A - General Services (d) Administrative Services</t>
  </si>
  <si>
    <t>C - Economic Services (g) Transport</t>
  </si>
  <si>
    <t>62.00.75</t>
  </si>
  <si>
    <t>61</t>
  </si>
  <si>
    <t>Schemes Funded under Sikkim Transport Infrastructure Development Fund</t>
  </si>
  <si>
    <t>66</t>
  </si>
  <si>
    <t>61.66.53</t>
  </si>
  <si>
    <t>Major Works</t>
  </si>
  <si>
    <t>68</t>
  </si>
  <si>
    <t>61.68.53</t>
  </si>
  <si>
    <t>69</t>
  </si>
  <si>
    <t>61.69.53</t>
  </si>
  <si>
    <t>71</t>
  </si>
  <si>
    <t>61.71.53</t>
  </si>
  <si>
    <t>Note:</t>
  </si>
  <si>
    <t>70.00.80</t>
  </si>
  <si>
    <t>60.45.92</t>
  </si>
  <si>
    <t>60.46.91</t>
  </si>
  <si>
    <t>60.46.92</t>
  </si>
  <si>
    <t>Construction of Pre-Stressed Bridge over River Rangit on Legship Tashiding Road (NLCPR)</t>
  </si>
  <si>
    <t xml:space="preserve">Note: </t>
  </si>
  <si>
    <t>Maintenance and Repairs of Rest Houses and Dak Bungalows (HQ)</t>
  </si>
  <si>
    <t>Maintenance &amp; Repairs of Roads under East District</t>
  </si>
  <si>
    <t>Maintenance &amp; Repairs of Roads under West District</t>
  </si>
  <si>
    <t>Maintenance &amp; Repairs of Roads under North District</t>
  </si>
  <si>
    <t>Maintenance &amp; Repairs of Roads under South District</t>
  </si>
  <si>
    <t>Extension of Road from Chakung Khaniserbong SPWD Road to Majuwa Village via Chota Samdong (NLCPR)</t>
  </si>
  <si>
    <t>Removal of Deficiencies in Existing Network</t>
  </si>
  <si>
    <t>60.45.94</t>
  </si>
  <si>
    <t>Upgradation of Sangkhola-Sumin Road (NEC)</t>
  </si>
  <si>
    <t>60.45.95</t>
  </si>
  <si>
    <t>Special Plan Assistance</t>
  </si>
  <si>
    <t>68.00.84</t>
  </si>
  <si>
    <t>Construction of Steel Bridge over Khundrukay Khola along Yangyang Makha Road in South Sikkim (NLCPR)</t>
  </si>
  <si>
    <t>68.00.85</t>
  </si>
  <si>
    <t>68.00.86</t>
  </si>
  <si>
    <t>60.47.90</t>
  </si>
  <si>
    <t>60.48.97</t>
  </si>
  <si>
    <t>60.45.96</t>
  </si>
  <si>
    <t>Land Compensation</t>
  </si>
  <si>
    <t>(In Thousands of Rupees)</t>
  </si>
  <si>
    <t>Construction of Gurassey Road from Bio-Diversity Park (Temi) (50:50% CSS)</t>
  </si>
  <si>
    <t>75</t>
  </si>
  <si>
    <t>Improvement of Kholaghari-Jaubari Road in South Sikkim</t>
  </si>
  <si>
    <t>61.75.53</t>
  </si>
  <si>
    <t>76</t>
  </si>
  <si>
    <t>61.76.53</t>
  </si>
  <si>
    <t>78</t>
  </si>
  <si>
    <t>61.78.53</t>
  </si>
  <si>
    <t>79</t>
  </si>
  <si>
    <t>61.79.53</t>
  </si>
  <si>
    <t>80</t>
  </si>
  <si>
    <t>61.80.53</t>
  </si>
  <si>
    <t>82</t>
  </si>
  <si>
    <t>Construction of approach road to Zoom School under Soreng Division</t>
  </si>
  <si>
    <t>61.82.53</t>
  </si>
  <si>
    <t>61.83.53</t>
  </si>
  <si>
    <t>61.84.53</t>
  </si>
  <si>
    <t>61.85.53</t>
  </si>
  <si>
    <t>60.48.86</t>
  </si>
  <si>
    <t>Double laning of Sichey - Ranka Road (11km)(NLCPR)</t>
  </si>
  <si>
    <t>Construction of 40 Meters of Span Bridge over Lwang Khola along Namchi Phongla Road km 8th in South Sikkim (NLCPR)</t>
  </si>
  <si>
    <t>Construction of Road from Ringchenpong Mangalbarey - Deorali to Upper Chechen Primary School</t>
  </si>
  <si>
    <t>Upgradation &amp; Carpeting Works on Dara to Nimbus Road</t>
  </si>
  <si>
    <t>Upgradation of Radu Khandu Road (5 - 6 KMs)</t>
  </si>
  <si>
    <t>Upgradation of Ringchenpong to Meyong School Road (6.80 KMs) in West Sikkim</t>
  </si>
  <si>
    <t>60.46.94</t>
  </si>
  <si>
    <t>State Share for NEC Schemes</t>
  </si>
  <si>
    <t>State Share for NLCPR Schemes</t>
  </si>
  <si>
    <t>60.45.98</t>
  </si>
  <si>
    <t>60.45.99</t>
  </si>
  <si>
    <t>60.45.80</t>
  </si>
  <si>
    <t>State Share for SPA</t>
  </si>
  <si>
    <t>Construction of Steel Bridge in South Sikkim</t>
  </si>
  <si>
    <t>Construction of Bridges in West Sikkim</t>
  </si>
  <si>
    <t>The above estimate do not include the recoveries shown below which are adjusted in accounts as reduction of expenditure.</t>
  </si>
  <si>
    <t>Rec</t>
  </si>
  <si>
    <t>Improvement of Reshi-Legship to Bermiok Road (NEC)</t>
  </si>
  <si>
    <t>60.46.96</t>
  </si>
  <si>
    <t>60.46.97</t>
  </si>
  <si>
    <t>New Schemes under NABARD</t>
  </si>
  <si>
    <t>Samardung to Burul Busty (3 Kms)</t>
  </si>
  <si>
    <t>Link Road from Tingrithang School to Mamley-Namchi-Sikip -Vok road</t>
  </si>
  <si>
    <t>62.00.72</t>
  </si>
  <si>
    <t>62.00.74</t>
  </si>
  <si>
    <t>62.00.76</t>
  </si>
  <si>
    <t>62.00.77</t>
  </si>
  <si>
    <t>62.00.78</t>
  </si>
  <si>
    <t>62.00.79</t>
  </si>
  <si>
    <t>62.00.80</t>
  </si>
  <si>
    <t>62.00.81</t>
  </si>
  <si>
    <t>62.00.82</t>
  </si>
  <si>
    <t>62.00.83</t>
  </si>
  <si>
    <t>Public Works, 60-Other
 Buildings, 60.799-Suspense</t>
  </si>
  <si>
    <t>Pungdara-Namchi-Bhanjyang Road to Upper Phalidara (3 Kms)</t>
  </si>
  <si>
    <t xml:space="preserve">Upper Yangyang to Gurung Gumpa (2 Kms) </t>
  </si>
  <si>
    <t>State Share for CSS (Economic Importance)</t>
  </si>
  <si>
    <t>61.72.50</t>
  </si>
  <si>
    <t>60.45.72</t>
  </si>
  <si>
    <t>60.45.75</t>
  </si>
  <si>
    <t>60.46.99</t>
  </si>
  <si>
    <t>61.86.53</t>
  </si>
  <si>
    <t>60.48.99</t>
  </si>
  <si>
    <t>Upgradation and Carpeting of Namchi-Phong-Mamring Road (NLCPR)</t>
  </si>
  <si>
    <t>60.45.77</t>
  </si>
  <si>
    <t>Construction of Link Road from Middle Tumin to Dhanbari via Namrang in East Sikkim (NLCPR)</t>
  </si>
  <si>
    <t>60.47.91</t>
  </si>
  <si>
    <t>Upgradation, Improvement, Drainage and Carpeting along Gangtok-Rumtek Sang Road in East Sikkim (NLCPR)</t>
  </si>
  <si>
    <t>Upgradation and Carpeting of Link Road from Kaluk-Dentam Road km 4th to Legship Bermoik Road 10th km (Shivalaya Mandir) (NLCPR)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</si>
  <si>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</si>
  <si>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</si>
  <si>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Upgradation of Soreng Kaluk road to Lower Samdong (4Kms) i/c Construction of 2 nos of Steel Bridge</t>
  </si>
  <si>
    <t>Diversion of Mangzing Slipson - Yangang - Makha in South Sikkim</t>
  </si>
  <si>
    <t>Improvement of Mamring - Tareythang - Rorathang Road in East Sikkim</t>
  </si>
  <si>
    <t>Construction of 2.15 Kms Link Road from Yangang -Makha Road to Yangang- Rangang road</t>
  </si>
  <si>
    <t>Link Road from Phidang to Sangtok village, Lower Dzongu (2.5 Kms)</t>
  </si>
  <si>
    <t>Link Road Rizey- Namok to Nandok Secondary School (2 Kms)</t>
  </si>
  <si>
    <t>Link Road from Amlisay to Sokpay (4 Kms)</t>
  </si>
  <si>
    <t>Link Road Namchi to Chamgoan (3 Kms)</t>
  </si>
  <si>
    <t>Construction, Widening and Carpeting of Pabong - Simchuthang - Yangyang Road (NEC)</t>
  </si>
  <si>
    <t xml:space="preserve">Construction of Road from Power Intake Milling JHH to Jhakri Dunga </t>
  </si>
  <si>
    <t>Construction/Improvement of 18.3 Kms Sribadam-Deythang-Mangalbarey Road (NLCPR)</t>
  </si>
  <si>
    <t>Construction of Pakyong-Machong-Rolep Road (35 Kms) (NLCPR)</t>
  </si>
  <si>
    <t>Construction of 70 Meters of Span Bridge over Dew Khola along GLVC Road km 8th in South Sikkim (NLCPR)</t>
  </si>
  <si>
    <t>Transfer to Reserve Fund/Deposit Accounts</t>
  </si>
  <si>
    <t>Transfer to Road Fund</t>
  </si>
  <si>
    <t>Capital Outlay on Roads &amp; Bridges, 04-901-Deduct amount met from Central Road Fund</t>
  </si>
  <si>
    <t>Link Road Satam to Gangla (3 Kms)</t>
  </si>
  <si>
    <t>(B) 8449-Other Deposits, 103- Subvention of Central Road Fund  and Credit to as under</t>
  </si>
  <si>
    <t>(A) 8235- General and Other Reserve funds, 200-Other Funds and Credit to as under:</t>
  </si>
  <si>
    <t>Chief Engineer (Mechanical) Establishment</t>
  </si>
  <si>
    <t>Roads of Inter State or Economic Importance</t>
  </si>
  <si>
    <t>Replacement of Existing Wooden Suspension Bridge by 50 Meters Span Steel Bridge (NEC)</t>
  </si>
  <si>
    <t>Other Charge (Agency Charges)</t>
  </si>
  <si>
    <t>60.47.85</t>
  </si>
  <si>
    <t>The estimate also does not include the recoveries shown below which are adjusted in accounts as reduction of expenditure by debit to  :-</t>
  </si>
  <si>
    <t>3054</t>
  </si>
  <si>
    <t>60.47.93</t>
  </si>
  <si>
    <t>Construction of Road from Thasa to Navey</t>
  </si>
  <si>
    <t>60.48.72</t>
  </si>
  <si>
    <t>Surface improvement, drainage, carpeting &amp; Protective work from Cultural Park to Dhappar Dara Under Yangyang subdivision</t>
  </si>
  <si>
    <t>62.00.85</t>
  </si>
  <si>
    <t>62.00.86</t>
  </si>
  <si>
    <t>Link road to Lower Salleybong from Namchi Rong Road</t>
  </si>
  <si>
    <t>Construction of Road from Tassithang to Chowri</t>
  </si>
  <si>
    <t>68.00.87</t>
  </si>
  <si>
    <t>Construction of Bridge over Rangit River at Kitchudumra, Namchi-Sikip (NLCPR)</t>
  </si>
  <si>
    <t>Surface Strengthening CRF ( Central Share)</t>
  </si>
  <si>
    <t>Drainage, Protective works and Premix Carpeting along Reshi-Mangalbaria Road (24 KM) (Central Share)</t>
  </si>
  <si>
    <t>Upgradation of Chuchajen-Rolep Road 1st Km to 16th Km (ISC) (Central Share)</t>
  </si>
  <si>
    <t>Construction of Road from Salangdang to Ramam (ISC) (Central Share)</t>
  </si>
  <si>
    <t>Upgradation of Single Lane Road to Intermediate Lane from Ramam bridge (West Bengal) to Sombarey (ISC) (Central Share)</t>
  </si>
  <si>
    <t>Emergency Surfacing Works and Upgradation of Approach to Himalayan Orchid Centre and Lingzey Assam Road (Km 1st to 8th) (SIDF) (Central Share)</t>
  </si>
  <si>
    <t>Surface Strengthening CRF (Central Share)</t>
  </si>
  <si>
    <t>Widening and improvement from KM 25th of Budang Chumbong Chakung Soreng Road in West Sikkim (ISC) (Central Share)</t>
  </si>
  <si>
    <t>Strengthening Road Infrastructure in Dzongu</t>
  </si>
  <si>
    <t>60.45.97</t>
  </si>
  <si>
    <t>Financing of ongoing schemes sanctioned under NABARD (State Share)</t>
  </si>
  <si>
    <t>Maintenance &amp; Repairs of Road Machineries</t>
  </si>
  <si>
    <t>Budget Estimate</t>
  </si>
  <si>
    <t>60.45.70</t>
  </si>
  <si>
    <t>Upgradation Works of various roads</t>
  </si>
  <si>
    <t>Construction of Bridges in East Sikkim</t>
  </si>
  <si>
    <t>71.00.80</t>
  </si>
  <si>
    <t>60.45.82</t>
  </si>
  <si>
    <t>62.00.87</t>
  </si>
  <si>
    <t>Upgradation of Road from Kongri to Labdang, West Sikkim</t>
  </si>
  <si>
    <t>35.44.42</t>
  </si>
  <si>
    <t>Upgradation, Widening, Drainage, Carpeting and Protective Works on Chuba-Parbing Road 1st Km to 11th Km (EI) (Central Share)</t>
  </si>
  <si>
    <t xml:space="preserve">Upgradation of Melli-Payong Road to Mellidara and Kerabari Road (ISC) (Central Share) 
</t>
  </si>
  <si>
    <t>Upgradation and Carpeting of Namchi-Sikip-Wok Roads (ISC) (Central Share)</t>
  </si>
  <si>
    <t xml:space="preserve">Lump sum provision for revision of Pay &amp; Allowances </t>
  </si>
  <si>
    <t>Upgradation of Machak-Tumlabong Road (NEC)</t>
  </si>
  <si>
    <t>Nangdang to Lower Kamrey Mainabotey (3 Kms)</t>
  </si>
  <si>
    <t>Sripatam Kalungdara Village via Brum Busty (5 Kms)</t>
  </si>
  <si>
    <t>Bhusuk PWD Road to Shoteylakha, Bhusuk   (2 Kms)</t>
  </si>
  <si>
    <t>Construction of  Road from Upper Raying to Samdong Turning upto lower Raying JHS</t>
  </si>
  <si>
    <t>Carpeting and Upgradation of Various Roads</t>
  </si>
  <si>
    <t xml:space="preserve">                                                        DEMAND NO. 34</t>
  </si>
  <si>
    <t xml:space="preserve">                                                           ROADS AND BRIDGES</t>
  </si>
  <si>
    <t>Construction of Steel Bridge on Sangkhola-Sumin Road
 (East)</t>
  </si>
  <si>
    <t xml:space="preserve">Capital Outlay on Roads &amp; Bridges, 05.901-Deduct amount met from Sikkim Transport Infrastructure Development
 Fund
</t>
  </si>
  <si>
    <t>I. Estimate of the amount required in the year ending 31st March, 2020 to defray the charges in respect of Roads &amp; Bridges</t>
  </si>
  <si>
    <t>2019-20</t>
  </si>
  <si>
    <t>60.45.69</t>
  </si>
  <si>
    <t xml:space="preserve">Construction of New Roads </t>
  </si>
  <si>
    <t>60.46.80</t>
  </si>
  <si>
    <t>Loans for Other General Economic 
Services</t>
  </si>
  <si>
    <t>00.101</t>
  </si>
  <si>
    <t>General Financial Institutions</t>
  </si>
  <si>
    <t>Loan for HUDCO/NIDA</t>
  </si>
  <si>
    <t>60.00.58</t>
  </si>
  <si>
    <t xml:space="preserve">M.H.  </t>
  </si>
  <si>
    <t>Construction of Bridges in North Sikkim</t>
  </si>
  <si>
    <t>72.00.80</t>
  </si>
  <si>
    <t xml:space="preserve"> Repayment/Interest payment of Loan for HUDCO/ NIDA</t>
  </si>
  <si>
    <t>Loan from HUDCO/NIDA</t>
  </si>
  <si>
    <t xml:space="preserve">Loans for Other General Economic  Services
</t>
  </si>
  <si>
    <t>Upgradation of Rongli Rorathang Road (NLCPR)</t>
  </si>
  <si>
    <t>Upgadation and carpeting of road from Liching Golai to Uttarey via Bandukhey in West Sikkim</t>
  </si>
  <si>
    <t>Roads &amp; Bridges, Deduct Deduct amount met from Sikkim Transport Infrastructure Development</t>
  </si>
  <si>
    <t>70.00.81</t>
  </si>
  <si>
    <t>Construction of Pre-Stressed Bridge over River Rangit on Legship Tashiding Road (State Share)</t>
  </si>
  <si>
    <t>71.00.81</t>
  </si>
  <si>
    <t xml:space="preserve">Construction of seventy meter span Roro -Chu Steel Bridge along GRBA road in East Sikkim (State Share) </t>
  </si>
  <si>
    <t>60.47.94</t>
  </si>
  <si>
    <t>Upgradation, Improvement, Drainage and Carpeting along Gangtok-Rumtek Sang Road in East Sikkim (State Share)</t>
  </si>
  <si>
    <t>60.45.83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</si>
  <si>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</si>
  <si>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</si>
  <si>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</si>
  <si>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</si>
  <si>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</si>
  <si>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</si>
  <si>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Construction of two lane balanced cantilever bridge over river Kanaka at Kayum Dzongu (NESIDS- 
Central Share)</t>
  </si>
  <si>
    <t>Construction of Damthang - Kiting - Boring Road (Scheme under Sikkim Transport Infrastructure Development Fund)</t>
  </si>
  <si>
    <t>Construction of Roads from 10th Mile Legship-Kewzing Road to Tingmoo village in South Sikkim 
(NEC)</t>
  </si>
  <si>
    <t>Construction of seventy meter span Roro -Chu Steel Bridge along GRBA road in East Sikkim (NLCPR) 
(Central Share)</t>
  </si>
  <si>
    <t>Construction of Road from Latuk Thek to Rolep 5Km including one bridge over Rangpo Khola East Sikkim (NLCPR Central Share)</t>
  </si>
  <si>
    <t>Construction of Road from Latuk Thek to Rolep 5Km including one bridge over Rangpo Khola East Sikkim (State Share)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</si>
</sst>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</cellStyleXfs>
  <cellXfs count="185">
    <xf numFmtId="0" fontId="0" fillId="0" borderId="0" xfId="0"/>
    <xf numFmtId="0" fontId="5" fillId="0" borderId="0" xfId="4" applyFont="1" applyFill="1" applyBorder="1" applyAlignment="1">
      <alignment horizontal="left" vertical="top"/>
    </xf>
    <xf numFmtId="0" fontId="6" fillId="0" borderId="0" xfId="4" applyFont="1" applyFill="1" applyBorder="1" applyAlignment="1" applyProtection="1">
      <alignment horizontal="center"/>
    </xf>
    <xf numFmtId="0" fontId="5" fillId="0" borderId="0" xfId="4" applyFont="1" applyFill="1" applyBorder="1"/>
    <xf numFmtId="0" fontId="5" fillId="0" borderId="0" xfId="4" applyNumberFormat="1" applyFont="1" applyFill="1" applyAlignment="1" applyProtection="1">
      <alignment horizontal="right"/>
    </xf>
    <xf numFmtId="0" fontId="6" fillId="0" borderId="0" xfId="10" applyNumberFormat="1" applyFont="1" applyFill="1" applyAlignment="1">
      <alignment horizontal="center"/>
    </xf>
    <xf numFmtId="0" fontId="5" fillId="0" borderId="0" xfId="10" applyFont="1" applyFill="1" applyAlignment="1" applyProtection="1">
      <alignment horizontal="left"/>
    </xf>
    <xf numFmtId="0" fontId="6" fillId="0" borderId="0" xfId="4" applyFont="1" applyFill="1" applyAlignment="1" applyProtection="1">
      <alignment horizontal="center"/>
    </xf>
    <xf numFmtId="0" fontId="5" fillId="0" borderId="0" xfId="4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</xf>
    <xf numFmtId="0" fontId="6" fillId="0" borderId="0" xfId="4" applyNumberFormat="1" applyFont="1" applyFill="1" applyAlignment="1">
      <alignment horizontal="center"/>
    </xf>
    <xf numFmtId="0" fontId="5" fillId="0" borderId="0" xfId="4" applyFont="1" applyFill="1" applyAlignment="1" applyProtection="1">
      <alignment horizontal="left"/>
    </xf>
    <xf numFmtId="0" fontId="5" fillId="0" borderId="0" xfId="4" applyNumberFormat="1" applyFont="1" applyFill="1"/>
    <xf numFmtId="0" fontId="6" fillId="0" borderId="0" xfId="4" applyNumberFormat="1" applyFont="1" applyFill="1" applyAlignment="1" applyProtection="1">
      <alignment horizontal="center"/>
    </xf>
    <xf numFmtId="0" fontId="6" fillId="0" borderId="0" xfId="4" applyNumberFormat="1" applyFont="1" applyFill="1" applyBorder="1" applyAlignment="1">
      <alignment horizontal="right"/>
    </xf>
    <xf numFmtId="0" fontId="6" fillId="0" borderId="0" xfId="4" applyNumberFormat="1" applyFont="1" applyFill="1" applyBorder="1" applyAlignment="1" applyProtection="1">
      <alignment horizontal="right"/>
    </xf>
    <xf numFmtId="0" fontId="5" fillId="0" borderId="1" xfId="8" applyFont="1" applyFill="1" applyBorder="1"/>
    <xf numFmtId="0" fontId="5" fillId="0" borderId="1" xfId="8" applyNumberFormat="1" applyFont="1" applyFill="1" applyBorder="1"/>
    <xf numFmtId="0" fontId="5" fillId="0" borderId="1" xfId="8" applyNumberFormat="1" applyFont="1" applyFill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10" applyFont="1" applyFill="1" applyBorder="1" applyAlignment="1" applyProtection="1">
      <alignment horizontal="left" vertical="top" wrapText="1"/>
    </xf>
    <xf numFmtId="168" fontId="5" fillId="0" borderId="0" xfId="10" applyNumberFormat="1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3" xfId="10" applyNumberFormat="1" applyFont="1" applyFill="1" applyBorder="1" applyAlignment="1" applyProtection="1">
      <alignment horizontal="right" wrapText="1"/>
    </xf>
    <xf numFmtId="0" fontId="5" fillId="0" borderId="0" xfId="10" applyNumberFormat="1" applyFont="1" applyFill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0" fontId="5" fillId="0" borderId="2" xfId="10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4" applyNumberFormat="1" applyFont="1" applyFill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2" xfId="4" applyNumberFormat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164" fontId="5" fillId="0" borderId="2" xfId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5" fillId="0" borderId="1" xfId="4" applyNumberFormat="1" applyFont="1" applyFill="1" applyBorder="1" applyAlignment="1">
      <alignment horizontal="right" wrapText="1"/>
    </xf>
    <xf numFmtId="0" fontId="5" fillId="0" borderId="3" xfId="4" applyNumberFormat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0" xfId="4" applyFont="1" applyFill="1" applyBorder="1" applyAlignment="1" applyProtection="1">
      <alignment horizontal="left" vertical="top"/>
    </xf>
    <xf numFmtId="0" fontId="6" fillId="0" borderId="0" xfId="4" applyFont="1" applyFill="1" applyBorder="1" applyAlignment="1" applyProtection="1">
      <alignment horizontal="left" vertical="top"/>
    </xf>
    <xf numFmtId="0" fontId="5" fillId="0" borderId="0" xfId="4" applyNumberFormat="1" applyFont="1" applyFill="1" applyBorder="1" applyAlignment="1" applyProtection="1">
      <alignment horizontal="right" wrapText="1"/>
    </xf>
    <xf numFmtId="0" fontId="5" fillId="0" borderId="1" xfId="4" applyNumberFormat="1" applyFont="1" applyFill="1" applyBorder="1" applyAlignment="1" applyProtection="1">
      <alignment horizontal="right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6" fillId="0" borderId="2" xfId="4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 applyProtection="1">
      <alignment horizontal="center" vertical="top" wrapText="1"/>
    </xf>
    <xf numFmtId="44" fontId="5" fillId="0" borderId="0" xfId="3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4" applyFont="1" applyFill="1"/>
    <xf numFmtId="0" fontId="5" fillId="0" borderId="0" xfId="5" applyFont="1" applyFill="1" applyBorder="1" applyAlignment="1">
      <alignment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3" xfId="4" applyNumberFormat="1" applyFont="1" applyFill="1" applyBorder="1" applyAlignment="1" applyProtection="1">
      <alignment horizontal="right" wrapText="1"/>
    </xf>
    <xf numFmtId="0" fontId="6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 applyProtection="1">
      <alignment vertical="top" wrapText="1"/>
    </xf>
    <xf numFmtId="165" fontId="5" fillId="0" borderId="0" xfId="1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vertical="justify" wrapText="1"/>
    </xf>
    <xf numFmtId="0" fontId="5" fillId="0" borderId="0" xfId="5" applyFont="1" applyFill="1" applyBorder="1" applyAlignment="1" applyProtection="1">
      <alignment vertical="top" wrapText="1"/>
    </xf>
    <xf numFmtId="0" fontId="5" fillId="0" borderId="0" xfId="5" applyFont="1" applyFill="1" applyBorder="1" applyAlignment="1">
      <alignment vertical="justify"/>
    </xf>
    <xf numFmtId="0" fontId="5" fillId="0" borderId="0" xfId="9" applyFont="1" applyFill="1" applyBorder="1" applyAlignment="1" applyProtection="1">
      <alignment vertical="top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10" applyNumberFormat="1" applyFont="1" applyFill="1"/>
    <xf numFmtId="0" fontId="5" fillId="0" borderId="0" xfId="1" applyNumberFormat="1" applyFont="1" applyFill="1" applyBorder="1" applyAlignment="1" applyProtection="1">
      <alignment horizontal="right"/>
    </xf>
    <xf numFmtId="164" fontId="5" fillId="0" borderId="0" xfId="1" applyFont="1" applyFill="1" applyBorder="1" applyAlignment="1" applyProtection="1">
      <alignment horizontal="right"/>
    </xf>
    <xf numFmtId="0" fontId="5" fillId="0" borderId="0" xfId="10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>
      <alignment horizontal="right" wrapText="1"/>
    </xf>
    <xf numFmtId="0" fontId="5" fillId="0" borderId="1" xfId="1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9" applyNumberFormat="1" applyFont="1" applyFill="1" applyProtection="1"/>
    <xf numFmtId="0" fontId="5" fillId="0" borderId="0" xfId="4" applyFont="1" applyFill="1" applyBorder="1" applyAlignment="1">
      <alignment horizontal="right"/>
    </xf>
    <xf numFmtId="0" fontId="5" fillId="0" borderId="0" xfId="9" applyNumberFormat="1" applyFont="1" applyFill="1" applyAlignment="1" applyProtection="1">
      <alignment horizontal="right"/>
    </xf>
    <xf numFmtId="0" fontId="5" fillId="0" borderId="0" xfId="4" applyNumberFormat="1" applyFont="1" applyFill="1" applyAlignment="1"/>
    <xf numFmtId="0" fontId="5" fillId="0" borderId="0" xfId="4" applyNumberFormat="1" applyFont="1" applyFill="1" applyBorder="1"/>
    <xf numFmtId="0" fontId="5" fillId="0" borderId="0" xfId="4" applyNumberFormat="1" applyFont="1" applyFill="1" applyBorder="1" applyAlignment="1"/>
    <xf numFmtId="0" fontId="5" fillId="0" borderId="0" xfId="4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horizontal="right"/>
    </xf>
    <xf numFmtId="0" fontId="6" fillId="0" borderId="0" xfId="4" applyFont="1" applyFill="1" applyBorder="1" applyAlignment="1" applyProtection="1">
      <alignment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164" fontId="5" fillId="0" borderId="3" xfId="1" applyFont="1" applyFill="1" applyBorder="1" applyAlignment="1">
      <alignment horizontal="right" wrapText="1"/>
    </xf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0" xfId="9" applyFont="1" applyFill="1" applyProtection="1"/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0" xfId="4" applyFont="1" applyFill="1" applyAlignment="1">
      <alignment horizontal="right"/>
    </xf>
    <xf numFmtId="0" fontId="5" fillId="0" borderId="0" xfId="8" applyNumberFormat="1" applyFont="1" applyFill="1" applyBorder="1" applyAlignment="1" applyProtection="1">
      <alignment horizontal="right"/>
    </xf>
    <xf numFmtId="1" fontId="6" fillId="0" borderId="0" xfId="4" applyNumberFormat="1" applyFont="1" applyFill="1" applyBorder="1" applyAlignment="1" applyProtection="1">
      <alignment horizontal="center"/>
    </xf>
    <xf numFmtId="1" fontId="5" fillId="0" borderId="0" xfId="4" applyNumberFormat="1" applyFont="1" applyFill="1" applyAlignment="1" applyProtection="1">
      <alignment horizontal="center"/>
    </xf>
    <xf numFmtId="1" fontId="5" fillId="0" borderId="0" xfId="4" applyNumberFormat="1" applyFont="1" applyFill="1"/>
    <xf numFmtId="0" fontId="5" fillId="0" borderId="0" xfId="10" applyFont="1" applyFill="1" applyBorder="1" applyAlignment="1">
      <alignment horizontal="left" vertical="top"/>
    </xf>
    <xf numFmtId="0" fontId="5" fillId="0" borderId="0" xfId="10" applyFont="1" applyFill="1" applyBorder="1" applyAlignment="1">
      <alignment horizontal="right"/>
    </xf>
    <xf numFmtId="0" fontId="8" fillId="0" borderId="1" xfId="8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1" fontId="5" fillId="0" borderId="0" xfId="8" applyNumberFormat="1" applyFont="1" applyFill="1" applyBorder="1" applyAlignment="1" applyProtection="1">
      <alignment horizontal="right"/>
    </xf>
    <xf numFmtId="0" fontId="6" fillId="0" borderId="0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left" vertical="top" wrapText="1"/>
    </xf>
    <xf numFmtId="0" fontId="5" fillId="0" borderId="0" xfId="10" applyFont="1" applyFill="1" applyBorder="1" applyAlignment="1">
      <alignment horizontal="right" vertical="top" wrapText="1"/>
    </xf>
    <xf numFmtId="168" fontId="6" fillId="0" borderId="0" xfId="10" applyNumberFormat="1" applyFont="1" applyFill="1" applyBorder="1" applyAlignment="1">
      <alignment horizontal="right" vertical="top" wrapText="1"/>
    </xf>
    <xf numFmtId="166" fontId="5" fillId="0" borderId="0" xfId="7" applyNumberFormat="1" applyFont="1" applyFill="1" applyBorder="1" applyAlignment="1">
      <alignment horizontal="right" vertical="top"/>
    </xf>
    <xf numFmtId="1" fontId="5" fillId="0" borderId="0" xfId="8" applyNumberFormat="1" applyFont="1" applyFill="1" applyBorder="1" applyAlignment="1" applyProtection="1">
      <alignment horizontal="right" wrapText="1"/>
    </xf>
    <xf numFmtId="1" fontId="5" fillId="0" borderId="3" xfId="10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4" applyFont="1" applyFill="1" applyBorder="1" applyAlignment="1">
      <alignment horizontal="left" vertical="top" wrapText="1"/>
    </xf>
    <xf numFmtId="0" fontId="6" fillId="0" borderId="0" xfId="4" applyFont="1" applyFill="1" applyBorder="1" applyAlignment="1">
      <alignment horizontal="right" vertical="top" wrapText="1"/>
    </xf>
    <xf numFmtId="1" fontId="5" fillId="0" borderId="0" xfId="4" applyNumberFormat="1" applyFont="1" applyFill="1" applyBorder="1" applyAlignment="1">
      <alignment horizontal="right" wrapText="1"/>
    </xf>
    <xf numFmtId="166" fontId="5" fillId="0" borderId="0" xfId="4" applyNumberFormat="1" applyFont="1" applyFill="1" applyBorder="1" applyAlignment="1">
      <alignment horizontal="right" vertical="top" wrapText="1"/>
    </xf>
    <xf numFmtId="1" fontId="5" fillId="0" borderId="0" xfId="4" applyNumberFormat="1" applyFont="1" applyFill="1" applyAlignment="1">
      <alignment horizontal="right" wrapText="1"/>
    </xf>
    <xf numFmtId="0" fontId="5" fillId="0" borderId="2" xfId="4" applyNumberFormat="1" applyFont="1" applyFill="1" applyBorder="1" applyAlignment="1" applyProtection="1">
      <alignment horizontal="right" wrapText="1"/>
    </xf>
    <xf numFmtId="1" fontId="5" fillId="0" borderId="0" xfId="4" applyNumberFormat="1" applyFont="1" applyFill="1" applyBorder="1" applyAlignment="1" applyProtection="1">
      <alignment horizontal="right" wrapText="1"/>
    </xf>
    <xf numFmtId="167" fontId="5" fillId="0" borderId="0" xfId="4" applyNumberFormat="1" applyFont="1" applyFill="1" applyBorder="1" applyAlignment="1">
      <alignment horizontal="left" vertical="top" wrapText="1"/>
    </xf>
    <xf numFmtId="167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Alignment="1" applyProtection="1">
      <alignment horizontal="right" wrapText="1"/>
    </xf>
    <xf numFmtId="0" fontId="5" fillId="0" borderId="1" xfId="4" applyFont="1" applyFill="1" applyBorder="1" applyAlignment="1">
      <alignment horizontal="right" vertical="top" wrapText="1"/>
    </xf>
    <xf numFmtId="1" fontId="5" fillId="0" borderId="0" xfId="4" applyNumberFormat="1" applyFont="1" applyFill="1" applyAlignment="1" applyProtection="1">
      <alignment horizontal="right" wrapText="1"/>
    </xf>
    <xf numFmtId="49" fontId="5" fillId="0" borderId="0" xfId="4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49" fontId="5" fillId="0" borderId="0" xfId="10" applyNumberFormat="1" applyFont="1" applyFill="1" applyBorder="1" applyAlignment="1">
      <alignment horizontal="right" vertical="top" wrapText="1"/>
    </xf>
    <xf numFmtId="49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 vertical="top"/>
    </xf>
    <xf numFmtId="0" fontId="6" fillId="0" borderId="1" xfId="4" applyFont="1" applyFill="1" applyBorder="1" applyAlignment="1">
      <alignment horizontal="right" vertical="top" wrapText="1"/>
    </xf>
    <xf numFmtId="0" fontId="5" fillId="0" borderId="2" xfId="4" applyFont="1" applyFill="1" applyBorder="1" applyAlignment="1">
      <alignment horizontal="left" vertical="top" wrapText="1"/>
    </xf>
    <xf numFmtId="0" fontId="5" fillId="0" borderId="2" xfId="4" applyFont="1" applyFill="1" applyBorder="1" applyAlignment="1">
      <alignment horizontal="right" vertical="top" wrapText="1"/>
    </xf>
    <xf numFmtId="1" fontId="5" fillId="0" borderId="0" xfId="4" applyNumberFormat="1" applyFont="1" applyFill="1" applyBorder="1" applyAlignment="1" applyProtection="1">
      <alignment horizontal="right"/>
    </xf>
    <xf numFmtId="164" fontId="5" fillId="0" borderId="0" xfId="1" applyFont="1" applyFill="1" applyBorder="1" applyAlignment="1" applyProtection="1">
      <alignment horizontal="left"/>
    </xf>
    <xf numFmtId="1" fontId="5" fillId="0" borderId="0" xfId="10" applyNumberFormat="1" applyFont="1" applyFill="1"/>
    <xf numFmtId="0" fontId="5" fillId="0" borderId="0" xfId="10" applyFont="1" applyFill="1" applyBorder="1" applyAlignment="1">
      <alignment horizontal="right" vertical="top"/>
    </xf>
    <xf numFmtId="0" fontId="5" fillId="0" borderId="0" xfId="7" applyFont="1" applyFill="1" applyBorder="1" applyAlignment="1" applyProtection="1">
      <alignment horizontal="right" vertical="justify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6" fillId="0" borderId="0" xfId="6" applyNumberFormat="1" applyFont="1" applyFill="1" applyBorder="1" applyAlignment="1">
      <alignment horizontal="right" vertical="top" wrapText="1"/>
    </xf>
    <xf numFmtId="1" fontId="5" fillId="0" borderId="0" xfId="9" applyNumberFormat="1" applyFont="1" applyFill="1" applyAlignment="1" applyProtection="1"/>
    <xf numFmtId="0" fontId="5" fillId="0" borderId="0" xfId="10" applyFont="1" applyFill="1" applyAlignment="1"/>
    <xf numFmtId="0" fontId="5" fillId="0" borderId="0" xfId="4" applyFont="1" applyFill="1" applyAlignment="1"/>
    <xf numFmtId="0" fontId="5" fillId="0" borderId="0" xfId="5" applyFont="1" applyFill="1" applyBorder="1" applyAlignment="1" applyProtection="1">
      <alignment horizontal="left" vertical="top"/>
    </xf>
    <xf numFmtId="0" fontId="5" fillId="0" borderId="0" xfId="1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9" fontId="5" fillId="0" borderId="1" xfId="4" applyNumberFormat="1" applyFont="1" applyFill="1" applyBorder="1" applyAlignment="1">
      <alignment horizontal="right" vertical="top" wrapText="1"/>
    </xf>
    <xf numFmtId="0" fontId="7" fillId="0" borderId="0" xfId="4" applyNumberFormat="1" applyFont="1" applyFill="1" applyBorder="1" applyAlignment="1" applyProtection="1">
      <alignment horizontal="center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7" applyNumberFormat="1" applyFont="1" applyFill="1" applyBorder="1" applyAlignment="1" applyProtection="1">
      <alignment horizontal="left" vertical="justify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Alignment="1">
      <alignment horizontal="center" vertical="top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Font="1" applyFill="1" applyAlignment="1" applyProtection="1">
      <alignment horizontal="left" vertical="top" wrapText="1"/>
    </xf>
    <xf numFmtId="0" fontId="5" fillId="0" borderId="0" xfId="10" applyFont="1" applyFill="1"/>
    <xf numFmtId="167" fontId="5" fillId="0" borderId="0" xfId="10" applyNumberFormat="1" applyFont="1" applyFill="1" applyBorder="1" applyAlignment="1">
      <alignment horizontal="right" vertical="top" wrapText="1"/>
    </xf>
    <xf numFmtId="166" fontId="5" fillId="0" borderId="1" xfId="7" applyNumberFormat="1" applyFont="1" applyFill="1" applyBorder="1" applyAlignment="1">
      <alignment horizontal="right" vertical="top"/>
    </xf>
    <xf numFmtId="0" fontId="5" fillId="0" borderId="1" xfId="10" applyFont="1" applyFill="1" applyBorder="1" applyAlignment="1" applyProtection="1">
      <alignment horizontal="left" vertical="top" wrapText="1"/>
    </xf>
    <xf numFmtId="168" fontId="5" fillId="0" borderId="0" xfId="10" applyNumberFormat="1" applyFont="1" applyFill="1" applyBorder="1" applyAlignment="1">
      <alignment horizontal="right" vertical="top" wrapText="1"/>
    </xf>
    <xf numFmtId="167" fontId="5" fillId="0" borderId="1" xfId="4" applyNumberFormat="1" applyFont="1" applyFill="1" applyBorder="1" applyAlignment="1">
      <alignment horizontal="right" vertical="top" wrapText="1"/>
    </xf>
    <xf numFmtId="166" fontId="5" fillId="0" borderId="1" xfId="4" applyNumberFormat="1" applyFont="1" applyFill="1" applyBorder="1" applyAlignment="1">
      <alignment horizontal="right" vertical="top" wrapText="1"/>
    </xf>
    <xf numFmtId="0" fontId="5" fillId="0" borderId="0" xfId="11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right"/>
    </xf>
    <xf numFmtId="0" fontId="8" fillId="0" borderId="0" xfId="4" applyFont="1" applyFill="1"/>
    <xf numFmtId="0" fontId="5" fillId="0" borderId="0" xfId="8" applyFont="1" applyFill="1" applyBorder="1" applyAlignment="1" applyProtection="1">
      <alignment horizontal="left" vertical="top"/>
    </xf>
    <xf numFmtId="0" fontId="5" fillId="0" borderId="1" xfId="8" applyNumberFormat="1" applyFont="1" applyFill="1" applyBorder="1" applyAlignment="1" applyProtection="1">
      <alignment horizontal="right" wrapText="1"/>
    </xf>
    <xf numFmtId="0" fontId="6" fillId="0" borderId="1" xfId="10" applyFont="1" applyFill="1" applyBorder="1" applyAlignment="1">
      <alignment horizontal="right" vertical="top" wrapText="1"/>
    </xf>
    <xf numFmtId="0" fontId="6" fillId="0" borderId="1" xfId="10" applyFont="1" applyFill="1" applyBorder="1" applyAlignment="1" applyProtection="1">
      <alignment horizontal="left" vertical="top" wrapText="1"/>
    </xf>
    <xf numFmtId="0" fontId="5" fillId="0" borderId="1" xfId="4" applyFont="1" applyFill="1" applyBorder="1" applyAlignment="1" applyProtection="1">
      <alignment horizontal="left" vertical="top"/>
    </xf>
    <xf numFmtId="0" fontId="5" fillId="0" borderId="1" xfId="5" applyFont="1" applyFill="1" applyBorder="1" applyAlignment="1">
      <alignment horizontal="right" vertical="top" wrapText="1"/>
    </xf>
    <xf numFmtId="0" fontId="5" fillId="0" borderId="1" xfId="5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left" vertical="justify" wrapText="1"/>
    </xf>
    <xf numFmtId="0" fontId="6" fillId="0" borderId="0" xfId="4" applyNumberFormat="1" applyFont="1" applyFill="1" applyBorder="1" applyAlignment="1" applyProtection="1">
      <alignment horizontal="center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3" xfId="8" applyNumberFormat="1" applyFont="1" applyFill="1" applyBorder="1" applyAlignment="1" applyProtection="1">
      <alignment vertical="top"/>
    </xf>
    <xf numFmtId="0" fontId="5" fillId="0" borderId="0" xfId="8" applyNumberFormat="1" applyFont="1" applyFill="1" applyBorder="1" applyAlignment="1" applyProtection="1">
      <alignment horizontal="left" vertical="top"/>
    </xf>
    <xf numFmtId="0" fontId="5" fillId="0" borderId="3" xfId="8" applyNumberFormat="1" applyFont="1" applyFill="1" applyBorder="1" applyAlignment="1" applyProtection="1">
      <alignment horizontal="right" vertical="top"/>
    </xf>
    <xf numFmtId="0" fontId="5" fillId="0" borderId="0" xfId="9" applyFont="1" applyFill="1" applyAlignment="1" applyProtection="1">
      <alignment horizontal="right" vertical="top"/>
    </xf>
    <xf numFmtId="0" fontId="6" fillId="0" borderId="0" xfId="4" applyNumberFormat="1" applyFont="1" applyFill="1" applyBorder="1" applyAlignment="1" applyProtection="1">
      <alignment horizontal="center"/>
    </xf>
    <xf numFmtId="0" fontId="5" fillId="0" borderId="0" xfId="1" applyNumberFormat="1" applyFont="1" applyFill="1" applyAlignment="1">
      <alignment horizontal="right" wrapText="1"/>
    </xf>
  </cellXfs>
  <cellStyles count="12">
    <cellStyle name="Comma" xfId="1" builtinId="3"/>
    <cellStyle name="Comma 2" xfId="2"/>
    <cellStyle name="Currency" xfId="3" builtinId="4"/>
    <cellStyle name="Normal" xfId="0" builtinId="0"/>
    <cellStyle name="Normal_budget 2004-05_2.6.04" xfId="4"/>
    <cellStyle name="Normal_budget 2004-05_2.6.04_1st supp.vol.III" xfId="5"/>
    <cellStyle name="Normal_budget 2004-05_2.6.04_1st supp.vol.III 2" xfId="11"/>
    <cellStyle name="Normal_BUDGET FOR  03-04..." xfId="6"/>
    <cellStyle name="Normal_budget for 03-04" xfId="7"/>
    <cellStyle name="Normal_BUDGET-2000" xfId="8"/>
    <cellStyle name="Normal_budgetDocNIC02-03" xfId="9"/>
    <cellStyle name="Normal_DEMAND17" xfId="1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6"/>
  <dimension ref="A1:J395"/>
  <sheetViews>
    <sheetView tabSelected="1" view="pageBreakPreview" zoomScaleNormal="145" zoomScaleSheetLayoutView="100" workbookViewId="0">
      <selection activeCell="A380" sqref="A380:N404"/>
    </sheetView>
  </sheetViews>
  <sheetFormatPr defaultColWidth="11" defaultRowHeight="13.2"/>
  <cols>
    <col min="1" max="1" width="6.5546875" style="1" customWidth="1"/>
    <col min="2" max="2" width="8.21875" style="77" customWidth="1"/>
    <col min="3" max="3" width="42" style="3" customWidth="1"/>
    <col min="4" max="4" width="11.77734375" style="12" customWidth="1"/>
    <col min="5" max="5" width="9.77734375" style="12" customWidth="1"/>
    <col min="6" max="6" width="11.33203125" style="56" customWidth="1"/>
    <col min="7" max="7" width="9.21875" style="56" customWidth="1"/>
    <col min="8" max="8" width="11.44140625" style="12" customWidth="1"/>
    <col min="9" max="9" width="8" style="56" customWidth="1"/>
    <col min="10" max="10" width="13.5546875" style="101" customWidth="1"/>
    <col min="11" max="16384" width="11" style="56"/>
  </cols>
  <sheetData>
    <row r="1" spans="1:10">
      <c r="A1" s="183" t="s">
        <v>312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>
      <c r="A2" s="183" t="s">
        <v>313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ht="8.4" customHeight="1">
      <c r="C3" s="2"/>
      <c r="D3" s="177"/>
      <c r="E3" s="177"/>
      <c r="F3" s="2"/>
      <c r="G3" s="2"/>
      <c r="H3" s="177"/>
      <c r="I3" s="2"/>
      <c r="J3" s="99"/>
    </row>
    <row r="4" spans="1:10">
      <c r="D4" s="4" t="s">
        <v>134</v>
      </c>
      <c r="E4" s="5">
        <v>2059</v>
      </c>
      <c r="F4" s="6" t="s">
        <v>0</v>
      </c>
      <c r="G4" s="7"/>
      <c r="H4" s="8"/>
      <c r="I4" s="9"/>
      <c r="J4" s="100"/>
    </row>
    <row r="5" spans="1:10">
      <c r="D5" s="4" t="s">
        <v>135</v>
      </c>
      <c r="E5" s="10">
        <v>3054</v>
      </c>
      <c r="F5" s="11" t="s">
        <v>1</v>
      </c>
      <c r="G5" s="7"/>
      <c r="H5" s="8"/>
      <c r="I5" s="9"/>
      <c r="J5" s="100"/>
    </row>
    <row r="6" spans="1:10">
      <c r="D6" s="4" t="s">
        <v>2</v>
      </c>
      <c r="E6" s="10">
        <v>5054</v>
      </c>
      <c r="F6" s="11" t="s">
        <v>3</v>
      </c>
      <c r="G6" s="7"/>
      <c r="H6" s="8"/>
      <c r="I6" s="9"/>
      <c r="J6" s="100"/>
    </row>
    <row r="7" spans="1:10" ht="15.75" customHeight="1">
      <c r="D7" s="4"/>
      <c r="E7" s="155">
        <v>7475</v>
      </c>
      <c r="F7" s="175" t="s">
        <v>331</v>
      </c>
      <c r="G7" s="175"/>
      <c r="H7" s="175"/>
      <c r="I7" s="175"/>
      <c r="J7" s="100"/>
    </row>
    <row r="8" spans="1:10" ht="15" customHeight="1">
      <c r="A8" s="47" t="s">
        <v>316</v>
      </c>
      <c r="D8" s="8"/>
      <c r="F8" s="12"/>
      <c r="G8" s="13"/>
      <c r="H8" s="8"/>
      <c r="I8" s="8"/>
      <c r="J8" s="100"/>
    </row>
    <row r="9" spans="1:10">
      <c r="D9" s="14"/>
      <c r="E9" s="177" t="s">
        <v>130</v>
      </c>
      <c r="F9" s="177" t="s">
        <v>131</v>
      </c>
      <c r="G9" s="177" t="s">
        <v>6</v>
      </c>
      <c r="H9" s="177"/>
      <c r="I9" s="12"/>
    </row>
    <row r="10" spans="1:10">
      <c r="D10" s="177" t="s">
        <v>4</v>
      </c>
      <c r="E10" s="177">
        <f>J163</f>
        <v>2182933</v>
      </c>
      <c r="F10" s="177">
        <f>J353</f>
        <v>1607205</v>
      </c>
      <c r="G10" s="177">
        <f>F10+E10</f>
        <v>3790138</v>
      </c>
      <c r="H10" s="151"/>
      <c r="I10" s="12"/>
    </row>
    <row r="11" spans="1:10" ht="8.4" customHeight="1">
      <c r="D11" s="15"/>
      <c r="E11" s="83"/>
      <c r="F11" s="83"/>
      <c r="G11" s="83"/>
      <c r="I11" s="12"/>
    </row>
    <row r="12" spans="1:10" ht="15" customHeight="1">
      <c r="A12" s="47" t="s">
        <v>132</v>
      </c>
      <c r="F12" s="12"/>
      <c r="G12" s="12"/>
      <c r="I12" s="12"/>
    </row>
    <row r="13" spans="1:10">
      <c r="A13" s="102"/>
      <c r="B13" s="103"/>
      <c r="C13" s="16"/>
      <c r="D13" s="17"/>
      <c r="E13" s="17"/>
      <c r="F13" s="17"/>
      <c r="G13" s="17"/>
      <c r="H13" s="17"/>
      <c r="I13" s="18"/>
      <c r="J13" s="104" t="s">
        <v>174</v>
      </c>
    </row>
    <row r="14" spans="1:10" s="90" customFormat="1" ht="13.2" customHeight="1">
      <c r="A14" s="87"/>
      <c r="B14" s="88"/>
      <c r="C14" s="168"/>
      <c r="D14" s="179" t="s">
        <v>342</v>
      </c>
      <c r="E14" s="179"/>
      <c r="F14" s="180" t="s">
        <v>343</v>
      </c>
      <c r="G14" s="180"/>
      <c r="H14" s="180" t="s">
        <v>344</v>
      </c>
      <c r="I14" s="180"/>
      <c r="J14" s="181" t="s">
        <v>293</v>
      </c>
    </row>
    <row r="15" spans="1:10" s="90" customFormat="1">
      <c r="A15" s="91"/>
      <c r="B15" s="92"/>
      <c r="C15" s="89" t="s">
        <v>5</v>
      </c>
      <c r="D15" s="178" t="s">
        <v>345</v>
      </c>
      <c r="E15" s="178"/>
      <c r="F15" s="178" t="s">
        <v>346</v>
      </c>
      <c r="G15" s="178"/>
      <c r="H15" s="178" t="s">
        <v>347</v>
      </c>
      <c r="I15" s="178"/>
      <c r="J15" s="182" t="s">
        <v>317</v>
      </c>
    </row>
    <row r="16" spans="1:10" s="90" customFormat="1">
      <c r="A16" s="93"/>
      <c r="B16" s="94"/>
      <c r="C16" s="95"/>
      <c r="D16" s="96"/>
      <c r="E16" s="96"/>
      <c r="F16" s="96"/>
      <c r="G16" s="96"/>
      <c r="H16" s="96"/>
      <c r="I16" s="96"/>
      <c r="J16" s="85"/>
    </row>
    <row r="17" spans="1:10" ht="14.4" customHeight="1">
      <c r="A17" s="105"/>
      <c r="B17" s="106"/>
      <c r="C17" s="19" t="s">
        <v>7</v>
      </c>
      <c r="D17" s="98"/>
      <c r="E17" s="98"/>
      <c r="F17" s="98"/>
      <c r="G17" s="98"/>
      <c r="H17" s="98"/>
      <c r="I17" s="98"/>
      <c r="J17" s="107"/>
    </row>
    <row r="18" spans="1:10" ht="14.4" customHeight="1">
      <c r="A18" s="105" t="s">
        <v>8</v>
      </c>
      <c r="B18" s="108">
        <v>2059</v>
      </c>
      <c r="C18" s="20" t="s">
        <v>0</v>
      </c>
      <c r="D18" s="98"/>
      <c r="E18" s="98"/>
      <c r="F18" s="98"/>
      <c r="G18" s="98"/>
      <c r="H18" s="98"/>
      <c r="I18" s="98"/>
      <c r="J18" s="107"/>
    </row>
    <row r="19" spans="1:10" ht="14.4" customHeight="1">
      <c r="A19" s="109"/>
      <c r="B19" s="110">
        <v>60</v>
      </c>
      <c r="C19" s="21" t="s">
        <v>9</v>
      </c>
      <c r="D19" s="98"/>
      <c r="E19" s="98"/>
      <c r="F19" s="98"/>
      <c r="G19" s="98"/>
      <c r="H19" s="98"/>
      <c r="I19" s="98"/>
      <c r="J19" s="107"/>
    </row>
    <row r="20" spans="1:10" ht="14.4" customHeight="1">
      <c r="A20" s="109"/>
      <c r="B20" s="111">
        <v>60.052999999999997</v>
      </c>
      <c r="C20" s="20" t="s">
        <v>10</v>
      </c>
      <c r="D20" s="98"/>
      <c r="E20" s="98"/>
      <c r="F20" s="98"/>
      <c r="G20" s="98"/>
      <c r="H20" s="98"/>
      <c r="I20" s="98"/>
      <c r="J20" s="107"/>
    </row>
    <row r="21" spans="1:10" ht="14.4" customHeight="1">
      <c r="A21" s="109"/>
      <c r="B21" s="112">
        <v>61</v>
      </c>
      <c r="C21" s="22" t="s">
        <v>105</v>
      </c>
      <c r="D21" s="23"/>
      <c r="E21" s="23"/>
      <c r="F21" s="23"/>
      <c r="G21" s="23"/>
      <c r="H21" s="23"/>
      <c r="I21" s="23"/>
      <c r="J21" s="113"/>
    </row>
    <row r="22" spans="1:10" ht="27" customHeight="1">
      <c r="A22" s="109"/>
      <c r="B22" s="112">
        <v>67</v>
      </c>
      <c r="C22" s="22" t="s">
        <v>155</v>
      </c>
      <c r="D22" s="23"/>
      <c r="E22" s="23"/>
      <c r="F22" s="23"/>
      <c r="G22" s="23"/>
      <c r="H22" s="23"/>
      <c r="I22" s="23"/>
      <c r="J22" s="113"/>
    </row>
    <row r="23" spans="1:10" ht="14.4" customHeight="1">
      <c r="A23" s="109"/>
      <c r="B23" s="112" t="s">
        <v>121</v>
      </c>
      <c r="C23" s="22" t="s">
        <v>107</v>
      </c>
      <c r="D23" s="28">
        <v>621</v>
      </c>
      <c r="E23" s="27"/>
      <c r="F23" s="28">
        <v>621</v>
      </c>
      <c r="G23" s="27"/>
      <c r="H23" s="28">
        <v>621</v>
      </c>
      <c r="I23" s="27"/>
      <c r="J23" s="169">
        <v>466</v>
      </c>
    </row>
    <row r="24" spans="1:10" ht="27" customHeight="1">
      <c r="A24" s="109" t="s">
        <v>6</v>
      </c>
      <c r="B24" s="112">
        <v>67</v>
      </c>
      <c r="C24" s="22" t="s">
        <v>155</v>
      </c>
      <c r="D24" s="25">
        <f>D23</f>
        <v>621</v>
      </c>
      <c r="E24" s="24"/>
      <c r="F24" s="25">
        <f t="shared" ref="F24:H24" si="0">F23</f>
        <v>621</v>
      </c>
      <c r="G24" s="24"/>
      <c r="H24" s="25">
        <f t="shared" si="0"/>
        <v>621</v>
      </c>
      <c r="I24" s="24"/>
      <c r="J24" s="25">
        <v>466</v>
      </c>
    </row>
    <row r="25" spans="1:10" ht="14.4" customHeight="1">
      <c r="A25" s="109" t="s">
        <v>6</v>
      </c>
      <c r="B25" s="112">
        <v>61</v>
      </c>
      <c r="C25" s="22" t="s">
        <v>105</v>
      </c>
      <c r="D25" s="33">
        <f>D24</f>
        <v>621</v>
      </c>
      <c r="E25" s="26"/>
      <c r="F25" s="33">
        <f t="shared" ref="F25:H25" si="1">F24</f>
        <v>621</v>
      </c>
      <c r="G25" s="26"/>
      <c r="H25" s="33">
        <f t="shared" si="1"/>
        <v>621</v>
      </c>
      <c r="I25" s="26"/>
      <c r="J25" s="33">
        <v>466</v>
      </c>
    </row>
    <row r="26" spans="1:10" s="158" customFormat="1" ht="14.4" customHeight="1">
      <c r="A26" s="105" t="s">
        <v>6</v>
      </c>
      <c r="B26" s="111">
        <v>60.052999999999997</v>
      </c>
      <c r="C26" s="20" t="s">
        <v>10</v>
      </c>
      <c r="D26" s="28">
        <f>D25</f>
        <v>621</v>
      </c>
      <c r="E26" s="27"/>
      <c r="F26" s="28">
        <f t="shared" ref="F26:H26" si="2">F25</f>
        <v>621</v>
      </c>
      <c r="G26" s="27"/>
      <c r="H26" s="28">
        <f t="shared" si="2"/>
        <v>621</v>
      </c>
      <c r="I26" s="27"/>
      <c r="J26" s="28">
        <v>466</v>
      </c>
    </row>
    <row r="27" spans="1:10" s="158" customFormat="1" ht="14.4" customHeight="1">
      <c r="A27" s="105"/>
      <c r="B27" s="110"/>
      <c r="C27" s="22"/>
      <c r="D27" s="29"/>
      <c r="E27" s="29"/>
      <c r="F27" s="29"/>
      <c r="G27" s="29"/>
      <c r="H27" s="29"/>
      <c r="I27" s="29"/>
      <c r="J27" s="114"/>
    </row>
    <row r="28" spans="1:10" s="158" customFormat="1" ht="14.4" customHeight="1">
      <c r="A28" s="109"/>
      <c r="B28" s="111">
        <v>60.798999999999999</v>
      </c>
      <c r="C28" s="20" t="s">
        <v>16</v>
      </c>
      <c r="D28" s="23"/>
      <c r="E28" s="23"/>
      <c r="F28" s="23"/>
      <c r="G28" s="23"/>
      <c r="H28" s="23"/>
      <c r="I28" s="23"/>
      <c r="J28" s="113"/>
    </row>
    <row r="29" spans="1:10" s="158" customFormat="1" ht="14.4" customHeight="1">
      <c r="A29" s="109"/>
      <c r="B29" s="110">
        <v>35</v>
      </c>
      <c r="C29" s="22" t="s">
        <v>11</v>
      </c>
      <c r="D29" s="23"/>
      <c r="E29" s="23"/>
      <c r="F29" s="23"/>
      <c r="G29" s="23"/>
      <c r="H29" s="23"/>
      <c r="I29" s="23"/>
      <c r="J29" s="23"/>
    </row>
    <row r="30" spans="1:10" s="158" customFormat="1" ht="14.4" customHeight="1">
      <c r="A30" s="109"/>
      <c r="B30" s="159" t="s">
        <v>17</v>
      </c>
      <c r="C30" s="22" t="s">
        <v>16</v>
      </c>
      <c r="D30" s="30">
        <v>1223</v>
      </c>
      <c r="E30" s="24"/>
      <c r="F30" s="115">
        <v>10000</v>
      </c>
      <c r="G30" s="31"/>
      <c r="H30" s="30">
        <v>10000</v>
      </c>
      <c r="I30" s="31"/>
      <c r="J30" s="115">
        <v>10000</v>
      </c>
    </row>
    <row r="31" spans="1:10" s="158" customFormat="1" ht="14.4" customHeight="1">
      <c r="A31" s="105" t="s">
        <v>6</v>
      </c>
      <c r="B31" s="110">
        <v>35</v>
      </c>
      <c r="C31" s="22" t="s">
        <v>11</v>
      </c>
      <c r="D31" s="32">
        <f t="shared" ref="D31:H32" si="3">D30</f>
        <v>1223</v>
      </c>
      <c r="E31" s="26"/>
      <c r="F31" s="32">
        <f t="shared" si="3"/>
        <v>10000</v>
      </c>
      <c r="G31" s="26"/>
      <c r="H31" s="32">
        <f t="shared" si="3"/>
        <v>10000</v>
      </c>
      <c r="I31" s="26"/>
      <c r="J31" s="32">
        <v>10000</v>
      </c>
    </row>
    <row r="32" spans="1:10" s="158" customFormat="1" ht="14.4" customHeight="1">
      <c r="A32" s="105" t="s">
        <v>6</v>
      </c>
      <c r="B32" s="111">
        <v>60.798999999999999</v>
      </c>
      <c r="C32" s="20" t="s">
        <v>16</v>
      </c>
      <c r="D32" s="30">
        <f t="shared" si="3"/>
        <v>1223</v>
      </c>
      <c r="E32" s="31"/>
      <c r="F32" s="30">
        <f t="shared" si="3"/>
        <v>10000</v>
      </c>
      <c r="G32" s="31"/>
      <c r="H32" s="30">
        <f t="shared" si="3"/>
        <v>10000</v>
      </c>
      <c r="I32" s="31"/>
      <c r="J32" s="30">
        <v>10000</v>
      </c>
    </row>
    <row r="33" spans="1:10" s="158" customFormat="1" ht="14.4" customHeight="1">
      <c r="A33" s="105" t="s">
        <v>6</v>
      </c>
      <c r="B33" s="110">
        <v>60</v>
      </c>
      <c r="C33" s="22" t="s">
        <v>9</v>
      </c>
      <c r="D33" s="32">
        <f t="shared" ref="D33:H33" si="4">D32+D26</f>
        <v>1844</v>
      </c>
      <c r="E33" s="26"/>
      <c r="F33" s="32">
        <f t="shared" si="4"/>
        <v>10621</v>
      </c>
      <c r="G33" s="26"/>
      <c r="H33" s="32">
        <f t="shared" si="4"/>
        <v>10621</v>
      </c>
      <c r="I33" s="26"/>
      <c r="J33" s="32">
        <v>10466</v>
      </c>
    </row>
    <row r="34" spans="1:10" s="158" customFormat="1" ht="14.4" customHeight="1">
      <c r="A34" s="116" t="s">
        <v>6</v>
      </c>
      <c r="B34" s="170">
        <v>2059</v>
      </c>
      <c r="C34" s="171" t="s">
        <v>0</v>
      </c>
      <c r="D34" s="32">
        <f t="shared" ref="D34:H34" si="5">D33</f>
        <v>1844</v>
      </c>
      <c r="E34" s="26"/>
      <c r="F34" s="32">
        <f t="shared" si="5"/>
        <v>10621</v>
      </c>
      <c r="G34" s="26"/>
      <c r="H34" s="32">
        <f t="shared" si="5"/>
        <v>10621</v>
      </c>
      <c r="I34" s="26"/>
      <c r="J34" s="32">
        <v>10466</v>
      </c>
    </row>
    <row r="35" spans="1:10" ht="14.4" customHeight="1">
      <c r="A35" s="105"/>
      <c r="B35" s="108"/>
      <c r="C35" s="22"/>
      <c r="D35" s="23"/>
      <c r="E35" s="23"/>
      <c r="F35" s="23"/>
      <c r="G35" s="23"/>
      <c r="H35" s="23"/>
      <c r="I35" s="23"/>
      <c r="J35" s="113"/>
    </row>
    <row r="36" spans="1:10" ht="14.4" customHeight="1">
      <c r="A36" s="105" t="s">
        <v>8</v>
      </c>
      <c r="B36" s="117">
        <v>3054</v>
      </c>
      <c r="C36" s="19" t="s">
        <v>1</v>
      </c>
      <c r="D36" s="34"/>
      <c r="E36" s="34"/>
      <c r="F36" s="34"/>
      <c r="G36" s="34"/>
      <c r="H36" s="34"/>
      <c r="I36" s="34"/>
      <c r="J36" s="118"/>
    </row>
    <row r="37" spans="1:10" ht="14.4" customHeight="1">
      <c r="A37" s="105"/>
      <c r="B37" s="119">
        <v>4</v>
      </c>
      <c r="C37" s="175" t="s">
        <v>19</v>
      </c>
      <c r="D37" s="34"/>
      <c r="E37" s="34"/>
      <c r="F37" s="34"/>
      <c r="G37" s="34"/>
      <c r="H37" s="34"/>
      <c r="I37" s="34"/>
      <c r="J37" s="118"/>
    </row>
    <row r="38" spans="1:10" ht="14.4" customHeight="1">
      <c r="A38" s="105"/>
      <c r="B38" s="111">
        <v>4.1050000000000004</v>
      </c>
      <c r="C38" s="19" t="s">
        <v>108</v>
      </c>
      <c r="D38" s="34"/>
      <c r="E38" s="34"/>
      <c r="F38" s="34"/>
      <c r="G38" s="34"/>
      <c r="H38" s="34"/>
      <c r="I38" s="34"/>
      <c r="J38" s="118"/>
    </row>
    <row r="39" spans="1:10" ht="14.4" customHeight="1">
      <c r="A39" s="105"/>
      <c r="B39" s="112">
        <v>60</v>
      </c>
      <c r="C39" s="22" t="s">
        <v>104</v>
      </c>
      <c r="D39" s="34"/>
      <c r="E39" s="34"/>
      <c r="F39" s="34"/>
      <c r="G39" s="34"/>
      <c r="H39" s="34"/>
      <c r="I39" s="34"/>
      <c r="J39" s="118"/>
    </row>
    <row r="40" spans="1:10" ht="14.4" customHeight="1">
      <c r="A40" s="105"/>
      <c r="B40" s="119">
        <v>72</v>
      </c>
      <c r="C40" s="175" t="s">
        <v>156</v>
      </c>
      <c r="D40" s="34"/>
      <c r="E40" s="34"/>
      <c r="F40" s="34"/>
      <c r="G40" s="34"/>
      <c r="H40" s="34"/>
      <c r="I40" s="34"/>
      <c r="J40" s="118"/>
    </row>
    <row r="41" spans="1:10" ht="15" customHeight="1">
      <c r="A41" s="105"/>
      <c r="B41" s="112" t="s">
        <v>109</v>
      </c>
      <c r="C41" s="22" t="s">
        <v>100</v>
      </c>
      <c r="D41" s="34">
        <v>53645</v>
      </c>
      <c r="E41" s="36"/>
      <c r="F41" s="35">
        <v>61513</v>
      </c>
      <c r="G41" s="36"/>
      <c r="H41" s="34">
        <v>146419</v>
      </c>
      <c r="I41" s="36"/>
      <c r="J41" s="34">
        <v>82226</v>
      </c>
    </row>
    <row r="42" spans="1:10">
      <c r="A42" s="105"/>
      <c r="B42" s="112"/>
      <c r="C42" s="22"/>
      <c r="D42" s="34"/>
      <c r="E42" s="34"/>
      <c r="F42" s="35"/>
      <c r="G42" s="34"/>
      <c r="H42" s="34"/>
      <c r="I42" s="34"/>
      <c r="J42" s="118"/>
    </row>
    <row r="43" spans="1:10" ht="14.4" customHeight="1">
      <c r="A43" s="105"/>
      <c r="B43" s="112">
        <v>73</v>
      </c>
      <c r="C43" s="175" t="s">
        <v>157</v>
      </c>
      <c r="D43" s="34"/>
      <c r="E43" s="34"/>
      <c r="F43" s="34"/>
      <c r="G43" s="34"/>
      <c r="H43" s="34"/>
      <c r="I43" s="34"/>
      <c r="J43" s="118"/>
    </row>
    <row r="44" spans="1:10" ht="15" customHeight="1">
      <c r="A44" s="105"/>
      <c r="B44" s="112" t="s">
        <v>110</v>
      </c>
      <c r="C44" s="22" t="s">
        <v>100</v>
      </c>
      <c r="D44" s="37">
        <v>101057</v>
      </c>
      <c r="E44" s="38"/>
      <c r="F44" s="184">
        <v>100054</v>
      </c>
      <c r="G44" s="36"/>
      <c r="H44" s="37">
        <v>100054</v>
      </c>
      <c r="I44" s="38"/>
      <c r="J44" s="37">
        <v>139939</v>
      </c>
    </row>
    <row r="45" spans="1:10">
      <c r="A45" s="105"/>
      <c r="B45" s="112"/>
      <c r="C45" s="22"/>
      <c r="D45" s="37"/>
      <c r="E45" s="37"/>
      <c r="F45" s="37"/>
      <c r="G45" s="37"/>
      <c r="H45" s="37"/>
      <c r="I45" s="37"/>
      <c r="J45" s="120"/>
    </row>
    <row r="46" spans="1:10" ht="14.4" customHeight="1">
      <c r="A46" s="105"/>
      <c r="B46" s="119">
        <v>74</v>
      </c>
      <c r="C46" s="175" t="s">
        <v>158</v>
      </c>
      <c r="D46" s="34"/>
      <c r="E46" s="34"/>
      <c r="F46" s="34"/>
      <c r="G46" s="34"/>
      <c r="H46" s="34"/>
      <c r="I46" s="34"/>
      <c r="J46" s="118"/>
    </row>
    <row r="47" spans="1:10" ht="15" customHeight="1">
      <c r="A47" s="105"/>
      <c r="B47" s="112" t="s">
        <v>111</v>
      </c>
      <c r="C47" s="22" t="s">
        <v>100</v>
      </c>
      <c r="D47" s="34">
        <v>49221</v>
      </c>
      <c r="E47" s="36"/>
      <c r="F47" s="35">
        <v>45682</v>
      </c>
      <c r="G47" s="36"/>
      <c r="H47" s="34">
        <v>45682</v>
      </c>
      <c r="I47" s="36"/>
      <c r="J47" s="34">
        <v>72095</v>
      </c>
    </row>
    <row r="48" spans="1:10">
      <c r="A48" s="105"/>
      <c r="B48" s="112"/>
      <c r="C48" s="22"/>
      <c r="D48" s="34"/>
      <c r="E48" s="34"/>
      <c r="F48" s="34"/>
      <c r="G48" s="34"/>
      <c r="H48" s="34"/>
      <c r="I48" s="34"/>
      <c r="J48" s="118"/>
    </row>
    <row r="49" spans="1:10" ht="14.4" customHeight="1">
      <c r="A49" s="105"/>
      <c r="B49" s="119">
        <v>75</v>
      </c>
      <c r="C49" s="175" t="s">
        <v>159</v>
      </c>
      <c r="D49" s="37"/>
      <c r="E49" s="37"/>
      <c r="F49" s="37"/>
      <c r="G49" s="37"/>
      <c r="H49" s="37"/>
      <c r="I49" s="37"/>
      <c r="J49" s="120"/>
    </row>
    <row r="50" spans="1:10" ht="15" customHeight="1">
      <c r="A50" s="105"/>
      <c r="B50" s="112" t="s">
        <v>112</v>
      </c>
      <c r="C50" s="22" t="s">
        <v>100</v>
      </c>
      <c r="D50" s="37">
        <v>102150</v>
      </c>
      <c r="E50" s="38"/>
      <c r="F50" s="184">
        <v>113363</v>
      </c>
      <c r="G50" s="36"/>
      <c r="H50" s="37">
        <v>113363</v>
      </c>
      <c r="I50" s="38"/>
      <c r="J50" s="37">
        <v>155049</v>
      </c>
    </row>
    <row r="51" spans="1:10" ht="15" customHeight="1">
      <c r="A51" s="105" t="s">
        <v>6</v>
      </c>
      <c r="B51" s="112">
        <v>60</v>
      </c>
      <c r="C51" s="22" t="s">
        <v>104</v>
      </c>
      <c r="D51" s="39">
        <f t="shared" ref="D51:H51" si="6">SUM(D41:D50)</f>
        <v>306073</v>
      </c>
      <c r="E51" s="41"/>
      <c r="F51" s="39">
        <f t="shared" si="6"/>
        <v>320612</v>
      </c>
      <c r="G51" s="41"/>
      <c r="H51" s="39">
        <f t="shared" si="6"/>
        <v>405518</v>
      </c>
      <c r="I51" s="41"/>
      <c r="J51" s="39">
        <v>449309</v>
      </c>
    </row>
    <row r="52" spans="1:10">
      <c r="A52" s="105"/>
      <c r="B52" s="119"/>
      <c r="C52" s="175"/>
      <c r="D52" s="37"/>
      <c r="E52" s="37"/>
      <c r="F52" s="37"/>
      <c r="G52" s="37"/>
      <c r="H52" s="37"/>
      <c r="I52" s="37"/>
      <c r="J52" s="120"/>
    </row>
    <row r="53" spans="1:10" ht="15" customHeight="1">
      <c r="A53" s="105"/>
      <c r="B53" s="112">
        <v>61</v>
      </c>
      <c r="C53" s="22" t="s">
        <v>105</v>
      </c>
      <c r="D53" s="37"/>
      <c r="E53" s="37"/>
      <c r="F53" s="37"/>
      <c r="G53" s="37"/>
      <c r="H53" s="37"/>
      <c r="I53" s="37"/>
      <c r="J53" s="120"/>
    </row>
    <row r="54" spans="1:10" ht="14.4" customHeight="1">
      <c r="A54" s="105"/>
      <c r="B54" s="119">
        <v>72</v>
      </c>
      <c r="C54" s="175" t="s">
        <v>156</v>
      </c>
      <c r="D54" s="37"/>
      <c r="E54" s="37"/>
      <c r="F54" s="37"/>
      <c r="G54" s="37"/>
      <c r="H54" s="37"/>
      <c r="I54" s="37"/>
      <c r="J54" s="120"/>
    </row>
    <row r="55" spans="1:10" ht="15" customHeight="1">
      <c r="A55" s="105"/>
      <c r="B55" s="112" t="s">
        <v>113</v>
      </c>
      <c r="C55" s="22" t="s">
        <v>106</v>
      </c>
      <c r="D55" s="184">
        <v>485</v>
      </c>
      <c r="E55" s="38"/>
      <c r="F55" s="184">
        <v>486</v>
      </c>
      <c r="G55" s="38"/>
      <c r="H55" s="184">
        <v>486</v>
      </c>
      <c r="I55" s="38"/>
      <c r="J55" s="37">
        <v>365</v>
      </c>
    </row>
    <row r="56" spans="1:10" ht="15" customHeight="1">
      <c r="A56" s="105"/>
      <c r="B56" s="112" t="s">
        <v>114</v>
      </c>
      <c r="C56" s="22" t="s">
        <v>107</v>
      </c>
      <c r="D56" s="184">
        <v>156619</v>
      </c>
      <c r="E56" s="38"/>
      <c r="F56" s="184">
        <v>58340</v>
      </c>
      <c r="G56" s="38"/>
      <c r="H56" s="184">
        <v>138186</v>
      </c>
      <c r="I56" s="38"/>
      <c r="J56" s="37">
        <v>114784</v>
      </c>
    </row>
    <row r="57" spans="1:10" ht="15" customHeight="1">
      <c r="A57" s="105"/>
      <c r="B57" s="112" t="s">
        <v>231</v>
      </c>
      <c r="C57" s="22" t="s">
        <v>267</v>
      </c>
      <c r="D57" s="184">
        <v>10493</v>
      </c>
      <c r="E57" s="38"/>
      <c r="F57" s="184">
        <v>5000</v>
      </c>
      <c r="G57" s="38"/>
      <c r="H57" s="184">
        <v>37500</v>
      </c>
      <c r="I57" s="38"/>
      <c r="J57" s="184">
        <v>25000</v>
      </c>
    </row>
    <row r="58" spans="1:10" ht="14.4" customHeight="1">
      <c r="A58" s="105" t="s">
        <v>6</v>
      </c>
      <c r="B58" s="119">
        <v>72</v>
      </c>
      <c r="C58" s="175" t="s">
        <v>156</v>
      </c>
      <c r="D58" s="40">
        <f t="shared" ref="D58:H58" si="7">SUM(D55:D57)</f>
        <v>167597</v>
      </c>
      <c r="E58" s="41"/>
      <c r="F58" s="40">
        <f t="shared" si="7"/>
        <v>63826</v>
      </c>
      <c r="G58" s="41"/>
      <c r="H58" s="40">
        <f t="shared" si="7"/>
        <v>176172</v>
      </c>
      <c r="I58" s="41"/>
      <c r="J58" s="40">
        <v>140149</v>
      </c>
    </row>
    <row r="59" spans="1:10">
      <c r="A59" s="105"/>
      <c r="B59" s="119"/>
      <c r="C59" s="175"/>
      <c r="D59" s="34"/>
      <c r="E59" s="34"/>
      <c r="F59" s="34"/>
      <c r="G59" s="34"/>
      <c r="H59" s="34"/>
      <c r="I59" s="34"/>
      <c r="J59" s="118"/>
    </row>
    <row r="60" spans="1:10" ht="14.85" customHeight="1">
      <c r="A60" s="105"/>
      <c r="B60" s="112">
        <v>73</v>
      </c>
      <c r="C60" s="175" t="s">
        <v>157</v>
      </c>
      <c r="D60" s="34"/>
      <c r="E60" s="34"/>
      <c r="F60" s="34"/>
      <c r="G60" s="34"/>
      <c r="H60" s="34"/>
      <c r="I60" s="34"/>
      <c r="J60" s="118"/>
    </row>
    <row r="61" spans="1:10" ht="15" customHeight="1">
      <c r="A61" s="105"/>
      <c r="B61" s="112" t="s">
        <v>115</v>
      </c>
      <c r="C61" s="22" t="s">
        <v>106</v>
      </c>
      <c r="D61" s="35">
        <v>583</v>
      </c>
      <c r="E61" s="36"/>
      <c r="F61" s="35">
        <v>583</v>
      </c>
      <c r="G61" s="36"/>
      <c r="H61" s="35">
        <v>583</v>
      </c>
      <c r="I61" s="36"/>
      <c r="J61" s="34">
        <v>437</v>
      </c>
    </row>
    <row r="62" spans="1:10" ht="15" customHeight="1">
      <c r="A62" s="105"/>
      <c r="B62" s="112" t="s">
        <v>116</v>
      </c>
      <c r="C62" s="22" t="s">
        <v>107</v>
      </c>
      <c r="D62" s="43">
        <v>6867</v>
      </c>
      <c r="E62" s="42"/>
      <c r="F62" s="43">
        <v>8008</v>
      </c>
      <c r="G62" s="42"/>
      <c r="H62" s="43">
        <v>8008</v>
      </c>
      <c r="I62" s="42"/>
      <c r="J62" s="44">
        <v>6006</v>
      </c>
    </row>
    <row r="63" spans="1:10" ht="14.85" customHeight="1">
      <c r="A63" s="116" t="s">
        <v>6</v>
      </c>
      <c r="B63" s="160">
        <v>73</v>
      </c>
      <c r="C63" s="51" t="s">
        <v>157</v>
      </c>
      <c r="D63" s="43">
        <f t="shared" ref="D63:H63" si="8">SUM(D61:D62)</f>
        <v>7450</v>
      </c>
      <c r="E63" s="42"/>
      <c r="F63" s="43">
        <f t="shared" si="8"/>
        <v>8591</v>
      </c>
      <c r="G63" s="42"/>
      <c r="H63" s="43">
        <f t="shared" si="8"/>
        <v>8591</v>
      </c>
      <c r="I63" s="42"/>
      <c r="J63" s="44">
        <v>6443</v>
      </c>
    </row>
    <row r="64" spans="1:10">
      <c r="A64" s="105"/>
      <c r="B64" s="112"/>
      <c r="C64" s="175"/>
      <c r="D64" s="34"/>
      <c r="E64" s="34"/>
      <c r="F64" s="34"/>
      <c r="G64" s="34"/>
      <c r="H64" s="34"/>
      <c r="I64" s="34"/>
      <c r="J64" s="118"/>
    </row>
    <row r="65" spans="1:10" ht="15" customHeight="1">
      <c r="A65" s="105"/>
      <c r="B65" s="119">
        <v>74</v>
      </c>
      <c r="C65" s="175" t="s">
        <v>158</v>
      </c>
      <c r="D65" s="34"/>
      <c r="E65" s="34"/>
      <c r="F65" s="34"/>
      <c r="G65" s="34"/>
      <c r="H65" s="34"/>
      <c r="I65" s="34"/>
      <c r="J65" s="118"/>
    </row>
    <row r="66" spans="1:10" ht="15" customHeight="1">
      <c r="A66" s="105"/>
      <c r="B66" s="112" t="s">
        <v>117</v>
      </c>
      <c r="C66" s="22" t="s">
        <v>106</v>
      </c>
      <c r="D66" s="35">
        <v>292</v>
      </c>
      <c r="E66" s="36"/>
      <c r="F66" s="35">
        <v>292</v>
      </c>
      <c r="G66" s="36"/>
      <c r="H66" s="35">
        <v>292</v>
      </c>
      <c r="I66" s="36"/>
      <c r="J66" s="34">
        <v>219</v>
      </c>
    </row>
    <row r="67" spans="1:10" ht="15" customHeight="1">
      <c r="A67" s="105"/>
      <c r="B67" s="112" t="s">
        <v>118</v>
      </c>
      <c r="C67" s="22" t="s">
        <v>107</v>
      </c>
      <c r="D67" s="43">
        <v>5878</v>
      </c>
      <c r="E67" s="42"/>
      <c r="F67" s="43">
        <v>5200</v>
      </c>
      <c r="G67" s="42"/>
      <c r="H67" s="43">
        <v>5200</v>
      </c>
      <c r="I67" s="42"/>
      <c r="J67" s="44">
        <v>3900</v>
      </c>
    </row>
    <row r="68" spans="1:10" ht="15" customHeight="1">
      <c r="A68" s="105" t="s">
        <v>6</v>
      </c>
      <c r="B68" s="119">
        <v>74</v>
      </c>
      <c r="C68" s="175" t="s">
        <v>158</v>
      </c>
      <c r="D68" s="43">
        <f t="shared" ref="D68:H68" si="9">SUM(D66:D67)</f>
        <v>6170</v>
      </c>
      <c r="E68" s="42"/>
      <c r="F68" s="43">
        <f t="shared" si="9"/>
        <v>5492</v>
      </c>
      <c r="G68" s="42"/>
      <c r="H68" s="43">
        <f t="shared" si="9"/>
        <v>5492</v>
      </c>
      <c r="I68" s="42"/>
      <c r="J68" s="44">
        <v>4119</v>
      </c>
    </row>
    <row r="69" spans="1:10" ht="13.95" customHeight="1">
      <c r="A69" s="105"/>
      <c r="B69" s="119"/>
      <c r="C69" s="175"/>
      <c r="D69" s="34"/>
      <c r="E69" s="34"/>
      <c r="F69" s="34"/>
      <c r="G69" s="34"/>
      <c r="H69" s="34"/>
      <c r="I69" s="34"/>
      <c r="J69" s="118"/>
    </row>
    <row r="70" spans="1:10" ht="15" customHeight="1">
      <c r="A70" s="105"/>
      <c r="B70" s="119">
        <v>75</v>
      </c>
      <c r="C70" s="175" t="s">
        <v>159</v>
      </c>
      <c r="D70" s="37"/>
      <c r="E70" s="37"/>
      <c r="F70" s="37"/>
      <c r="G70" s="37"/>
      <c r="H70" s="37"/>
      <c r="I70" s="37"/>
      <c r="J70" s="120"/>
    </row>
    <row r="71" spans="1:10" ht="15" customHeight="1">
      <c r="A71" s="105"/>
      <c r="B71" s="112" t="s">
        <v>119</v>
      </c>
      <c r="C71" s="22" t="s">
        <v>106</v>
      </c>
      <c r="D71" s="35">
        <v>647</v>
      </c>
      <c r="E71" s="36"/>
      <c r="F71" s="35">
        <v>648</v>
      </c>
      <c r="G71" s="36"/>
      <c r="H71" s="35">
        <v>648</v>
      </c>
      <c r="I71" s="36"/>
      <c r="J71" s="34">
        <v>486</v>
      </c>
    </row>
    <row r="72" spans="1:10" ht="15" customHeight="1">
      <c r="A72" s="105"/>
      <c r="B72" s="112" t="s">
        <v>120</v>
      </c>
      <c r="C72" s="22" t="s">
        <v>107</v>
      </c>
      <c r="D72" s="184">
        <v>5949</v>
      </c>
      <c r="E72" s="38"/>
      <c r="F72" s="184">
        <v>8008</v>
      </c>
      <c r="G72" s="38"/>
      <c r="H72" s="184">
        <v>8008</v>
      </c>
      <c r="I72" s="38"/>
      <c r="J72" s="37">
        <v>6006</v>
      </c>
    </row>
    <row r="73" spans="1:10" ht="15" customHeight="1">
      <c r="A73" s="105" t="s">
        <v>6</v>
      </c>
      <c r="B73" s="119">
        <v>75</v>
      </c>
      <c r="C73" s="175" t="s">
        <v>159</v>
      </c>
      <c r="D73" s="40">
        <f t="shared" ref="D73:H73" si="10">SUM(D71:D72)</f>
        <v>6596</v>
      </c>
      <c r="E73" s="41"/>
      <c r="F73" s="40">
        <f t="shared" si="10"/>
        <v>8656</v>
      </c>
      <c r="G73" s="41"/>
      <c r="H73" s="40">
        <f t="shared" si="10"/>
        <v>8656</v>
      </c>
      <c r="I73" s="41"/>
      <c r="J73" s="39">
        <v>6492</v>
      </c>
    </row>
    <row r="74" spans="1:10" ht="15" customHeight="1">
      <c r="A74" s="105" t="s">
        <v>6</v>
      </c>
      <c r="B74" s="112">
        <v>61</v>
      </c>
      <c r="C74" s="22" t="s">
        <v>105</v>
      </c>
      <c r="D74" s="40">
        <f t="shared" ref="D74:H74" si="11">D73+D68+D63+D58</f>
        <v>187813</v>
      </c>
      <c r="E74" s="41"/>
      <c r="F74" s="40">
        <f t="shared" si="11"/>
        <v>86565</v>
      </c>
      <c r="G74" s="41"/>
      <c r="H74" s="40">
        <f t="shared" si="11"/>
        <v>198911</v>
      </c>
      <c r="I74" s="41"/>
      <c r="J74" s="40">
        <v>157203</v>
      </c>
    </row>
    <row r="75" spans="1:10" ht="15" customHeight="1">
      <c r="A75" s="105" t="s">
        <v>6</v>
      </c>
      <c r="B75" s="111">
        <v>4.1050000000000004</v>
      </c>
      <c r="C75" s="19" t="s">
        <v>108</v>
      </c>
      <c r="D75" s="39">
        <f t="shared" ref="D75:H75" si="12">D74+D51</f>
        <v>493886</v>
      </c>
      <c r="E75" s="41"/>
      <c r="F75" s="40">
        <f t="shared" si="12"/>
        <v>407177</v>
      </c>
      <c r="G75" s="41"/>
      <c r="H75" s="39">
        <f t="shared" si="12"/>
        <v>604429</v>
      </c>
      <c r="I75" s="41"/>
      <c r="J75" s="39">
        <v>606512</v>
      </c>
    </row>
    <row r="76" spans="1:10">
      <c r="A76" s="105"/>
      <c r="B76" s="111"/>
      <c r="C76" s="19"/>
      <c r="D76" s="45"/>
      <c r="E76" s="45"/>
      <c r="F76" s="46"/>
      <c r="G76" s="45"/>
      <c r="H76" s="45"/>
      <c r="I76" s="45"/>
      <c r="J76" s="45"/>
    </row>
    <row r="77" spans="1:10" ht="13.95" customHeight="1">
      <c r="A77" s="105"/>
      <c r="B77" s="111">
        <v>4.7969999999999997</v>
      </c>
      <c r="C77" s="48" t="s">
        <v>258</v>
      </c>
      <c r="D77" s="34"/>
      <c r="E77" s="34"/>
      <c r="F77" s="35"/>
      <c r="G77" s="34"/>
      <c r="H77" s="34"/>
      <c r="I77" s="34"/>
      <c r="J77" s="34"/>
    </row>
    <row r="78" spans="1:10" ht="13.95" customHeight="1">
      <c r="A78" s="105"/>
      <c r="B78" s="162" t="s">
        <v>18</v>
      </c>
      <c r="C78" s="175" t="s">
        <v>259</v>
      </c>
      <c r="D78" s="35">
        <v>85240</v>
      </c>
      <c r="E78" s="36"/>
      <c r="F78" s="35">
        <v>100000</v>
      </c>
      <c r="G78" s="36"/>
      <c r="H78" s="35">
        <v>200000</v>
      </c>
      <c r="I78" s="36"/>
      <c r="J78" s="34">
        <v>300000</v>
      </c>
    </row>
    <row r="79" spans="1:10" ht="13.95" customHeight="1">
      <c r="A79" s="105" t="s">
        <v>6</v>
      </c>
      <c r="B79" s="111">
        <v>4.7969999999999997</v>
      </c>
      <c r="C79" s="48" t="s">
        <v>258</v>
      </c>
      <c r="D79" s="40">
        <f t="shared" ref="D79:H79" si="13">D78</f>
        <v>85240</v>
      </c>
      <c r="E79" s="41"/>
      <c r="F79" s="40">
        <f t="shared" si="13"/>
        <v>100000</v>
      </c>
      <c r="G79" s="41"/>
      <c r="H79" s="40">
        <f t="shared" si="13"/>
        <v>200000</v>
      </c>
      <c r="I79" s="41"/>
      <c r="J79" s="39">
        <v>300000</v>
      </c>
    </row>
    <row r="80" spans="1:10" ht="13.95" customHeight="1">
      <c r="A80" s="105" t="s">
        <v>6</v>
      </c>
      <c r="B80" s="119">
        <v>4</v>
      </c>
      <c r="C80" s="175" t="s">
        <v>19</v>
      </c>
      <c r="D80" s="121">
        <f t="shared" ref="D80:H80" si="14">D75+D79</f>
        <v>579126</v>
      </c>
      <c r="E80" s="26"/>
      <c r="F80" s="121">
        <f t="shared" si="14"/>
        <v>507177</v>
      </c>
      <c r="G80" s="26"/>
      <c r="H80" s="121">
        <f t="shared" si="14"/>
        <v>804429</v>
      </c>
      <c r="I80" s="26"/>
      <c r="J80" s="121">
        <v>906512</v>
      </c>
    </row>
    <row r="81" spans="1:10">
      <c r="A81" s="105"/>
      <c r="B81" s="119"/>
      <c r="C81" s="175"/>
      <c r="D81" s="49"/>
      <c r="E81" s="49"/>
      <c r="F81" s="49"/>
      <c r="G81" s="49"/>
      <c r="H81" s="49"/>
      <c r="I81" s="49"/>
      <c r="J81" s="122"/>
    </row>
    <row r="82" spans="1:10" ht="15" customHeight="1">
      <c r="A82" s="105"/>
      <c r="B82" s="106">
        <v>80</v>
      </c>
      <c r="C82" s="175" t="s">
        <v>22</v>
      </c>
      <c r="D82" s="37"/>
      <c r="E82" s="37"/>
      <c r="F82" s="37"/>
      <c r="G82" s="37"/>
      <c r="H82" s="37"/>
      <c r="I82" s="37"/>
      <c r="J82" s="120"/>
    </row>
    <row r="83" spans="1:10" ht="15" customHeight="1">
      <c r="A83" s="105"/>
      <c r="B83" s="111">
        <v>80.001000000000005</v>
      </c>
      <c r="C83" s="19" t="s">
        <v>23</v>
      </c>
      <c r="D83" s="37"/>
      <c r="E83" s="37"/>
      <c r="F83" s="37"/>
      <c r="G83" s="37"/>
      <c r="H83" s="37"/>
      <c r="I83" s="37"/>
      <c r="J83" s="120"/>
    </row>
    <row r="84" spans="1:10" ht="15" customHeight="1">
      <c r="A84" s="105"/>
      <c r="B84" s="110">
        <v>35</v>
      </c>
      <c r="C84" s="22" t="s">
        <v>11</v>
      </c>
      <c r="D84" s="34"/>
      <c r="E84" s="34"/>
      <c r="F84" s="34"/>
      <c r="G84" s="34"/>
      <c r="H84" s="34"/>
      <c r="I84" s="34"/>
      <c r="J84" s="118"/>
    </row>
    <row r="85" spans="1:10" ht="15" customHeight="1">
      <c r="A85" s="105"/>
      <c r="B85" s="106">
        <v>44</v>
      </c>
      <c r="C85" s="175" t="s">
        <v>24</v>
      </c>
      <c r="D85" s="34"/>
      <c r="E85" s="34"/>
      <c r="F85" s="34"/>
      <c r="G85" s="34"/>
      <c r="H85" s="34"/>
      <c r="I85" s="34"/>
      <c r="J85" s="118"/>
    </row>
    <row r="86" spans="1:10" ht="15" customHeight="1">
      <c r="A86" s="123"/>
      <c r="B86" s="124" t="s">
        <v>25</v>
      </c>
      <c r="C86" s="175" t="s">
        <v>26</v>
      </c>
      <c r="D86" s="34">
        <v>103626</v>
      </c>
      <c r="E86" s="24"/>
      <c r="F86" s="35">
        <v>142461</v>
      </c>
      <c r="G86" s="24"/>
      <c r="H86" s="34">
        <v>142461</v>
      </c>
      <c r="I86" s="24"/>
      <c r="J86" s="49">
        <v>198698</v>
      </c>
    </row>
    <row r="87" spans="1:10" ht="15" customHeight="1">
      <c r="A87" s="123"/>
      <c r="B87" s="124" t="s">
        <v>27</v>
      </c>
      <c r="C87" s="175" t="s">
        <v>28</v>
      </c>
      <c r="D87" s="34">
        <v>304</v>
      </c>
      <c r="E87" s="36"/>
      <c r="F87" s="35">
        <v>350</v>
      </c>
      <c r="G87" s="24"/>
      <c r="H87" s="34">
        <v>350</v>
      </c>
      <c r="I87" s="24"/>
      <c r="J87" s="49">
        <v>263</v>
      </c>
    </row>
    <row r="88" spans="1:10" ht="15" customHeight="1">
      <c r="A88" s="123"/>
      <c r="B88" s="124" t="s">
        <v>29</v>
      </c>
      <c r="C88" s="175" t="s">
        <v>30</v>
      </c>
      <c r="D88" s="35">
        <v>2559</v>
      </c>
      <c r="E88" s="24"/>
      <c r="F88" s="35">
        <v>1500</v>
      </c>
      <c r="G88" s="24"/>
      <c r="H88" s="34">
        <v>1500</v>
      </c>
      <c r="I88" s="24"/>
      <c r="J88" s="49">
        <v>1125</v>
      </c>
    </row>
    <row r="89" spans="1:10" ht="15" customHeight="1">
      <c r="A89" s="123"/>
      <c r="B89" s="124" t="s">
        <v>31</v>
      </c>
      <c r="C89" s="175" t="s">
        <v>32</v>
      </c>
      <c r="D89" s="35">
        <v>1060</v>
      </c>
      <c r="E89" s="24"/>
      <c r="F89" s="35">
        <v>1060</v>
      </c>
      <c r="G89" s="24"/>
      <c r="H89" s="34">
        <v>1060</v>
      </c>
      <c r="I89" s="24"/>
      <c r="J89" s="25">
        <v>795</v>
      </c>
    </row>
    <row r="90" spans="1:10" ht="15" customHeight="1">
      <c r="A90" s="123"/>
      <c r="B90" s="124" t="s">
        <v>301</v>
      </c>
      <c r="C90" s="157" t="s">
        <v>305</v>
      </c>
      <c r="D90" s="36">
        <v>0</v>
      </c>
      <c r="E90" s="24"/>
      <c r="F90" s="35">
        <v>76000</v>
      </c>
      <c r="G90" s="24"/>
      <c r="H90" s="35">
        <v>76000</v>
      </c>
      <c r="I90" s="24"/>
      <c r="J90" s="25">
        <v>67309</v>
      </c>
    </row>
    <row r="91" spans="1:10" ht="15" customHeight="1">
      <c r="A91" s="123"/>
      <c r="B91" s="124" t="s">
        <v>33</v>
      </c>
      <c r="C91" s="175" t="s">
        <v>34</v>
      </c>
      <c r="D91" s="35">
        <v>2144</v>
      </c>
      <c r="E91" s="24"/>
      <c r="F91" s="35">
        <v>2144</v>
      </c>
      <c r="G91" s="24"/>
      <c r="H91" s="35">
        <v>35225</v>
      </c>
      <c r="I91" s="24"/>
      <c r="J91" s="49">
        <v>426308</v>
      </c>
    </row>
    <row r="92" spans="1:10" ht="15" customHeight="1">
      <c r="A92" s="123"/>
      <c r="B92" s="124" t="s">
        <v>35</v>
      </c>
      <c r="C92" s="175" t="s">
        <v>36</v>
      </c>
      <c r="D92" s="34">
        <v>1532</v>
      </c>
      <c r="E92" s="27"/>
      <c r="F92" s="35">
        <v>2900</v>
      </c>
      <c r="G92" s="24"/>
      <c r="H92" s="34">
        <v>2900</v>
      </c>
      <c r="I92" s="24"/>
      <c r="J92" s="49">
        <v>3775</v>
      </c>
    </row>
    <row r="93" spans="1:10" ht="15" customHeight="1">
      <c r="A93" s="116" t="s">
        <v>6</v>
      </c>
      <c r="B93" s="126">
        <v>44</v>
      </c>
      <c r="C93" s="51" t="s">
        <v>24</v>
      </c>
      <c r="D93" s="121">
        <f t="shared" ref="D93:H93" si="15">SUM(D86:D92)</f>
        <v>111225</v>
      </c>
      <c r="E93" s="26"/>
      <c r="F93" s="33">
        <f t="shared" si="15"/>
        <v>226415</v>
      </c>
      <c r="G93" s="26"/>
      <c r="H93" s="121">
        <f t="shared" si="15"/>
        <v>259496</v>
      </c>
      <c r="I93" s="26"/>
      <c r="J93" s="121">
        <v>698273</v>
      </c>
    </row>
    <row r="94" spans="1:10" ht="10.199999999999999" customHeight="1">
      <c r="A94" s="105"/>
      <c r="B94" s="106"/>
      <c r="C94" s="175"/>
      <c r="D94" s="49"/>
      <c r="E94" s="49"/>
      <c r="F94" s="49"/>
      <c r="G94" s="49"/>
      <c r="H94" s="49"/>
      <c r="I94" s="49"/>
      <c r="J94" s="122"/>
    </row>
    <row r="95" spans="1:10" ht="13.95" customHeight="1">
      <c r="A95" s="105"/>
      <c r="B95" s="106">
        <v>45</v>
      </c>
      <c r="C95" s="175" t="s">
        <v>12</v>
      </c>
      <c r="D95" s="49"/>
      <c r="E95" s="49"/>
      <c r="F95" s="49"/>
      <c r="G95" s="49"/>
      <c r="H95" s="49"/>
      <c r="I95" s="49"/>
      <c r="J95" s="122"/>
    </row>
    <row r="96" spans="1:10" ht="13.95" customHeight="1">
      <c r="A96" s="105"/>
      <c r="B96" s="124" t="s">
        <v>37</v>
      </c>
      <c r="C96" s="175" t="s">
        <v>26</v>
      </c>
      <c r="D96" s="49">
        <v>41518</v>
      </c>
      <c r="E96" s="24"/>
      <c r="F96" s="25">
        <v>61239</v>
      </c>
      <c r="G96" s="24"/>
      <c r="H96" s="49">
        <v>61239</v>
      </c>
      <c r="I96" s="24"/>
      <c r="J96" s="49">
        <v>105110</v>
      </c>
    </row>
    <row r="97" spans="1:10" ht="13.95" customHeight="1">
      <c r="A97" s="105"/>
      <c r="B97" s="124" t="s">
        <v>38</v>
      </c>
      <c r="C97" s="175" t="s">
        <v>28</v>
      </c>
      <c r="D97" s="49">
        <v>225</v>
      </c>
      <c r="E97" s="24"/>
      <c r="F97" s="25">
        <v>250</v>
      </c>
      <c r="G97" s="24"/>
      <c r="H97" s="49">
        <v>250</v>
      </c>
      <c r="I97" s="24"/>
      <c r="J97" s="49">
        <v>188</v>
      </c>
    </row>
    <row r="98" spans="1:10" ht="13.95" customHeight="1">
      <c r="A98" s="105"/>
      <c r="B98" s="124" t="s">
        <v>39</v>
      </c>
      <c r="C98" s="175" t="s">
        <v>30</v>
      </c>
      <c r="D98" s="25">
        <v>298</v>
      </c>
      <c r="E98" s="24"/>
      <c r="F98" s="25">
        <v>350</v>
      </c>
      <c r="G98" s="24"/>
      <c r="H98" s="49">
        <v>350</v>
      </c>
      <c r="I98" s="24"/>
      <c r="J98" s="49">
        <v>263</v>
      </c>
    </row>
    <row r="99" spans="1:10" ht="13.95" customHeight="1">
      <c r="A99" s="105"/>
      <c r="B99" s="124" t="s">
        <v>40</v>
      </c>
      <c r="C99" s="175" t="s">
        <v>36</v>
      </c>
      <c r="D99" s="28">
        <v>298</v>
      </c>
      <c r="E99" s="27"/>
      <c r="F99" s="28">
        <v>350</v>
      </c>
      <c r="G99" s="27"/>
      <c r="H99" s="50">
        <v>350</v>
      </c>
      <c r="I99" s="27"/>
      <c r="J99" s="50">
        <v>263</v>
      </c>
    </row>
    <row r="100" spans="1:10" ht="13.95" customHeight="1">
      <c r="A100" s="105" t="s">
        <v>6</v>
      </c>
      <c r="B100" s="106">
        <v>45</v>
      </c>
      <c r="C100" s="175" t="s">
        <v>12</v>
      </c>
      <c r="D100" s="50">
        <f t="shared" ref="D100:H100" si="16">SUM(D96:D99)</f>
        <v>42339</v>
      </c>
      <c r="E100" s="27"/>
      <c r="F100" s="28">
        <f t="shared" si="16"/>
        <v>62189</v>
      </c>
      <c r="G100" s="27"/>
      <c r="H100" s="50">
        <f t="shared" si="16"/>
        <v>62189</v>
      </c>
      <c r="I100" s="27"/>
      <c r="J100" s="50">
        <v>105824</v>
      </c>
    </row>
    <row r="101" spans="1:10">
      <c r="A101" s="105"/>
      <c r="B101" s="106"/>
      <c r="C101" s="175"/>
      <c r="D101" s="49"/>
      <c r="E101" s="49"/>
      <c r="F101" s="49"/>
      <c r="G101" s="49"/>
      <c r="H101" s="49"/>
      <c r="I101" s="49"/>
      <c r="J101" s="122"/>
    </row>
    <row r="102" spans="1:10" ht="13.95" customHeight="1">
      <c r="A102" s="105"/>
      <c r="B102" s="106">
        <v>46</v>
      </c>
      <c r="C102" s="175" t="s">
        <v>13</v>
      </c>
      <c r="D102" s="34"/>
      <c r="E102" s="34"/>
      <c r="F102" s="34"/>
      <c r="G102" s="34"/>
      <c r="H102" s="34"/>
      <c r="I102" s="34"/>
      <c r="J102" s="118"/>
    </row>
    <row r="103" spans="1:10" ht="13.95" customHeight="1">
      <c r="A103" s="105"/>
      <c r="B103" s="124" t="s">
        <v>41</v>
      </c>
      <c r="C103" s="175" t="s">
        <v>26</v>
      </c>
      <c r="D103" s="37">
        <v>51062</v>
      </c>
      <c r="E103" s="31"/>
      <c r="F103" s="184">
        <v>80150</v>
      </c>
      <c r="G103" s="31"/>
      <c r="H103" s="37">
        <v>80150</v>
      </c>
      <c r="I103" s="31"/>
      <c r="J103" s="125">
        <v>121139</v>
      </c>
    </row>
    <row r="104" spans="1:10" ht="13.95" customHeight="1">
      <c r="A104" s="105"/>
      <c r="B104" s="124" t="s">
        <v>42</v>
      </c>
      <c r="C104" s="175" t="s">
        <v>28</v>
      </c>
      <c r="D104" s="35">
        <v>104</v>
      </c>
      <c r="E104" s="24"/>
      <c r="F104" s="35">
        <v>150</v>
      </c>
      <c r="G104" s="24"/>
      <c r="H104" s="34">
        <v>150</v>
      </c>
      <c r="I104" s="24"/>
      <c r="J104" s="49">
        <v>113</v>
      </c>
    </row>
    <row r="105" spans="1:10" ht="13.95" customHeight="1">
      <c r="A105" s="105"/>
      <c r="B105" s="124" t="s">
        <v>43</v>
      </c>
      <c r="C105" s="175" t="s">
        <v>30</v>
      </c>
      <c r="D105" s="35">
        <v>149</v>
      </c>
      <c r="E105" s="24"/>
      <c r="F105" s="35">
        <v>180</v>
      </c>
      <c r="G105" s="24"/>
      <c r="H105" s="34">
        <v>180</v>
      </c>
      <c r="I105" s="24"/>
      <c r="J105" s="49">
        <v>135</v>
      </c>
    </row>
    <row r="106" spans="1:10" ht="13.95" customHeight="1">
      <c r="A106" s="105"/>
      <c r="B106" s="124" t="s">
        <v>44</v>
      </c>
      <c r="C106" s="175" t="s">
        <v>36</v>
      </c>
      <c r="D106" s="35">
        <v>278</v>
      </c>
      <c r="E106" s="24"/>
      <c r="F106" s="35">
        <v>300</v>
      </c>
      <c r="G106" s="24"/>
      <c r="H106" s="34">
        <v>300</v>
      </c>
      <c r="I106" s="24"/>
      <c r="J106" s="49">
        <v>225</v>
      </c>
    </row>
    <row r="107" spans="1:10" ht="13.95" customHeight="1">
      <c r="A107" s="105" t="s">
        <v>6</v>
      </c>
      <c r="B107" s="106">
        <v>46</v>
      </c>
      <c r="C107" s="175" t="s">
        <v>13</v>
      </c>
      <c r="D107" s="121">
        <f t="shared" ref="D107:H107" si="17">SUM(D103:D106)</f>
        <v>51593</v>
      </c>
      <c r="E107" s="26"/>
      <c r="F107" s="33">
        <f t="shared" si="17"/>
        <v>80780</v>
      </c>
      <c r="G107" s="26"/>
      <c r="H107" s="121">
        <f t="shared" si="17"/>
        <v>80780</v>
      </c>
      <c r="I107" s="26"/>
      <c r="J107" s="121">
        <v>121612</v>
      </c>
    </row>
    <row r="108" spans="1:10">
      <c r="A108" s="105"/>
      <c r="B108" s="106"/>
      <c r="C108" s="175"/>
      <c r="D108" s="49"/>
      <c r="E108" s="49"/>
      <c r="F108" s="49"/>
      <c r="G108" s="49"/>
      <c r="H108" s="49"/>
      <c r="I108" s="49"/>
      <c r="J108" s="122"/>
    </row>
    <row r="109" spans="1:10" ht="15" customHeight="1">
      <c r="A109" s="105"/>
      <c r="B109" s="106">
        <v>47</v>
      </c>
      <c r="C109" s="175" t="s">
        <v>14</v>
      </c>
      <c r="D109" s="37"/>
      <c r="E109" s="37"/>
      <c r="F109" s="37"/>
      <c r="G109" s="37"/>
      <c r="H109" s="37"/>
      <c r="I109" s="37"/>
      <c r="J109" s="120"/>
    </row>
    <row r="110" spans="1:10" ht="15" customHeight="1">
      <c r="A110" s="105"/>
      <c r="B110" s="124" t="s">
        <v>45</v>
      </c>
      <c r="C110" s="175" t="s">
        <v>26</v>
      </c>
      <c r="D110" s="184">
        <v>8395</v>
      </c>
      <c r="E110" s="31"/>
      <c r="F110" s="184">
        <v>14426</v>
      </c>
      <c r="G110" s="31"/>
      <c r="H110" s="184">
        <v>14426</v>
      </c>
      <c r="I110" s="31"/>
      <c r="J110" s="125">
        <v>25241</v>
      </c>
    </row>
    <row r="111" spans="1:10" ht="15" customHeight="1">
      <c r="A111" s="105"/>
      <c r="B111" s="124" t="s">
        <v>46</v>
      </c>
      <c r="C111" s="175" t="s">
        <v>28</v>
      </c>
      <c r="D111" s="35">
        <v>54</v>
      </c>
      <c r="E111" s="24"/>
      <c r="F111" s="35">
        <v>100</v>
      </c>
      <c r="G111" s="24"/>
      <c r="H111" s="35">
        <v>100</v>
      </c>
      <c r="I111" s="24"/>
      <c r="J111" s="49">
        <v>75</v>
      </c>
    </row>
    <row r="112" spans="1:10" ht="15" customHeight="1">
      <c r="A112" s="105"/>
      <c r="B112" s="124" t="s">
        <v>47</v>
      </c>
      <c r="C112" s="175" t="s">
        <v>30</v>
      </c>
      <c r="D112" s="35">
        <v>63</v>
      </c>
      <c r="E112" s="24"/>
      <c r="F112" s="35">
        <v>600</v>
      </c>
      <c r="G112" s="24"/>
      <c r="H112" s="35">
        <v>600</v>
      </c>
      <c r="I112" s="24"/>
      <c r="J112" s="49">
        <v>450</v>
      </c>
    </row>
    <row r="113" spans="1:10" ht="15" customHeight="1">
      <c r="A113" s="105"/>
      <c r="B113" s="124" t="s">
        <v>48</v>
      </c>
      <c r="C113" s="175" t="s">
        <v>36</v>
      </c>
      <c r="D113" s="43">
        <v>67</v>
      </c>
      <c r="E113" s="27"/>
      <c r="F113" s="43">
        <v>150</v>
      </c>
      <c r="G113" s="27"/>
      <c r="H113" s="43">
        <v>150</v>
      </c>
      <c r="I113" s="27"/>
      <c r="J113" s="50">
        <v>113</v>
      </c>
    </row>
    <row r="114" spans="1:10" ht="15" customHeight="1">
      <c r="A114" s="105" t="s">
        <v>6</v>
      </c>
      <c r="B114" s="106">
        <v>47</v>
      </c>
      <c r="C114" s="175" t="s">
        <v>14</v>
      </c>
      <c r="D114" s="28">
        <f t="shared" ref="D114:H114" si="18">SUM(D110:D113)</f>
        <v>8579</v>
      </c>
      <c r="E114" s="27"/>
      <c r="F114" s="28">
        <f t="shared" si="18"/>
        <v>15276</v>
      </c>
      <c r="G114" s="27"/>
      <c r="H114" s="28">
        <f t="shared" si="18"/>
        <v>15276</v>
      </c>
      <c r="I114" s="27"/>
      <c r="J114" s="50">
        <v>25879</v>
      </c>
    </row>
    <row r="115" spans="1:10">
      <c r="A115" s="105"/>
      <c r="B115" s="106"/>
      <c r="C115" s="175"/>
      <c r="D115" s="49"/>
      <c r="E115" s="49"/>
      <c r="F115" s="49"/>
      <c r="G115" s="49"/>
      <c r="H115" s="49"/>
      <c r="I115" s="49"/>
      <c r="J115" s="122"/>
    </row>
    <row r="116" spans="1:10" ht="13.95" customHeight="1">
      <c r="A116" s="105"/>
      <c r="B116" s="106">
        <v>48</v>
      </c>
      <c r="C116" s="175" t="s">
        <v>15</v>
      </c>
      <c r="D116" s="34"/>
      <c r="E116" s="34"/>
      <c r="F116" s="34"/>
      <c r="G116" s="34"/>
      <c r="H116" s="34"/>
      <c r="I116" s="34"/>
      <c r="J116" s="118"/>
    </row>
    <row r="117" spans="1:10" ht="13.95" customHeight="1">
      <c r="A117" s="105"/>
      <c r="B117" s="124" t="s">
        <v>49</v>
      </c>
      <c r="C117" s="175" t="s">
        <v>26</v>
      </c>
      <c r="D117" s="34">
        <v>51590</v>
      </c>
      <c r="E117" s="24"/>
      <c r="F117" s="35">
        <v>73449</v>
      </c>
      <c r="G117" s="24"/>
      <c r="H117" s="34">
        <v>73449</v>
      </c>
      <c r="I117" s="24"/>
      <c r="J117" s="49">
        <v>124412</v>
      </c>
    </row>
    <row r="118" spans="1:10" ht="13.95" customHeight="1">
      <c r="A118" s="105"/>
      <c r="B118" s="124" t="s">
        <v>50</v>
      </c>
      <c r="C118" s="175" t="s">
        <v>28</v>
      </c>
      <c r="D118" s="184">
        <v>128</v>
      </c>
      <c r="E118" s="31"/>
      <c r="F118" s="184">
        <v>150</v>
      </c>
      <c r="G118" s="24"/>
      <c r="H118" s="37">
        <v>150</v>
      </c>
      <c r="I118" s="31"/>
      <c r="J118" s="125">
        <v>113</v>
      </c>
    </row>
    <row r="119" spans="1:10" ht="13.95" customHeight="1">
      <c r="A119" s="105"/>
      <c r="B119" s="124" t="s">
        <v>51</v>
      </c>
      <c r="C119" s="175" t="s">
        <v>30</v>
      </c>
      <c r="D119" s="184">
        <v>237</v>
      </c>
      <c r="E119" s="24"/>
      <c r="F119" s="35">
        <v>200</v>
      </c>
      <c r="G119" s="24"/>
      <c r="H119" s="34">
        <v>200</v>
      </c>
      <c r="I119" s="24"/>
      <c r="J119" s="49">
        <v>150</v>
      </c>
    </row>
    <row r="120" spans="1:10" ht="13.95" customHeight="1">
      <c r="A120" s="105"/>
      <c r="B120" s="124" t="s">
        <v>126</v>
      </c>
      <c r="C120" s="175" t="s">
        <v>125</v>
      </c>
      <c r="D120" s="35">
        <v>159</v>
      </c>
      <c r="E120" s="36"/>
      <c r="F120" s="35">
        <v>250</v>
      </c>
      <c r="G120" s="24"/>
      <c r="H120" s="35">
        <v>250</v>
      </c>
      <c r="I120" s="24"/>
      <c r="J120" s="25">
        <v>188</v>
      </c>
    </row>
    <row r="121" spans="1:10" ht="13.95" customHeight="1">
      <c r="A121" s="105"/>
      <c r="B121" s="124" t="s">
        <v>52</v>
      </c>
      <c r="C121" s="175" t="s">
        <v>36</v>
      </c>
      <c r="D121" s="184">
        <v>330</v>
      </c>
      <c r="E121" s="24"/>
      <c r="F121" s="35">
        <v>350</v>
      </c>
      <c r="G121" s="24"/>
      <c r="H121" s="34">
        <v>350</v>
      </c>
      <c r="I121" s="24"/>
      <c r="J121" s="49">
        <v>263</v>
      </c>
    </row>
    <row r="122" spans="1:10" ht="13.95" customHeight="1">
      <c r="A122" s="105" t="s">
        <v>6</v>
      </c>
      <c r="B122" s="106">
        <v>48</v>
      </c>
      <c r="C122" s="175" t="s">
        <v>15</v>
      </c>
      <c r="D122" s="121">
        <f t="shared" ref="D122:H122" si="19">SUM(D117:D121)</f>
        <v>52444</v>
      </c>
      <c r="E122" s="26"/>
      <c r="F122" s="33">
        <f t="shared" si="19"/>
        <v>74399</v>
      </c>
      <c r="G122" s="26"/>
      <c r="H122" s="121">
        <f t="shared" si="19"/>
        <v>74399</v>
      </c>
      <c r="I122" s="26"/>
      <c r="J122" s="121">
        <v>125126</v>
      </c>
    </row>
    <row r="123" spans="1:10">
      <c r="A123" s="105"/>
      <c r="B123" s="106"/>
      <c r="C123" s="175"/>
      <c r="D123" s="49"/>
      <c r="E123" s="49"/>
      <c r="F123" s="25"/>
      <c r="G123" s="49"/>
      <c r="H123" s="49"/>
      <c r="I123" s="49"/>
      <c r="J123" s="122"/>
    </row>
    <row r="124" spans="1:10" ht="13.95" customHeight="1">
      <c r="A124" s="105"/>
      <c r="B124" s="106">
        <v>60</v>
      </c>
      <c r="C124" s="175" t="s">
        <v>264</v>
      </c>
      <c r="D124" s="37"/>
      <c r="E124" s="37"/>
      <c r="F124" s="37"/>
      <c r="G124" s="37"/>
      <c r="H124" s="37"/>
      <c r="I124" s="37"/>
      <c r="J124" s="120"/>
    </row>
    <row r="125" spans="1:10" ht="13.95" customHeight="1">
      <c r="A125" s="116"/>
      <c r="B125" s="163" t="s">
        <v>53</v>
      </c>
      <c r="C125" s="51" t="s">
        <v>26</v>
      </c>
      <c r="D125" s="44">
        <v>51548</v>
      </c>
      <c r="E125" s="27"/>
      <c r="F125" s="43">
        <v>58559</v>
      </c>
      <c r="G125" s="27"/>
      <c r="H125" s="44">
        <v>58559</v>
      </c>
      <c r="I125" s="27"/>
      <c r="J125" s="50">
        <v>99621</v>
      </c>
    </row>
    <row r="126" spans="1:10" ht="13.95" customHeight="1">
      <c r="A126" s="105"/>
      <c r="B126" s="124" t="s">
        <v>99</v>
      </c>
      <c r="C126" s="175" t="s">
        <v>100</v>
      </c>
      <c r="D126" s="34">
        <v>6328</v>
      </c>
      <c r="E126" s="36"/>
      <c r="F126" s="35">
        <v>9450</v>
      </c>
      <c r="G126" s="24"/>
      <c r="H126" s="34">
        <v>9450</v>
      </c>
      <c r="I126" s="24"/>
      <c r="J126" s="25">
        <v>15103</v>
      </c>
    </row>
    <row r="127" spans="1:10" ht="13.95" customHeight="1">
      <c r="A127" s="105"/>
      <c r="B127" s="124" t="s">
        <v>54</v>
      </c>
      <c r="C127" s="175" t="s">
        <v>28</v>
      </c>
      <c r="D127" s="184">
        <v>89</v>
      </c>
      <c r="E127" s="24"/>
      <c r="F127" s="184">
        <v>89</v>
      </c>
      <c r="G127" s="24"/>
      <c r="H127" s="37">
        <v>89</v>
      </c>
      <c r="I127" s="31"/>
      <c r="J127" s="125">
        <v>67</v>
      </c>
    </row>
    <row r="128" spans="1:10" ht="13.95" customHeight="1">
      <c r="A128" s="105"/>
      <c r="B128" s="124" t="s">
        <v>55</v>
      </c>
      <c r="C128" s="175" t="s">
        <v>30</v>
      </c>
      <c r="D128" s="35">
        <v>197</v>
      </c>
      <c r="E128" s="24"/>
      <c r="F128" s="184">
        <v>230</v>
      </c>
      <c r="G128" s="24"/>
      <c r="H128" s="37">
        <v>230</v>
      </c>
      <c r="I128" s="31"/>
      <c r="J128" s="125">
        <v>173</v>
      </c>
    </row>
    <row r="129" spans="1:10" ht="13.95" customHeight="1">
      <c r="A129" s="105"/>
      <c r="B129" s="124" t="s">
        <v>56</v>
      </c>
      <c r="C129" s="175" t="s">
        <v>36</v>
      </c>
      <c r="D129" s="44">
        <v>1713</v>
      </c>
      <c r="E129" s="24"/>
      <c r="F129" s="184">
        <v>900</v>
      </c>
      <c r="G129" s="24"/>
      <c r="H129" s="37">
        <v>900</v>
      </c>
      <c r="I129" s="31"/>
      <c r="J129" s="125">
        <v>675</v>
      </c>
    </row>
    <row r="130" spans="1:10" ht="13.95" customHeight="1">
      <c r="A130" s="105" t="s">
        <v>6</v>
      </c>
      <c r="B130" s="106">
        <v>60</v>
      </c>
      <c r="C130" s="175" t="s">
        <v>264</v>
      </c>
      <c r="D130" s="121">
        <f t="shared" ref="D130:H130" si="20">SUM(D125:D129)</f>
        <v>59875</v>
      </c>
      <c r="E130" s="26"/>
      <c r="F130" s="33">
        <f t="shared" si="20"/>
        <v>69228</v>
      </c>
      <c r="G130" s="26"/>
      <c r="H130" s="121">
        <f t="shared" si="20"/>
        <v>69228</v>
      </c>
      <c r="I130" s="26"/>
      <c r="J130" s="121">
        <v>115639</v>
      </c>
    </row>
    <row r="131" spans="1:10" ht="9" customHeight="1">
      <c r="A131" s="105"/>
      <c r="B131" s="106"/>
      <c r="C131" s="175"/>
      <c r="D131" s="49"/>
      <c r="E131" s="49"/>
      <c r="F131" s="25"/>
      <c r="G131" s="49"/>
      <c r="H131" s="49"/>
      <c r="I131" s="49"/>
      <c r="J131" s="49"/>
    </row>
    <row r="132" spans="1:10" ht="13.95" customHeight="1">
      <c r="A132" s="105"/>
      <c r="B132" s="106">
        <v>61</v>
      </c>
      <c r="C132" s="175" t="s">
        <v>89</v>
      </c>
      <c r="D132" s="49"/>
      <c r="E132" s="49"/>
      <c r="F132" s="49"/>
      <c r="G132" s="49"/>
      <c r="H132" s="49"/>
      <c r="I132" s="49"/>
      <c r="J132" s="122"/>
    </row>
    <row r="133" spans="1:10" ht="13.95" customHeight="1">
      <c r="A133" s="105"/>
      <c r="B133" s="124" t="s">
        <v>90</v>
      </c>
      <c r="C133" s="175" t="s">
        <v>26</v>
      </c>
      <c r="D133" s="49">
        <v>11893</v>
      </c>
      <c r="E133" s="24"/>
      <c r="F133" s="25">
        <v>13234</v>
      </c>
      <c r="G133" s="24"/>
      <c r="H133" s="49">
        <v>13234</v>
      </c>
      <c r="I133" s="24"/>
      <c r="J133" s="49">
        <v>23234</v>
      </c>
    </row>
    <row r="134" spans="1:10" ht="13.95" customHeight="1">
      <c r="A134" s="105"/>
      <c r="B134" s="124" t="s">
        <v>91</v>
      </c>
      <c r="C134" s="175" t="s">
        <v>28</v>
      </c>
      <c r="D134" s="25">
        <v>59</v>
      </c>
      <c r="E134" s="24"/>
      <c r="F134" s="25">
        <v>80</v>
      </c>
      <c r="G134" s="24"/>
      <c r="H134" s="49">
        <v>80</v>
      </c>
      <c r="I134" s="24"/>
      <c r="J134" s="49">
        <v>60</v>
      </c>
    </row>
    <row r="135" spans="1:10" ht="13.95" customHeight="1">
      <c r="A135" s="105"/>
      <c r="B135" s="124" t="s">
        <v>92</v>
      </c>
      <c r="C135" s="175" t="s">
        <v>30</v>
      </c>
      <c r="D135" s="25">
        <v>81</v>
      </c>
      <c r="E135" s="24"/>
      <c r="F135" s="25">
        <v>110</v>
      </c>
      <c r="G135" s="24"/>
      <c r="H135" s="49">
        <v>110</v>
      </c>
      <c r="I135" s="24"/>
      <c r="J135" s="49">
        <v>83</v>
      </c>
    </row>
    <row r="136" spans="1:10" ht="13.95" customHeight="1">
      <c r="A136" s="105"/>
      <c r="B136" s="124" t="s">
        <v>93</v>
      </c>
      <c r="C136" s="175" t="s">
        <v>36</v>
      </c>
      <c r="D136" s="25">
        <v>112</v>
      </c>
      <c r="E136" s="24"/>
      <c r="F136" s="25">
        <v>130</v>
      </c>
      <c r="G136" s="24"/>
      <c r="H136" s="49">
        <v>130</v>
      </c>
      <c r="I136" s="24"/>
      <c r="J136" s="49">
        <v>98</v>
      </c>
    </row>
    <row r="137" spans="1:10" ht="13.95" customHeight="1">
      <c r="A137" s="105" t="s">
        <v>6</v>
      </c>
      <c r="B137" s="106">
        <v>61</v>
      </c>
      <c r="C137" s="175" t="s">
        <v>89</v>
      </c>
      <c r="D137" s="121">
        <f t="shared" ref="D137:H137" si="21">SUM(D133:D136)</f>
        <v>12145</v>
      </c>
      <c r="E137" s="26"/>
      <c r="F137" s="33">
        <f t="shared" si="21"/>
        <v>13554</v>
      </c>
      <c r="G137" s="26"/>
      <c r="H137" s="121">
        <f t="shared" si="21"/>
        <v>13554</v>
      </c>
      <c r="I137" s="26"/>
      <c r="J137" s="121">
        <v>23475</v>
      </c>
    </row>
    <row r="138" spans="1:10" ht="9" customHeight="1">
      <c r="A138" s="105"/>
      <c r="B138" s="106"/>
      <c r="C138" s="175"/>
      <c r="D138" s="49"/>
      <c r="E138" s="49"/>
      <c r="F138" s="25"/>
      <c r="G138" s="49"/>
      <c r="H138" s="49"/>
      <c r="I138" s="49"/>
      <c r="J138" s="49"/>
    </row>
    <row r="139" spans="1:10" ht="13.95" customHeight="1">
      <c r="A139" s="105"/>
      <c r="B139" s="106">
        <v>62</v>
      </c>
      <c r="C139" s="175" t="s">
        <v>94</v>
      </c>
      <c r="D139" s="49"/>
      <c r="E139" s="49"/>
      <c r="F139" s="49"/>
      <c r="G139" s="49"/>
      <c r="H139" s="49"/>
      <c r="I139" s="49"/>
      <c r="J139" s="122"/>
    </row>
    <row r="140" spans="1:10" ht="13.95" customHeight="1">
      <c r="A140" s="105"/>
      <c r="B140" s="124" t="s">
        <v>95</v>
      </c>
      <c r="C140" s="175" t="s">
        <v>26</v>
      </c>
      <c r="D140" s="49">
        <v>22243</v>
      </c>
      <c r="E140" s="24"/>
      <c r="F140" s="25">
        <v>21999</v>
      </c>
      <c r="G140" s="24"/>
      <c r="H140" s="49">
        <v>21999</v>
      </c>
      <c r="I140" s="24"/>
      <c r="J140" s="49">
        <v>34378</v>
      </c>
    </row>
    <row r="141" spans="1:10" ht="13.95" customHeight="1">
      <c r="A141" s="105"/>
      <c r="B141" s="124" t="s">
        <v>96</v>
      </c>
      <c r="C141" s="175" t="s">
        <v>28</v>
      </c>
      <c r="D141" s="25">
        <v>69</v>
      </c>
      <c r="E141" s="24"/>
      <c r="F141" s="25">
        <v>90</v>
      </c>
      <c r="G141" s="24"/>
      <c r="H141" s="49">
        <v>90</v>
      </c>
      <c r="I141" s="24"/>
      <c r="J141" s="49">
        <v>68</v>
      </c>
    </row>
    <row r="142" spans="1:10" ht="13.95" customHeight="1">
      <c r="A142" s="105"/>
      <c r="B142" s="124" t="s">
        <v>97</v>
      </c>
      <c r="C142" s="175" t="s">
        <v>30</v>
      </c>
      <c r="D142" s="25">
        <v>98</v>
      </c>
      <c r="E142" s="24"/>
      <c r="F142" s="25">
        <v>150</v>
      </c>
      <c r="G142" s="24"/>
      <c r="H142" s="49">
        <v>150</v>
      </c>
      <c r="I142" s="24"/>
      <c r="J142" s="49">
        <v>113</v>
      </c>
    </row>
    <row r="143" spans="1:10" ht="13.95" customHeight="1">
      <c r="A143" s="105"/>
      <c r="B143" s="124" t="s">
        <v>98</v>
      </c>
      <c r="C143" s="175" t="s">
        <v>36</v>
      </c>
      <c r="D143" s="25">
        <v>132</v>
      </c>
      <c r="E143" s="24"/>
      <c r="F143" s="25">
        <v>160</v>
      </c>
      <c r="G143" s="24"/>
      <c r="H143" s="49">
        <v>160</v>
      </c>
      <c r="I143" s="24"/>
      <c r="J143" s="49">
        <v>120</v>
      </c>
    </row>
    <row r="144" spans="1:10" ht="13.95" customHeight="1">
      <c r="A144" s="105" t="s">
        <v>6</v>
      </c>
      <c r="B144" s="106">
        <v>62</v>
      </c>
      <c r="C144" s="175" t="s">
        <v>94</v>
      </c>
      <c r="D144" s="121">
        <f t="shared" ref="D144:H144" si="22">SUM(D140:D143)</f>
        <v>22542</v>
      </c>
      <c r="E144" s="26"/>
      <c r="F144" s="33">
        <f t="shared" si="22"/>
        <v>22399</v>
      </c>
      <c r="G144" s="26"/>
      <c r="H144" s="121">
        <f t="shared" si="22"/>
        <v>22399</v>
      </c>
      <c r="I144" s="26"/>
      <c r="J144" s="121">
        <v>34679</v>
      </c>
    </row>
    <row r="145" spans="1:10" ht="13.95" customHeight="1">
      <c r="A145" s="105" t="s">
        <v>6</v>
      </c>
      <c r="B145" s="110">
        <v>35</v>
      </c>
      <c r="C145" s="22" t="s">
        <v>11</v>
      </c>
      <c r="D145" s="50">
        <f t="shared" ref="D145:H145" si="23">D130+D122+D114+D107+D100+D93+D144+D137</f>
        <v>360742</v>
      </c>
      <c r="E145" s="27"/>
      <c r="F145" s="28">
        <f t="shared" si="23"/>
        <v>564240</v>
      </c>
      <c r="G145" s="27"/>
      <c r="H145" s="50">
        <f t="shared" si="23"/>
        <v>597321</v>
      </c>
      <c r="I145" s="27"/>
      <c r="J145" s="50">
        <v>1250507</v>
      </c>
    </row>
    <row r="146" spans="1:10" ht="13.95" customHeight="1">
      <c r="A146" s="105" t="s">
        <v>6</v>
      </c>
      <c r="B146" s="111">
        <v>80.001000000000005</v>
      </c>
      <c r="C146" s="19" t="s">
        <v>23</v>
      </c>
      <c r="D146" s="121">
        <f t="shared" ref="D146:H146" si="24">D145</f>
        <v>360742</v>
      </c>
      <c r="E146" s="26"/>
      <c r="F146" s="33">
        <f t="shared" si="24"/>
        <v>564240</v>
      </c>
      <c r="G146" s="26"/>
      <c r="H146" s="121">
        <f t="shared" si="24"/>
        <v>597321</v>
      </c>
      <c r="I146" s="26"/>
      <c r="J146" s="121">
        <v>1250507</v>
      </c>
    </row>
    <row r="147" spans="1:10" ht="10.95" customHeight="1">
      <c r="A147" s="105"/>
      <c r="B147" s="111"/>
      <c r="C147" s="19"/>
      <c r="D147" s="49"/>
      <c r="E147" s="49"/>
      <c r="F147" s="49"/>
      <c r="G147" s="49"/>
      <c r="H147" s="49"/>
      <c r="I147" s="49"/>
      <c r="J147" s="122"/>
    </row>
    <row r="148" spans="1:10" ht="14.7" customHeight="1">
      <c r="A148" s="105"/>
      <c r="B148" s="111">
        <v>80.004000000000005</v>
      </c>
      <c r="C148" s="19" t="s">
        <v>57</v>
      </c>
      <c r="D148" s="34"/>
      <c r="E148" s="34"/>
      <c r="F148" s="34"/>
      <c r="G148" s="34"/>
      <c r="H148" s="34"/>
      <c r="I148" s="34"/>
      <c r="J148" s="118"/>
    </row>
    <row r="149" spans="1:10" ht="14.7" customHeight="1">
      <c r="A149" s="106"/>
      <c r="B149" s="106">
        <v>62</v>
      </c>
      <c r="C149" s="175" t="s">
        <v>58</v>
      </c>
      <c r="D149" s="34"/>
      <c r="E149" s="34"/>
      <c r="F149" s="34"/>
      <c r="G149" s="34"/>
      <c r="H149" s="34"/>
      <c r="I149" s="34"/>
      <c r="J149" s="118"/>
    </row>
    <row r="150" spans="1:10" ht="14.7" customHeight="1">
      <c r="A150" s="105"/>
      <c r="B150" s="124" t="s">
        <v>59</v>
      </c>
      <c r="C150" s="175" t="s">
        <v>60</v>
      </c>
      <c r="D150" s="28">
        <v>299</v>
      </c>
      <c r="E150" s="27"/>
      <c r="F150" s="43">
        <v>300</v>
      </c>
      <c r="G150" s="27"/>
      <c r="H150" s="43">
        <v>300</v>
      </c>
      <c r="I150" s="27"/>
      <c r="J150" s="28">
        <v>300</v>
      </c>
    </row>
    <row r="151" spans="1:10" ht="14.7" customHeight="1">
      <c r="A151" s="105" t="s">
        <v>6</v>
      </c>
      <c r="B151" s="106">
        <v>62</v>
      </c>
      <c r="C151" s="175" t="s">
        <v>58</v>
      </c>
      <c r="D151" s="43">
        <f t="shared" ref="D151:H151" si="25">SUM(D150:D150)</f>
        <v>299</v>
      </c>
      <c r="E151" s="42"/>
      <c r="F151" s="43">
        <f t="shared" si="25"/>
        <v>300</v>
      </c>
      <c r="G151" s="42"/>
      <c r="H151" s="43">
        <f t="shared" si="25"/>
        <v>300</v>
      </c>
      <c r="I151" s="42"/>
      <c r="J151" s="44">
        <v>300</v>
      </c>
    </row>
    <row r="152" spans="1:10" ht="14.7" customHeight="1">
      <c r="A152" s="105" t="s">
        <v>6</v>
      </c>
      <c r="B152" s="111">
        <v>80.004000000000005</v>
      </c>
      <c r="C152" s="19" t="s">
        <v>57</v>
      </c>
      <c r="D152" s="28">
        <f t="shared" ref="D152:H152" si="26">D151</f>
        <v>299</v>
      </c>
      <c r="E152" s="27"/>
      <c r="F152" s="28">
        <f t="shared" si="26"/>
        <v>300</v>
      </c>
      <c r="G152" s="27"/>
      <c r="H152" s="28">
        <f t="shared" si="26"/>
        <v>300</v>
      </c>
      <c r="I152" s="27"/>
      <c r="J152" s="50">
        <v>300</v>
      </c>
    </row>
    <row r="153" spans="1:10">
      <c r="A153" s="105"/>
      <c r="B153" s="111"/>
      <c r="C153" s="19"/>
      <c r="D153" s="49"/>
      <c r="E153" s="49"/>
      <c r="F153" s="49"/>
      <c r="G153" s="25"/>
      <c r="H153" s="49"/>
      <c r="I153" s="49"/>
      <c r="J153" s="122"/>
    </row>
    <row r="154" spans="1:10" s="3" customFormat="1" ht="14.7" customHeight="1">
      <c r="A154" s="105"/>
      <c r="B154" s="111">
        <v>80.052000000000007</v>
      </c>
      <c r="C154" s="19" t="s">
        <v>61</v>
      </c>
      <c r="D154" s="34"/>
      <c r="E154" s="34"/>
      <c r="F154" s="34"/>
      <c r="G154" s="34"/>
      <c r="H154" s="34"/>
      <c r="I154" s="34"/>
      <c r="J154" s="118"/>
    </row>
    <row r="155" spans="1:10" ht="14.7" customHeight="1">
      <c r="A155" s="105"/>
      <c r="B155" s="106">
        <v>71</v>
      </c>
      <c r="C155" s="175" t="s">
        <v>292</v>
      </c>
      <c r="D155" s="34"/>
      <c r="E155" s="34"/>
      <c r="F155" s="34"/>
      <c r="G155" s="34"/>
      <c r="H155" s="34"/>
      <c r="I155" s="34"/>
      <c r="J155" s="118"/>
    </row>
    <row r="156" spans="1:10" ht="14.7" customHeight="1">
      <c r="A156" s="105"/>
      <c r="B156" s="112" t="s">
        <v>122</v>
      </c>
      <c r="C156" s="22" t="s">
        <v>100</v>
      </c>
      <c r="D156" s="35">
        <v>5040</v>
      </c>
      <c r="E156" s="36"/>
      <c r="F156" s="35">
        <v>5156</v>
      </c>
      <c r="G156" s="36"/>
      <c r="H156" s="35">
        <v>5156</v>
      </c>
      <c r="I156" s="36"/>
      <c r="J156" s="35">
        <v>7462</v>
      </c>
    </row>
    <row r="157" spans="1:10" ht="14.7" customHeight="1">
      <c r="A157" s="116"/>
      <c r="B157" s="160" t="s">
        <v>123</v>
      </c>
      <c r="C157" s="161" t="s">
        <v>106</v>
      </c>
      <c r="D157" s="43">
        <v>9272</v>
      </c>
      <c r="E157" s="42"/>
      <c r="F157" s="43">
        <v>10247</v>
      </c>
      <c r="G157" s="42"/>
      <c r="H157" s="43">
        <v>10247</v>
      </c>
      <c r="I157" s="42"/>
      <c r="J157" s="44">
        <v>7685</v>
      </c>
    </row>
    <row r="158" spans="1:10" ht="14.7" customHeight="1">
      <c r="A158" s="105"/>
      <c r="B158" s="112" t="s">
        <v>124</v>
      </c>
      <c r="C158" s="22" t="s">
        <v>107</v>
      </c>
      <c r="D158" s="36">
        <v>0</v>
      </c>
      <c r="E158" s="36"/>
      <c r="F158" s="35">
        <v>1</v>
      </c>
      <c r="G158" s="36"/>
      <c r="H158" s="35">
        <v>1</v>
      </c>
      <c r="I158" s="36"/>
      <c r="J158" s="34">
        <v>1</v>
      </c>
    </row>
    <row r="159" spans="1:10" ht="15" customHeight="1">
      <c r="A159" s="105" t="s">
        <v>6</v>
      </c>
      <c r="B159" s="106">
        <v>71</v>
      </c>
      <c r="C159" s="175" t="s">
        <v>292</v>
      </c>
      <c r="D159" s="40">
        <f t="shared" ref="D159:H159" si="27">SUM(D156:D158)</f>
        <v>14312</v>
      </c>
      <c r="E159" s="41"/>
      <c r="F159" s="40">
        <f t="shared" si="27"/>
        <v>15404</v>
      </c>
      <c r="G159" s="41"/>
      <c r="H159" s="40">
        <f t="shared" si="27"/>
        <v>15404</v>
      </c>
      <c r="I159" s="41"/>
      <c r="J159" s="39">
        <v>15148</v>
      </c>
    </row>
    <row r="160" spans="1:10" ht="15" customHeight="1">
      <c r="A160" s="105" t="s">
        <v>6</v>
      </c>
      <c r="B160" s="111">
        <v>80.052000000000007</v>
      </c>
      <c r="C160" s="19" t="s">
        <v>61</v>
      </c>
      <c r="D160" s="33">
        <f t="shared" ref="D160:H160" si="28">D159</f>
        <v>14312</v>
      </c>
      <c r="E160" s="26"/>
      <c r="F160" s="33">
        <f t="shared" si="28"/>
        <v>15404</v>
      </c>
      <c r="G160" s="26"/>
      <c r="H160" s="33">
        <f t="shared" si="28"/>
        <v>15404</v>
      </c>
      <c r="I160" s="26"/>
      <c r="J160" s="121">
        <v>15148</v>
      </c>
    </row>
    <row r="161" spans="1:10" ht="15" customHeight="1">
      <c r="A161" s="105" t="s">
        <v>6</v>
      </c>
      <c r="B161" s="106">
        <v>80</v>
      </c>
      <c r="C161" s="175" t="s">
        <v>22</v>
      </c>
      <c r="D161" s="50">
        <f t="shared" ref="D161:H161" si="29">D160+D152+D146</f>
        <v>375353</v>
      </c>
      <c r="E161" s="27"/>
      <c r="F161" s="50">
        <f t="shared" si="29"/>
        <v>579944</v>
      </c>
      <c r="G161" s="27"/>
      <c r="H161" s="50">
        <f t="shared" si="29"/>
        <v>613025</v>
      </c>
      <c r="I161" s="27"/>
      <c r="J161" s="50">
        <v>1265955</v>
      </c>
    </row>
    <row r="162" spans="1:10" ht="15" customHeight="1">
      <c r="A162" s="105" t="s">
        <v>6</v>
      </c>
      <c r="B162" s="117">
        <v>3054</v>
      </c>
      <c r="C162" s="19" t="s">
        <v>1</v>
      </c>
      <c r="D162" s="125">
        <f t="shared" ref="D162:H162" si="30">SUM(D161,D80)</f>
        <v>954479</v>
      </c>
      <c r="E162" s="31"/>
      <c r="F162" s="125">
        <f t="shared" si="30"/>
        <v>1087121</v>
      </c>
      <c r="G162" s="31"/>
      <c r="H162" s="125">
        <f t="shared" si="30"/>
        <v>1417454</v>
      </c>
      <c r="I162" s="31"/>
      <c r="J162" s="125">
        <v>2172467</v>
      </c>
    </row>
    <row r="163" spans="1:10" ht="15" customHeight="1">
      <c r="A163" s="135" t="s">
        <v>6</v>
      </c>
      <c r="B163" s="136"/>
      <c r="C163" s="52" t="s">
        <v>7</v>
      </c>
      <c r="D163" s="121">
        <f t="shared" ref="D163:H163" si="31">D162+D34</f>
        <v>956323</v>
      </c>
      <c r="E163" s="26"/>
      <c r="F163" s="121">
        <f t="shared" si="31"/>
        <v>1097742</v>
      </c>
      <c r="G163" s="26"/>
      <c r="H163" s="121">
        <f t="shared" si="31"/>
        <v>1428075</v>
      </c>
      <c r="I163" s="26"/>
      <c r="J163" s="121">
        <v>2182933</v>
      </c>
    </row>
    <row r="164" spans="1:10">
      <c r="A164" s="105"/>
      <c r="B164" s="106"/>
      <c r="C164" s="53"/>
      <c r="D164" s="49"/>
      <c r="E164" s="49"/>
      <c r="F164" s="49"/>
      <c r="G164" s="49"/>
      <c r="H164" s="49"/>
      <c r="I164" s="49"/>
      <c r="J164" s="122"/>
    </row>
    <row r="165" spans="1:10" ht="13.95" customHeight="1">
      <c r="A165" s="105"/>
      <c r="B165" s="106"/>
      <c r="C165" s="19" t="s">
        <v>62</v>
      </c>
      <c r="D165" s="49"/>
      <c r="E165" s="49"/>
      <c r="F165" s="49"/>
      <c r="G165" s="49"/>
      <c r="H165" s="49"/>
      <c r="I165" s="49"/>
      <c r="J165" s="122"/>
    </row>
    <row r="166" spans="1:10" ht="13.95" customHeight="1">
      <c r="A166" s="105" t="s">
        <v>8</v>
      </c>
      <c r="B166" s="117">
        <v>5054</v>
      </c>
      <c r="C166" s="19" t="s">
        <v>129</v>
      </c>
      <c r="D166" s="37"/>
      <c r="E166" s="37"/>
      <c r="F166" s="37"/>
      <c r="G166" s="37"/>
      <c r="H166" s="37"/>
      <c r="I166" s="37"/>
      <c r="J166" s="120"/>
    </row>
    <row r="167" spans="1:10" ht="13.95" customHeight="1">
      <c r="A167" s="105"/>
      <c r="B167" s="119">
        <v>4</v>
      </c>
      <c r="C167" s="175" t="s">
        <v>19</v>
      </c>
      <c r="D167" s="37"/>
      <c r="E167" s="37"/>
      <c r="F167" s="37"/>
      <c r="G167" s="37"/>
      <c r="H167" s="37"/>
      <c r="I167" s="37"/>
      <c r="J167" s="120"/>
    </row>
    <row r="168" spans="1:10" ht="13.95" customHeight="1">
      <c r="A168" s="105"/>
      <c r="B168" s="111">
        <v>4.101</v>
      </c>
      <c r="C168" s="19" t="s">
        <v>80</v>
      </c>
      <c r="D168" s="34"/>
      <c r="E168" s="34"/>
      <c r="F168" s="34"/>
      <c r="G168" s="34"/>
      <c r="H168" s="34"/>
      <c r="I168" s="34"/>
      <c r="J168" s="118"/>
    </row>
    <row r="169" spans="1:10" ht="28.95" customHeight="1">
      <c r="A169" s="105"/>
      <c r="B169" s="119">
        <v>61</v>
      </c>
      <c r="C169" s="175" t="s">
        <v>314</v>
      </c>
      <c r="D169" s="34"/>
      <c r="E169" s="34"/>
      <c r="F169" s="34"/>
      <c r="G169" s="34"/>
      <c r="H169" s="34"/>
      <c r="I169" s="34"/>
      <c r="J169" s="118"/>
    </row>
    <row r="170" spans="1:10" ht="26.4">
      <c r="A170" s="105"/>
      <c r="B170" s="119" t="s">
        <v>81</v>
      </c>
      <c r="C170" s="175" t="s">
        <v>266</v>
      </c>
      <c r="D170" s="27">
        <v>0</v>
      </c>
      <c r="E170" s="27"/>
      <c r="F170" s="43">
        <v>426</v>
      </c>
      <c r="G170" s="42"/>
      <c r="H170" s="43">
        <v>426</v>
      </c>
      <c r="I170" s="42"/>
      <c r="J170" s="43">
        <v>426</v>
      </c>
    </row>
    <row r="171" spans="1:10" ht="28.95" customHeight="1">
      <c r="A171" s="105" t="s">
        <v>6</v>
      </c>
      <c r="B171" s="119">
        <v>61</v>
      </c>
      <c r="C171" s="175" t="s">
        <v>314</v>
      </c>
      <c r="D171" s="26">
        <f t="shared" ref="D171:H171" si="32">D170</f>
        <v>0</v>
      </c>
      <c r="E171" s="26"/>
      <c r="F171" s="33">
        <f t="shared" si="32"/>
        <v>426</v>
      </c>
      <c r="G171" s="26"/>
      <c r="H171" s="33">
        <f t="shared" si="32"/>
        <v>426</v>
      </c>
      <c r="I171" s="26"/>
      <c r="J171" s="33">
        <v>426</v>
      </c>
    </row>
    <row r="172" spans="1:10" ht="14.85" customHeight="1">
      <c r="A172" s="105"/>
      <c r="B172" s="119"/>
      <c r="C172" s="175"/>
      <c r="D172" s="34"/>
      <c r="E172" s="34"/>
      <c r="F172" s="34"/>
      <c r="G172" s="34"/>
      <c r="H172" s="34"/>
      <c r="I172" s="34"/>
      <c r="J172" s="118"/>
    </row>
    <row r="173" spans="1:10" s="3" customFormat="1" ht="14.85" customHeight="1">
      <c r="A173" s="105"/>
      <c r="B173" s="119">
        <v>68</v>
      </c>
      <c r="C173" s="47" t="s">
        <v>207</v>
      </c>
      <c r="D173" s="34"/>
      <c r="E173" s="34"/>
      <c r="F173" s="34"/>
      <c r="G173" s="34"/>
      <c r="H173" s="34"/>
      <c r="I173" s="34"/>
      <c r="J173" s="118"/>
    </row>
    <row r="174" spans="1:10" ht="28.95" customHeight="1">
      <c r="A174" s="105"/>
      <c r="B174" s="119" t="s">
        <v>166</v>
      </c>
      <c r="C174" s="175" t="s">
        <v>167</v>
      </c>
      <c r="D174" s="35">
        <v>2224</v>
      </c>
      <c r="E174" s="24"/>
      <c r="F174" s="34">
        <v>1057</v>
      </c>
      <c r="G174" s="36"/>
      <c r="H174" s="34">
        <v>1057</v>
      </c>
      <c r="I174" s="36"/>
      <c r="J174" s="35">
        <v>1057</v>
      </c>
    </row>
    <row r="175" spans="1:10" ht="39.6" customHeight="1">
      <c r="A175" s="105"/>
      <c r="B175" s="119" t="s">
        <v>168</v>
      </c>
      <c r="C175" s="175" t="s">
        <v>195</v>
      </c>
      <c r="D175" s="36">
        <v>0</v>
      </c>
      <c r="E175" s="24"/>
      <c r="F175" s="34">
        <v>2000</v>
      </c>
      <c r="G175" s="36"/>
      <c r="H175" s="34">
        <v>2000</v>
      </c>
      <c r="I175" s="36"/>
      <c r="J175" s="35">
        <v>2000</v>
      </c>
    </row>
    <row r="176" spans="1:10" ht="28.95" customHeight="1">
      <c r="A176" s="105"/>
      <c r="B176" s="119" t="s">
        <v>169</v>
      </c>
      <c r="C176" s="175" t="s">
        <v>257</v>
      </c>
      <c r="D176" s="35">
        <v>8229</v>
      </c>
      <c r="E176" s="24"/>
      <c r="F176" s="34">
        <v>4000</v>
      </c>
      <c r="G176" s="36"/>
      <c r="H176" s="34">
        <v>4000</v>
      </c>
      <c r="I176" s="36"/>
      <c r="J176" s="35">
        <v>4000</v>
      </c>
    </row>
    <row r="177" spans="1:10" ht="30" customHeight="1">
      <c r="A177" s="105"/>
      <c r="B177" s="119" t="s">
        <v>279</v>
      </c>
      <c r="C177" s="175" t="s">
        <v>280</v>
      </c>
      <c r="D177" s="43">
        <v>42699</v>
      </c>
      <c r="E177" s="27"/>
      <c r="F177" s="43">
        <v>50000</v>
      </c>
      <c r="G177" s="42"/>
      <c r="H177" s="43">
        <v>50000</v>
      </c>
      <c r="I177" s="42"/>
      <c r="J177" s="43">
        <v>40000</v>
      </c>
    </row>
    <row r="178" spans="1:10" ht="14.85" customHeight="1">
      <c r="A178" s="116" t="s">
        <v>6</v>
      </c>
      <c r="B178" s="164">
        <v>68</v>
      </c>
      <c r="C178" s="172" t="s">
        <v>207</v>
      </c>
      <c r="D178" s="43">
        <f>SUM(D174:D177)</f>
        <v>53152</v>
      </c>
      <c r="E178" s="42"/>
      <c r="F178" s="43">
        <f t="shared" ref="F178:H178" si="33">SUM(F174:F177)</f>
        <v>57057</v>
      </c>
      <c r="G178" s="42"/>
      <c r="H178" s="43">
        <f t="shared" si="33"/>
        <v>57057</v>
      </c>
      <c r="I178" s="42"/>
      <c r="J178" s="43">
        <v>47057</v>
      </c>
    </row>
    <row r="179" spans="1:10">
      <c r="A179" s="105"/>
      <c r="B179" s="119"/>
      <c r="C179" s="47"/>
      <c r="D179" s="36"/>
      <c r="E179" s="36"/>
      <c r="F179" s="34"/>
      <c r="G179" s="36"/>
      <c r="H179" s="34"/>
      <c r="I179" s="36"/>
      <c r="J179" s="35"/>
    </row>
    <row r="180" spans="1:10" ht="13.95" customHeight="1">
      <c r="A180" s="106"/>
      <c r="B180" s="119">
        <v>70</v>
      </c>
      <c r="C180" s="175" t="s">
        <v>208</v>
      </c>
      <c r="D180" s="34"/>
      <c r="E180" s="34"/>
      <c r="F180" s="34"/>
      <c r="G180" s="34"/>
      <c r="H180" s="34"/>
      <c r="I180" s="34"/>
      <c r="J180" s="118"/>
    </row>
    <row r="181" spans="1:10" ht="28.95" customHeight="1">
      <c r="A181" s="106"/>
      <c r="B181" s="119" t="s">
        <v>149</v>
      </c>
      <c r="C181" s="175" t="s">
        <v>153</v>
      </c>
      <c r="D181" s="36">
        <v>0</v>
      </c>
      <c r="E181" s="24"/>
      <c r="F181" s="34">
        <v>18720</v>
      </c>
      <c r="G181" s="36"/>
      <c r="H181" s="34">
        <v>18720</v>
      </c>
      <c r="I181" s="36"/>
      <c r="J181" s="35">
        <v>90000</v>
      </c>
    </row>
    <row r="182" spans="1:10" ht="28.95" customHeight="1">
      <c r="A182" s="106"/>
      <c r="B182" s="119" t="s">
        <v>335</v>
      </c>
      <c r="C182" s="175" t="s">
        <v>336</v>
      </c>
      <c r="D182" s="36">
        <v>0</v>
      </c>
      <c r="E182" s="24"/>
      <c r="F182" s="36">
        <v>0</v>
      </c>
      <c r="G182" s="36"/>
      <c r="H182" s="36">
        <v>0</v>
      </c>
      <c r="I182" s="36"/>
      <c r="J182" s="35">
        <v>7943</v>
      </c>
    </row>
    <row r="183" spans="1:10" ht="15" customHeight="1">
      <c r="A183" s="106" t="s">
        <v>6</v>
      </c>
      <c r="B183" s="119">
        <v>70</v>
      </c>
      <c r="C183" s="54" t="s">
        <v>208</v>
      </c>
      <c r="D183" s="41">
        <f>SUM(D181:D182)</f>
        <v>0</v>
      </c>
      <c r="E183" s="41"/>
      <c r="F183" s="40">
        <f t="shared" ref="F183:H183" si="34">SUM(F181:F182)</f>
        <v>18720</v>
      </c>
      <c r="G183" s="41"/>
      <c r="H183" s="40">
        <f t="shared" si="34"/>
        <v>18720</v>
      </c>
      <c r="I183" s="41"/>
      <c r="J183" s="40">
        <v>97943</v>
      </c>
    </row>
    <row r="184" spans="1:10" ht="15" customHeight="1">
      <c r="A184" s="106"/>
      <c r="B184" s="119"/>
      <c r="C184" s="54"/>
      <c r="D184" s="86"/>
      <c r="E184" s="86"/>
      <c r="F184" s="45"/>
      <c r="G184" s="86"/>
      <c r="H184" s="45"/>
      <c r="I184" s="86"/>
      <c r="J184" s="46"/>
    </row>
    <row r="185" spans="1:10" ht="15" customHeight="1">
      <c r="A185" s="106"/>
      <c r="B185" s="119">
        <v>71</v>
      </c>
      <c r="C185" s="175" t="s">
        <v>296</v>
      </c>
      <c r="D185" s="36"/>
      <c r="E185" s="36"/>
      <c r="F185" s="34"/>
      <c r="G185" s="36"/>
      <c r="H185" s="34"/>
      <c r="I185" s="36"/>
      <c r="J185" s="35"/>
    </row>
    <row r="186" spans="1:10" ht="41.4" customHeight="1">
      <c r="A186" s="106"/>
      <c r="B186" s="119" t="s">
        <v>297</v>
      </c>
      <c r="C186" s="175" t="s">
        <v>351</v>
      </c>
      <c r="D186" s="36">
        <v>0</v>
      </c>
      <c r="E186" s="36"/>
      <c r="F186" s="35">
        <v>38700</v>
      </c>
      <c r="G186" s="36"/>
      <c r="H186" s="34">
        <v>38700</v>
      </c>
      <c r="I186" s="36"/>
      <c r="J186" s="35">
        <v>30000</v>
      </c>
    </row>
    <row r="187" spans="1:10" ht="27" customHeight="1">
      <c r="A187" s="106"/>
      <c r="B187" s="119" t="s">
        <v>337</v>
      </c>
      <c r="C187" s="175" t="s">
        <v>338</v>
      </c>
      <c r="D187" s="42">
        <v>0</v>
      </c>
      <c r="E187" s="42"/>
      <c r="F187" s="42">
        <v>0</v>
      </c>
      <c r="G187" s="42"/>
      <c r="H187" s="42">
        <v>0</v>
      </c>
      <c r="I187" s="42"/>
      <c r="J187" s="35">
        <v>10751</v>
      </c>
    </row>
    <row r="188" spans="1:10" ht="15" customHeight="1">
      <c r="A188" s="106" t="s">
        <v>6</v>
      </c>
      <c r="B188" s="119">
        <v>71</v>
      </c>
      <c r="C188" s="175" t="s">
        <v>296</v>
      </c>
      <c r="D188" s="41">
        <f>D186+D187</f>
        <v>0</v>
      </c>
      <c r="E188" s="41"/>
      <c r="F188" s="40">
        <f t="shared" ref="F188:H188" si="35">F186+F187</f>
        <v>38700</v>
      </c>
      <c r="G188" s="41"/>
      <c r="H188" s="40">
        <f t="shared" si="35"/>
        <v>38700</v>
      </c>
      <c r="I188" s="41"/>
      <c r="J188" s="40">
        <v>40751</v>
      </c>
    </row>
    <row r="189" spans="1:10" ht="15" customHeight="1">
      <c r="A189" s="106"/>
      <c r="B189" s="119"/>
      <c r="C189" s="175"/>
      <c r="D189" s="86"/>
      <c r="E189" s="86"/>
      <c r="F189" s="86"/>
      <c r="G189" s="86"/>
      <c r="H189" s="46"/>
      <c r="I189" s="86"/>
      <c r="J189" s="46"/>
    </row>
    <row r="190" spans="1:10" ht="15" customHeight="1">
      <c r="A190" s="152"/>
      <c r="B190" s="119">
        <v>72</v>
      </c>
      <c r="C190" s="175" t="s">
        <v>327</v>
      </c>
      <c r="D190" s="36"/>
      <c r="E190" s="36"/>
      <c r="F190" s="36"/>
      <c r="G190" s="36"/>
      <c r="H190" s="35"/>
      <c r="I190" s="36"/>
      <c r="J190" s="35"/>
    </row>
    <row r="191" spans="1:10" ht="40.200000000000003" customHeight="1">
      <c r="A191" s="106"/>
      <c r="B191" s="119" t="s">
        <v>328</v>
      </c>
      <c r="C191" s="175" t="s">
        <v>348</v>
      </c>
      <c r="D191" s="42">
        <v>0</v>
      </c>
      <c r="E191" s="42"/>
      <c r="F191" s="42">
        <v>0</v>
      </c>
      <c r="G191" s="42"/>
      <c r="H191" s="43">
        <v>200000</v>
      </c>
      <c r="I191" s="42"/>
      <c r="J191" s="43">
        <v>300000</v>
      </c>
    </row>
    <row r="192" spans="1:10" ht="15" customHeight="1">
      <c r="A192" s="106" t="s">
        <v>6</v>
      </c>
      <c r="B192" s="119">
        <v>72</v>
      </c>
      <c r="C192" s="175" t="s">
        <v>327</v>
      </c>
      <c r="D192" s="41">
        <f>D191</f>
        <v>0</v>
      </c>
      <c r="E192" s="41"/>
      <c r="F192" s="41">
        <f t="shared" ref="F192:H192" si="36">F191</f>
        <v>0</v>
      </c>
      <c r="G192" s="41"/>
      <c r="H192" s="40">
        <f t="shared" si="36"/>
        <v>200000</v>
      </c>
      <c r="I192" s="41"/>
      <c r="J192" s="40">
        <v>300000</v>
      </c>
    </row>
    <row r="193" spans="1:10" ht="15" customHeight="1">
      <c r="A193" s="106" t="s">
        <v>6</v>
      </c>
      <c r="B193" s="111">
        <v>4.101</v>
      </c>
      <c r="C193" s="84" t="s">
        <v>80</v>
      </c>
      <c r="D193" s="40">
        <f>D178+D183+D171+D188+D192</f>
        <v>53152</v>
      </c>
      <c r="E193" s="41"/>
      <c r="F193" s="40">
        <f t="shared" ref="F193:H193" si="37">F178+F183+F171+F188+F192</f>
        <v>114903</v>
      </c>
      <c r="G193" s="41"/>
      <c r="H193" s="40">
        <f t="shared" si="37"/>
        <v>314903</v>
      </c>
      <c r="I193" s="41"/>
      <c r="J193" s="40">
        <v>486177</v>
      </c>
    </row>
    <row r="194" spans="1:10">
      <c r="A194" s="105"/>
      <c r="B194" s="111"/>
      <c r="C194" s="19"/>
      <c r="D194" s="34"/>
      <c r="E194" s="34"/>
      <c r="F194" s="34"/>
      <c r="G194" s="34"/>
      <c r="H194" s="34"/>
      <c r="I194" s="34"/>
      <c r="J194" s="122"/>
    </row>
    <row r="195" spans="1:10" ht="14.7" customHeight="1">
      <c r="A195" s="105"/>
      <c r="B195" s="111">
        <v>4.3369999999999997</v>
      </c>
      <c r="C195" s="19" t="s">
        <v>20</v>
      </c>
      <c r="D195" s="34"/>
      <c r="E195" s="34"/>
      <c r="F195" s="34"/>
      <c r="G195" s="34"/>
      <c r="H195" s="34"/>
      <c r="I195" s="34"/>
      <c r="J195" s="118"/>
    </row>
    <row r="196" spans="1:10" ht="14.7" customHeight="1">
      <c r="A196" s="105"/>
      <c r="B196" s="106">
        <v>60</v>
      </c>
      <c r="C196" s="175" t="s">
        <v>21</v>
      </c>
      <c r="D196" s="34"/>
      <c r="E196" s="34"/>
      <c r="F196" s="34"/>
      <c r="G196" s="34"/>
      <c r="H196" s="34"/>
      <c r="I196" s="34"/>
      <c r="J196" s="118"/>
    </row>
    <row r="197" spans="1:10" ht="14.7" customHeight="1">
      <c r="A197" s="105"/>
      <c r="B197" s="106">
        <v>45</v>
      </c>
      <c r="C197" s="175" t="s">
        <v>12</v>
      </c>
      <c r="D197" s="34"/>
      <c r="E197" s="34"/>
      <c r="F197" s="34"/>
      <c r="G197" s="34"/>
      <c r="H197" s="34"/>
      <c r="I197" s="34"/>
      <c r="J197" s="118"/>
    </row>
    <row r="198" spans="1:10" ht="14.7" customHeight="1">
      <c r="A198" s="105"/>
      <c r="B198" s="124" t="s">
        <v>318</v>
      </c>
      <c r="C198" s="175" t="s">
        <v>319</v>
      </c>
      <c r="D198" s="36">
        <v>0</v>
      </c>
      <c r="E198" s="36"/>
      <c r="F198" s="36">
        <v>0</v>
      </c>
      <c r="G198" s="36"/>
      <c r="H198" s="34">
        <v>1262600</v>
      </c>
      <c r="I198" s="36"/>
      <c r="J198" s="25">
        <v>190000</v>
      </c>
    </row>
    <row r="199" spans="1:10" ht="14.7" customHeight="1">
      <c r="A199" s="105"/>
      <c r="B199" s="124" t="s">
        <v>294</v>
      </c>
      <c r="C199" s="175" t="s">
        <v>295</v>
      </c>
      <c r="D199" s="35">
        <v>700000</v>
      </c>
      <c r="E199" s="36"/>
      <c r="F199" s="36">
        <v>0</v>
      </c>
      <c r="G199" s="36"/>
      <c r="H199" s="36">
        <v>0</v>
      </c>
      <c r="I199" s="36"/>
      <c r="J199" s="25">
        <v>40000</v>
      </c>
    </row>
    <row r="200" spans="1:10" ht="15.75" customHeight="1">
      <c r="A200" s="105"/>
      <c r="B200" s="124" t="s">
        <v>63</v>
      </c>
      <c r="C200" s="47" t="s">
        <v>161</v>
      </c>
      <c r="D200" s="35">
        <v>396672</v>
      </c>
      <c r="E200" s="36"/>
      <c r="F200" s="35">
        <v>168000</v>
      </c>
      <c r="G200" s="36"/>
      <c r="H200" s="34">
        <v>204200</v>
      </c>
      <c r="I200" s="36"/>
      <c r="J200" s="24">
        <v>0</v>
      </c>
    </row>
    <row r="201" spans="1:10">
      <c r="A201" s="116"/>
      <c r="B201" s="163" t="s">
        <v>232</v>
      </c>
      <c r="C201" s="149" t="s">
        <v>332</v>
      </c>
      <c r="D201" s="43">
        <v>17193</v>
      </c>
      <c r="E201" s="42"/>
      <c r="F201" s="43">
        <v>5000</v>
      </c>
      <c r="G201" s="42"/>
      <c r="H201" s="44">
        <v>12353</v>
      </c>
      <c r="I201" s="42"/>
      <c r="J201" s="28">
        <v>12020</v>
      </c>
    </row>
    <row r="202" spans="1:10" ht="43.2" customHeight="1">
      <c r="A202" s="105"/>
      <c r="B202" s="124" t="s">
        <v>233</v>
      </c>
      <c r="C202" s="55" t="s">
        <v>286</v>
      </c>
      <c r="D202" s="36">
        <v>0</v>
      </c>
      <c r="E202" s="36"/>
      <c r="F202" s="35">
        <v>1</v>
      </c>
      <c r="G202" s="36"/>
      <c r="H202" s="35">
        <v>13243</v>
      </c>
      <c r="I202" s="36"/>
      <c r="J202" s="24">
        <v>0</v>
      </c>
    </row>
    <row r="203" spans="1:10" ht="14.7" customHeight="1">
      <c r="A203" s="105"/>
      <c r="B203" s="124" t="s">
        <v>64</v>
      </c>
      <c r="C203" s="175" t="s">
        <v>287</v>
      </c>
      <c r="D203" s="35">
        <v>3000</v>
      </c>
      <c r="E203" s="24"/>
      <c r="F203" s="35">
        <v>50000</v>
      </c>
      <c r="G203" s="36"/>
      <c r="H203" s="34">
        <v>50000</v>
      </c>
      <c r="I203" s="36"/>
      <c r="J203" s="25">
        <v>100000</v>
      </c>
    </row>
    <row r="204" spans="1:10" ht="28.95" customHeight="1">
      <c r="A204" s="105"/>
      <c r="B204" s="124" t="s">
        <v>238</v>
      </c>
      <c r="C204" s="175" t="s">
        <v>239</v>
      </c>
      <c r="D204" s="35">
        <v>693</v>
      </c>
      <c r="E204" s="24"/>
      <c r="F204" s="35">
        <v>9050</v>
      </c>
      <c r="G204" s="36"/>
      <c r="H204" s="35">
        <v>9050</v>
      </c>
      <c r="I204" s="36"/>
      <c r="J204" s="35">
        <v>9050</v>
      </c>
    </row>
    <row r="205" spans="1:10" ht="14.25" customHeight="1">
      <c r="A205" s="105"/>
      <c r="B205" s="124" t="s">
        <v>65</v>
      </c>
      <c r="C205" s="175" t="s">
        <v>66</v>
      </c>
      <c r="D205" s="34">
        <v>62352</v>
      </c>
      <c r="E205" s="24"/>
      <c r="F205" s="35">
        <v>64900</v>
      </c>
      <c r="G205" s="36"/>
      <c r="H205" s="35">
        <v>64900</v>
      </c>
      <c r="I205" s="36"/>
      <c r="J205" s="24">
        <v>0</v>
      </c>
    </row>
    <row r="206" spans="1:10" ht="15" customHeight="1">
      <c r="A206" s="105"/>
      <c r="B206" s="124" t="s">
        <v>205</v>
      </c>
      <c r="C206" s="175" t="s">
        <v>230</v>
      </c>
      <c r="D206" s="35">
        <v>7091</v>
      </c>
      <c r="E206" s="36"/>
      <c r="F206" s="36">
        <v>0</v>
      </c>
      <c r="G206" s="36"/>
      <c r="H206" s="36">
        <v>0</v>
      </c>
      <c r="I206" s="36"/>
      <c r="J206" s="24">
        <v>0</v>
      </c>
    </row>
    <row r="207" spans="1:10" ht="15" customHeight="1">
      <c r="A207" s="105"/>
      <c r="B207" s="124" t="s">
        <v>67</v>
      </c>
      <c r="C207" s="175" t="s">
        <v>206</v>
      </c>
      <c r="D207" s="35">
        <v>8499</v>
      </c>
      <c r="E207" s="36"/>
      <c r="F207" s="36">
        <v>0</v>
      </c>
      <c r="G207" s="36"/>
      <c r="H207" s="36">
        <v>0</v>
      </c>
      <c r="I207" s="36"/>
      <c r="J207" s="24">
        <v>0</v>
      </c>
    </row>
    <row r="208" spans="1:10" ht="41.4" customHeight="1">
      <c r="A208" s="105"/>
      <c r="B208" s="124" t="s">
        <v>298</v>
      </c>
      <c r="C208" s="175" t="s">
        <v>352</v>
      </c>
      <c r="D208" s="36">
        <v>0</v>
      </c>
      <c r="E208" s="36"/>
      <c r="F208" s="35">
        <v>31000</v>
      </c>
      <c r="G208" s="36"/>
      <c r="H208" s="35">
        <v>31000</v>
      </c>
      <c r="I208" s="36"/>
      <c r="J208" s="25">
        <v>30000</v>
      </c>
    </row>
    <row r="209" spans="1:10" ht="40.200000000000003" customHeight="1">
      <c r="A209" s="105"/>
      <c r="B209" s="124" t="s">
        <v>341</v>
      </c>
      <c r="C209" s="175" t="s">
        <v>353</v>
      </c>
      <c r="D209" s="36">
        <v>0</v>
      </c>
      <c r="E209" s="36"/>
      <c r="F209" s="36">
        <v>0</v>
      </c>
      <c r="G209" s="36"/>
      <c r="H209" s="36">
        <v>0</v>
      </c>
      <c r="I209" s="36"/>
      <c r="J209" s="25">
        <v>5160</v>
      </c>
    </row>
    <row r="210" spans="1:10" ht="15" customHeight="1">
      <c r="A210" s="106"/>
      <c r="B210" s="124" t="s">
        <v>133</v>
      </c>
      <c r="C210" s="175" t="s">
        <v>127</v>
      </c>
      <c r="D210" s="35">
        <v>118874</v>
      </c>
      <c r="E210" s="24"/>
      <c r="F210" s="35">
        <v>150000</v>
      </c>
      <c r="G210" s="36"/>
      <c r="H210" s="35">
        <v>300000</v>
      </c>
      <c r="I210" s="36"/>
      <c r="J210" s="25">
        <v>300000</v>
      </c>
    </row>
    <row r="211" spans="1:10" ht="28.95" customHeight="1">
      <c r="A211" s="105"/>
      <c r="B211" s="124" t="s">
        <v>150</v>
      </c>
      <c r="C211" s="175" t="s">
        <v>256</v>
      </c>
      <c r="D211" s="36">
        <v>0</v>
      </c>
      <c r="E211" s="24"/>
      <c r="F211" s="35">
        <v>10000</v>
      </c>
      <c r="G211" s="36"/>
      <c r="H211" s="34">
        <v>10000</v>
      </c>
      <c r="I211" s="36"/>
      <c r="J211" s="25">
        <v>1</v>
      </c>
    </row>
    <row r="212" spans="1:10" ht="15" customHeight="1">
      <c r="A212" s="105"/>
      <c r="B212" s="124" t="s">
        <v>162</v>
      </c>
      <c r="C212" s="175" t="s">
        <v>163</v>
      </c>
      <c r="D212" s="36">
        <v>0</v>
      </c>
      <c r="E212" s="31"/>
      <c r="F212" s="184">
        <v>150</v>
      </c>
      <c r="G212" s="38"/>
      <c r="H212" s="184">
        <v>15000</v>
      </c>
      <c r="I212" s="38"/>
      <c r="J212" s="115">
        <v>1</v>
      </c>
    </row>
    <row r="213" spans="1:10" ht="15" customHeight="1">
      <c r="A213" s="105"/>
      <c r="B213" s="124" t="s">
        <v>164</v>
      </c>
      <c r="C213" s="175" t="s">
        <v>165</v>
      </c>
      <c r="D213" s="184">
        <v>244</v>
      </c>
      <c r="E213" s="31"/>
      <c r="F213" s="38">
        <v>0</v>
      </c>
      <c r="G213" s="38"/>
      <c r="H213" s="38">
        <v>0</v>
      </c>
      <c r="I213" s="38"/>
      <c r="J213" s="115">
        <v>2547</v>
      </c>
    </row>
    <row r="214" spans="1:10" ht="15" customHeight="1">
      <c r="A214" s="105"/>
      <c r="B214" s="124" t="s">
        <v>172</v>
      </c>
      <c r="C214" s="175" t="s">
        <v>173</v>
      </c>
      <c r="D214" s="35">
        <v>157178</v>
      </c>
      <c r="E214" s="36"/>
      <c r="F214" s="35">
        <v>50000</v>
      </c>
      <c r="G214" s="36"/>
      <c r="H214" s="35">
        <v>218334</v>
      </c>
      <c r="I214" s="36"/>
      <c r="J214" s="24">
        <v>0</v>
      </c>
    </row>
    <row r="215" spans="1:10" ht="28.95" customHeight="1">
      <c r="A215" s="105"/>
      <c r="B215" s="124" t="s">
        <v>290</v>
      </c>
      <c r="C215" s="175" t="s">
        <v>291</v>
      </c>
      <c r="D215" s="35">
        <v>21243</v>
      </c>
      <c r="E215" s="36"/>
      <c r="F215" s="35">
        <v>10000</v>
      </c>
      <c r="G215" s="36"/>
      <c r="H215" s="35">
        <v>10000</v>
      </c>
      <c r="I215" s="36"/>
      <c r="J215" s="24">
        <v>0</v>
      </c>
    </row>
    <row r="216" spans="1:10" ht="15" customHeight="1">
      <c r="A216" s="105"/>
      <c r="B216" s="124" t="s">
        <v>203</v>
      </c>
      <c r="C216" s="175" t="s">
        <v>201</v>
      </c>
      <c r="D216" s="35">
        <v>188021</v>
      </c>
      <c r="E216" s="36"/>
      <c r="F216" s="35">
        <v>19990</v>
      </c>
      <c r="G216" s="36"/>
      <c r="H216" s="35">
        <v>38540</v>
      </c>
      <c r="I216" s="36"/>
      <c r="J216" s="24">
        <v>0</v>
      </c>
    </row>
    <row r="217" spans="1:10" ht="15" customHeight="1">
      <c r="A217" s="105"/>
      <c r="B217" s="124" t="s">
        <v>204</v>
      </c>
      <c r="C217" s="175" t="s">
        <v>202</v>
      </c>
      <c r="D217" s="35">
        <v>203985</v>
      </c>
      <c r="E217" s="36"/>
      <c r="F217" s="35">
        <v>83428</v>
      </c>
      <c r="G217" s="36"/>
      <c r="H217" s="35">
        <v>103928</v>
      </c>
      <c r="I217" s="36"/>
      <c r="J217" s="24">
        <v>0</v>
      </c>
    </row>
    <row r="218" spans="1:10" ht="15" customHeight="1">
      <c r="A218" s="105" t="s">
        <v>6</v>
      </c>
      <c r="B218" s="106">
        <v>45</v>
      </c>
      <c r="C218" s="175" t="s">
        <v>12</v>
      </c>
      <c r="D218" s="39">
        <f>SUM(D198:D217)</f>
        <v>1885045</v>
      </c>
      <c r="E218" s="41"/>
      <c r="F218" s="39">
        <f t="shared" ref="F218:H218" si="38">SUM(F198:F217)</f>
        <v>651519</v>
      </c>
      <c r="G218" s="41"/>
      <c r="H218" s="39">
        <f t="shared" si="38"/>
        <v>2343148</v>
      </c>
      <c r="I218" s="41"/>
      <c r="J218" s="39">
        <v>688779</v>
      </c>
    </row>
    <row r="219" spans="1:10">
      <c r="A219" s="105"/>
      <c r="B219" s="3"/>
      <c r="D219" s="37"/>
      <c r="E219" s="37"/>
      <c r="F219" s="37"/>
      <c r="G219" s="37"/>
      <c r="H219" s="37"/>
      <c r="I219" s="37"/>
      <c r="J219" s="127"/>
    </row>
    <row r="220" spans="1:10" ht="15" customHeight="1">
      <c r="A220" s="105"/>
      <c r="B220" s="128">
        <v>46</v>
      </c>
      <c r="C220" s="175" t="s">
        <v>13</v>
      </c>
      <c r="D220" s="37"/>
      <c r="E220" s="37"/>
      <c r="F220" s="37"/>
      <c r="G220" s="37"/>
      <c r="H220" s="37"/>
      <c r="I220" s="37"/>
      <c r="J220" s="127"/>
    </row>
    <row r="221" spans="1:10" ht="15" customHeight="1">
      <c r="A221" s="105"/>
      <c r="B221" s="124" t="s">
        <v>68</v>
      </c>
      <c r="C221" s="47" t="s">
        <v>161</v>
      </c>
      <c r="D221" s="184">
        <v>124193</v>
      </c>
      <c r="E221" s="38"/>
      <c r="F221" s="184">
        <v>82418</v>
      </c>
      <c r="G221" s="38"/>
      <c r="H221" s="184">
        <v>94218</v>
      </c>
      <c r="I221" s="38"/>
      <c r="J221" s="115">
        <v>2000</v>
      </c>
    </row>
    <row r="222" spans="1:10" ht="15" customHeight="1">
      <c r="A222" s="116"/>
      <c r="B222" s="163" t="s">
        <v>69</v>
      </c>
      <c r="C222" s="51" t="s">
        <v>287</v>
      </c>
      <c r="D222" s="43">
        <v>44068</v>
      </c>
      <c r="E222" s="27"/>
      <c r="F222" s="43">
        <v>25000</v>
      </c>
      <c r="G222" s="42"/>
      <c r="H222" s="44">
        <v>35000</v>
      </c>
      <c r="I222" s="42"/>
      <c r="J222" s="28">
        <v>90000</v>
      </c>
    </row>
    <row r="223" spans="1:10" ht="15" customHeight="1">
      <c r="A223" s="105"/>
      <c r="B223" s="124" t="s">
        <v>70</v>
      </c>
      <c r="C223" s="175" t="s">
        <v>66</v>
      </c>
      <c r="D223" s="35">
        <v>81999</v>
      </c>
      <c r="E223" s="24"/>
      <c r="F223" s="35">
        <v>100000</v>
      </c>
      <c r="G223" s="36"/>
      <c r="H223" s="34">
        <v>100000</v>
      </c>
      <c r="I223" s="36"/>
      <c r="J223" s="24">
        <v>0</v>
      </c>
    </row>
    <row r="224" spans="1:10" ht="27" customHeight="1">
      <c r="A224" s="105"/>
      <c r="B224" s="124" t="s">
        <v>320</v>
      </c>
      <c r="C224" s="175" t="s">
        <v>333</v>
      </c>
      <c r="D224" s="36">
        <v>0</v>
      </c>
      <c r="E224" s="24"/>
      <c r="F224" s="36">
        <v>0</v>
      </c>
      <c r="G224" s="36"/>
      <c r="H224" s="34">
        <v>25000</v>
      </c>
      <c r="I224" s="36"/>
      <c r="J224" s="24">
        <v>0</v>
      </c>
    </row>
    <row r="225" spans="1:10" ht="27" customHeight="1">
      <c r="A225" s="105"/>
      <c r="B225" s="124" t="s">
        <v>151</v>
      </c>
      <c r="C225" s="175" t="s">
        <v>160</v>
      </c>
      <c r="D225" s="24">
        <v>0</v>
      </c>
      <c r="E225" s="24"/>
      <c r="F225" s="34">
        <v>478</v>
      </c>
      <c r="G225" s="36"/>
      <c r="H225" s="34">
        <v>478</v>
      </c>
      <c r="I225" s="36"/>
      <c r="J225" s="24">
        <v>0</v>
      </c>
    </row>
    <row r="226" spans="1:10" ht="27" customHeight="1">
      <c r="A226" s="105"/>
      <c r="B226" s="124" t="s">
        <v>152</v>
      </c>
      <c r="C226" s="175" t="s">
        <v>255</v>
      </c>
      <c r="D226" s="35">
        <v>12119</v>
      </c>
      <c r="E226" s="24"/>
      <c r="F226" s="34">
        <v>10288</v>
      </c>
      <c r="G226" s="36"/>
      <c r="H226" s="34">
        <v>10288</v>
      </c>
      <c r="I226" s="36"/>
      <c r="J226" s="24">
        <v>0</v>
      </c>
    </row>
    <row r="227" spans="1:10" ht="27" customHeight="1">
      <c r="A227" s="105"/>
      <c r="B227" s="124" t="s">
        <v>200</v>
      </c>
      <c r="C227" s="55" t="s">
        <v>254</v>
      </c>
      <c r="D227" s="36">
        <v>0</v>
      </c>
      <c r="E227" s="36"/>
      <c r="F227" s="35">
        <v>1</v>
      </c>
      <c r="G227" s="36"/>
      <c r="H227" s="35">
        <v>1</v>
      </c>
      <c r="I227" s="36"/>
      <c r="J227" s="24">
        <v>0</v>
      </c>
    </row>
    <row r="228" spans="1:10" ht="15" customHeight="1">
      <c r="A228" s="105"/>
      <c r="B228" s="124" t="s">
        <v>212</v>
      </c>
      <c r="C228" s="175" t="s">
        <v>211</v>
      </c>
      <c r="D228" s="35">
        <v>30000</v>
      </c>
      <c r="E228" s="36"/>
      <c r="F228" s="35">
        <v>11800</v>
      </c>
      <c r="G228" s="36"/>
      <c r="H228" s="35">
        <v>26800</v>
      </c>
      <c r="I228" s="36"/>
      <c r="J228" s="25">
        <v>59600</v>
      </c>
    </row>
    <row r="229" spans="1:10" ht="28.95" customHeight="1">
      <c r="A229" s="105"/>
      <c r="B229" s="124" t="s">
        <v>213</v>
      </c>
      <c r="C229" s="55" t="s">
        <v>282</v>
      </c>
      <c r="D229" s="35">
        <v>13281</v>
      </c>
      <c r="E229" s="36"/>
      <c r="F229" s="35">
        <v>1</v>
      </c>
      <c r="G229" s="36"/>
      <c r="H229" s="35">
        <v>1</v>
      </c>
      <c r="I229" s="36"/>
      <c r="J229" s="25">
        <v>1</v>
      </c>
    </row>
    <row r="230" spans="1:10" ht="40.950000000000003" customHeight="1">
      <c r="A230" s="105"/>
      <c r="B230" s="124" t="s">
        <v>234</v>
      </c>
      <c r="C230" s="57" t="s">
        <v>242</v>
      </c>
      <c r="D230" s="35">
        <v>2128</v>
      </c>
      <c r="E230" s="36"/>
      <c r="F230" s="35">
        <v>10283</v>
      </c>
      <c r="G230" s="36"/>
      <c r="H230" s="35">
        <v>10283</v>
      </c>
      <c r="I230" s="36"/>
      <c r="J230" s="115">
        <v>13769</v>
      </c>
    </row>
    <row r="231" spans="1:10" ht="15" customHeight="1">
      <c r="A231" s="105" t="s">
        <v>6</v>
      </c>
      <c r="B231" s="128">
        <v>46</v>
      </c>
      <c r="C231" s="175" t="s">
        <v>13</v>
      </c>
      <c r="D231" s="39">
        <f>SUM(D221:D230)</f>
        <v>307788</v>
      </c>
      <c r="E231" s="41"/>
      <c r="F231" s="39">
        <f t="shared" ref="F231:H231" si="39">SUM(F221:F230)</f>
        <v>240269</v>
      </c>
      <c r="G231" s="41"/>
      <c r="H231" s="39">
        <f t="shared" si="39"/>
        <v>302069</v>
      </c>
      <c r="I231" s="41"/>
      <c r="J231" s="39">
        <v>165370</v>
      </c>
    </row>
    <row r="232" spans="1:10">
      <c r="A232" s="105"/>
      <c r="B232" s="124"/>
      <c r="C232" s="175"/>
      <c r="D232" s="34"/>
      <c r="E232" s="34"/>
      <c r="F232" s="34"/>
      <c r="G232" s="34"/>
      <c r="H232" s="34"/>
      <c r="I232" s="34"/>
      <c r="J232" s="122"/>
    </row>
    <row r="233" spans="1:10" ht="14.25" customHeight="1">
      <c r="A233" s="105"/>
      <c r="B233" s="128" t="s">
        <v>72</v>
      </c>
      <c r="C233" s="175" t="s">
        <v>14</v>
      </c>
      <c r="D233" s="34"/>
      <c r="E233" s="34"/>
      <c r="F233" s="34"/>
      <c r="G233" s="34"/>
      <c r="H233" s="34"/>
      <c r="I233" s="34"/>
      <c r="J233" s="122"/>
    </row>
    <row r="234" spans="1:10">
      <c r="A234" s="105"/>
      <c r="B234" s="124" t="s">
        <v>73</v>
      </c>
      <c r="C234" s="175" t="s">
        <v>161</v>
      </c>
      <c r="D234" s="35">
        <v>36775</v>
      </c>
      <c r="E234" s="36"/>
      <c r="F234" s="35">
        <v>42477</v>
      </c>
      <c r="G234" s="36"/>
      <c r="H234" s="35">
        <v>57477</v>
      </c>
      <c r="I234" s="36"/>
      <c r="J234" s="24">
        <v>0</v>
      </c>
    </row>
    <row r="235" spans="1:10" ht="14.25" customHeight="1">
      <c r="A235" s="105"/>
      <c r="B235" s="124" t="s">
        <v>74</v>
      </c>
      <c r="C235" s="175" t="s">
        <v>281</v>
      </c>
      <c r="D235" s="35">
        <v>2882</v>
      </c>
      <c r="E235" s="24"/>
      <c r="F235" s="35">
        <v>10000</v>
      </c>
      <c r="G235" s="36"/>
      <c r="H235" s="34">
        <v>75000</v>
      </c>
      <c r="I235" s="36"/>
      <c r="J235" s="25">
        <v>30000</v>
      </c>
    </row>
    <row r="236" spans="1:10" ht="14.25" customHeight="1">
      <c r="A236" s="105"/>
      <c r="B236" s="124" t="s">
        <v>75</v>
      </c>
      <c r="C236" s="175" t="s">
        <v>66</v>
      </c>
      <c r="D236" s="34">
        <v>832</v>
      </c>
      <c r="E236" s="24"/>
      <c r="F236" s="35">
        <v>79600</v>
      </c>
      <c r="G236" s="36"/>
      <c r="H236" s="34">
        <v>79600</v>
      </c>
      <c r="I236" s="36"/>
      <c r="J236" s="24">
        <v>0</v>
      </c>
    </row>
    <row r="237" spans="1:10">
      <c r="A237" s="105"/>
      <c r="B237" s="124" t="s">
        <v>128</v>
      </c>
      <c r="C237" s="175" t="s">
        <v>306</v>
      </c>
      <c r="D237" s="36">
        <v>0</v>
      </c>
      <c r="E237" s="24"/>
      <c r="F237" s="34">
        <v>1</v>
      </c>
      <c r="G237" s="36"/>
      <c r="H237" s="34">
        <v>1</v>
      </c>
      <c r="I237" s="36"/>
      <c r="J237" s="24">
        <v>0</v>
      </c>
    </row>
    <row r="238" spans="1:10" ht="14.25" customHeight="1">
      <c r="A238" s="105"/>
      <c r="B238" s="124" t="s">
        <v>268</v>
      </c>
      <c r="C238" s="175" t="s">
        <v>289</v>
      </c>
      <c r="D238" s="35">
        <v>7219</v>
      </c>
      <c r="E238" s="24"/>
      <c r="F238" s="36">
        <v>0</v>
      </c>
      <c r="G238" s="36"/>
      <c r="H238" s="36">
        <v>0</v>
      </c>
      <c r="I238" s="36"/>
      <c r="J238" s="24">
        <v>0</v>
      </c>
    </row>
    <row r="239" spans="1:10" ht="14.4" customHeight="1">
      <c r="A239" s="105"/>
      <c r="B239" s="124" t="s">
        <v>170</v>
      </c>
      <c r="C239" s="55" t="s">
        <v>194</v>
      </c>
      <c r="D239" s="35">
        <v>49567</v>
      </c>
      <c r="E239" s="24"/>
      <c r="F239" s="34">
        <v>5000</v>
      </c>
      <c r="G239" s="36"/>
      <c r="H239" s="35">
        <v>51970</v>
      </c>
      <c r="I239" s="36"/>
      <c r="J239" s="25">
        <v>20000</v>
      </c>
    </row>
    <row r="240" spans="1:10" ht="40.049999999999997" customHeight="1">
      <c r="A240" s="105"/>
      <c r="B240" s="124" t="s">
        <v>240</v>
      </c>
      <c r="C240" s="55" t="s">
        <v>241</v>
      </c>
      <c r="D240" s="35">
        <v>223620</v>
      </c>
      <c r="E240" s="24"/>
      <c r="F240" s="35">
        <v>75000</v>
      </c>
      <c r="G240" s="36"/>
      <c r="H240" s="35">
        <v>75000</v>
      </c>
      <c r="I240" s="36"/>
      <c r="J240" s="35">
        <v>111815</v>
      </c>
    </row>
    <row r="241" spans="1:10" ht="14.4" customHeight="1">
      <c r="A241" s="105"/>
      <c r="B241" s="124" t="s">
        <v>271</v>
      </c>
      <c r="C241" s="55" t="s">
        <v>272</v>
      </c>
      <c r="D241" s="35">
        <v>8219</v>
      </c>
      <c r="E241" s="31"/>
      <c r="F241" s="35">
        <v>5000</v>
      </c>
      <c r="G241" s="36"/>
      <c r="H241" s="35">
        <v>5000</v>
      </c>
      <c r="I241" s="36"/>
      <c r="J241" s="36">
        <v>0</v>
      </c>
    </row>
    <row r="242" spans="1:10" ht="39.6">
      <c r="A242" s="105"/>
      <c r="B242" s="124" t="s">
        <v>339</v>
      </c>
      <c r="C242" s="55" t="s">
        <v>340</v>
      </c>
      <c r="D242" s="36">
        <v>0</v>
      </c>
      <c r="E242" s="31"/>
      <c r="F242" s="36">
        <v>0</v>
      </c>
      <c r="G242" s="36"/>
      <c r="H242" s="36">
        <v>0</v>
      </c>
      <c r="I242" s="36"/>
      <c r="J242" s="35">
        <v>25000</v>
      </c>
    </row>
    <row r="243" spans="1:10" ht="14.25" customHeight="1">
      <c r="A243" s="116" t="s">
        <v>6</v>
      </c>
      <c r="B243" s="150" t="s">
        <v>72</v>
      </c>
      <c r="C243" s="51" t="s">
        <v>14</v>
      </c>
      <c r="D243" s="39">
        <f>SUM(D234:D242)</f>
        <v>329114</v>
      </c>
      <c r="E243" s="41"/>
      <c r="F243" s="39">
        <f t="shared" ref="F243:H243" si="40">SUM(F234:F242)</f>
        <v>217078</v>
      </c>
      <c r="G243" s="41"/>
      <c r="H243" s="39">
        <f t="shared" si="40"/>
        <v>344048</v>
      </c>
      <c r="I243" s="41"/>
      <c r="J243" s="39">
        <v>186815</v>
      </c>
    </row>
    <row r="244" spans="1:10">
      <c r="A244" s="105"/>
      <c r="B244" s="124"/>
      <c r="C244" s="175"/>
      <c r="D244" s="37"/>
      <c r="E244" s="37"/>
      <c r="F244" s="37"/>
      <c r="G244" s="37"/>
      <c r="H244" s="37"/>
      <c r="I244" s="37"/>
      <c r="J244" s="127"/>
    </row>
    <row r="245" spans="1:10" ht="14.25" customHeight="1">
      <c r="A245" s="105"/>
      <c r="B245" s="128" t="s">
        <v>76</v>
      </c>
      <c r="C245" s="175" t="s">
        <v>15</v>
      </c>
      <c r="D245" s="34"/>
      <c r="E245" s="34"/>
      <c r="F245" s="34"/>
      <c r="G245" s="34"/>
      <c r="H245" s="34"/>
      <c r="I245" s="34"/>
      <c r="J245" s="122"/>
    </row>
    <row r="246" spans="1:10" ht="14.25" customHeight="1">
      <c r="A246" s="105"/>
      <c r="B246" s="124" t="s">
        <v>77</v>
      </c>
      <c r="C246" s="47" t="s">
        <v>161</v>
      </c>
      <c r="D246" s="35">
        <v>125979</v>
      </c>
      <c r="E246" s="36"/>
      <c r="F246" s="35">
        <v>73860</v>
      </c>
      <c r="G246" s="36"/>
      <c r="H246" s="35">
        <v>83860</v>
      </c>
      <c r="I246" s="36"/>
      <c r="J246" s="24">
        <v>0</v>
      </c>
    </row>
    <row r="247" spans="1:10" ht="42" customHeight="1">
      <c r="A247" s="105"/>
      <c r="B247" s="124" t="s">
        <v>273</v>
      </c>
      <c r="C247" s="175" t="s">
        <v>274</v>
      </c>
      <c r="D247" s="35">
        <v>23763</v>
      </c>
      <c r="E247" s="36"/>
      <c r="F247" s="36">
        <v>0</v>
      </c>
      <c r="G247" s="36"/>
      <c r="H247" s="36">
        <v>0</v>
      </c>
      <c r="I247" s="36"/>
      <c r="J247" s="24">
        <v>0</v>
      </c>
    </row>
    <row r="248" spans="1:10" ht="14.25" customHeight="1">
      <c r="A248" s="105"/>
      <c r="B248" s="124" t="s">
        <v>78</v>
      </c>
      <c r="C248" s="175" t="s">
        <v>287</v>
      </c>
      <c r="D248" s="35">
        <v>35287</v>
      </c>
      <c r="E248" s="24"/>
      <c r="F248" s="35">
        <v>15000</v>
      </c>
      <c r="G248" s="36"/>
      <c r="H248" s="34">
        <v>40000</v>
      </c>
      <c r="I248" s="36"/>
      <c r="J248" s="25">
        <v>80000</v>
      </c>
    </row>
    <row r="249" spans="1:10" ht="14.25" customHeight="1">
      <c r="A249" s="105"/>
      <c r="B249" s="124" t="s">
        <v>79</v>
      </c>
      <c r="C249" s="175" t="s">
        <v>66</v>
      </c>
      <c r="D249" s="35">
        <v>41429</v>
      </c>
      <c r="E249" s="24"/>
      <c r="F249" s="35">
        <v>100000</v>
      </c>
      <c r="G249" s="36"/>
      <c r="H249" s="34">
        <v>100000</v>
      </c>
      <c r="I249" s="36"/>
      <c r="J249" s="24">
        <v>0</v>
      </c>
    </row>
    <row r="250" spans="1:10" ht="39.6">
      <c r="A250" s="105"/>
      <c r="B250" s="124" t="s">
        <v>88</v>
      </c>
      <c r="C250" s="175" t="s">
        <v>350</v>
      </c>
      <c r="D250" s="24">
        <v>0</v>
      </c>
      <c r="E250" s="24"/>
      <c r="F250" s="35">
        <v>1</v>
      </c>
      <c r="G250" s="36"/>
      <c r="H250" s="35">
        <v>1</v>
      </c>
      <c r="I250" s="36"/>
      <c r="J250" s="25">
        <v>1</v>
      </c>
    </row>
    <row r="251" spans="1:10" ht="14.25" customHeight="1">
      <c r="A251" s="105"/>
      <c r="B251" s="124" t="s">
        <v>103</v>
      </c>
      <c r="C251" s="175" t="s">
        <v>102</v>
      </c>
      <c r="D251" s="24">
        <v>0</v>
      </c>
      <c r="E251" s="24"/>
      <c r="F251" s="35">
        <v>1</v>
      </c>
      <c r="G251" s="36"/>
      <c r="H251" s="35">
        <v>1</v>
      </c>
      <c r="I251" s="36"/>
      <c r="J251" s="25">
        <v>1</v>
      </c>
    </row>
    <row r="252" spans="1:10" ht="27.6" customHeight="1">
      <c r="A252" s="105"/>
      <c r="B252" s="124" t="s">
        <v>171</v>
      </c>
      <c r="C252" s="175" t="s">
        <v>253</v>
      </c>
      <c r="D252" s="36">
        <v>0</v>
      </c>
      <c r="E252" s="24"/>
      <c r="F252" s="35">
        <v>1</v>
      </c>
      <c r="G252" s="36"/>
      <c r="H252" s="35">
        <v>79001</v>
      </c>
      <c r="I252" s="36"/>
      <c r="J252" s="25">
        <v>59</v>
      </c>
    </row>
    <row r="253" spans="1:10" ht="26.4">
      <c r="A253" s="105"/>
      <c r="B253" s="124" t="s">
        <v>236</v>
      </c>
      <c r="C253" s="175" t="s">
        <v>237</v>
      </c>
      <c r="D253" s="28">
        <v>16042</v>
      </c>
      <c r="E253" s="27"/>
      <c r="F253" s="43">
        <v>1</v>
      </c>
      <c r="G253" s="42"/>
      <c r="H253" s="43">
        <v>1</v>
      </c>
      <c r="I253" s="42"/>
      <c r="J253" s="28">
        <v>1</v>
      </c>
    </row>
    <row r="254" spans="1:10" ht="14.25" customHeight="1">
      <c r="A254" s="105" t="s">
        <v>6</v>
      </c>
      <c r="B254" s="128" t="s">
        <v>76</v>
      </c>
      <c r="C254" s="175" t="s">
        <v>15</v>
      </c>
      <c r="D254" s="44">
        <f t="shared" ref="D254:H254" si="41">SUM(D246:D253)</f>
        <v>242500</v>
      </c>
      <c r="E254" s="42"/>
      <c r="F254" s="44">
        <f t="shared" si="41"/>
        <v>188864</v>
      </c>
      <c r="G254" s="42"/>
      <c r="H254" s="44">
        <f t="shared" si="41"/>
        <v>302864</v>
      </c>
      <c r="I254" s="42"/>
      <c r="J254" s="44">
        <v>80062</v>
      </c>
    </row>
    <row r="255" spans="1:10" ht="13.95" customHeight="1">
      <c r="A255" s="105" t="s">
        <v>6</v>
      </c>
      <c r="B255" s="106">
        <v>60</v>
      </c>
      <c r="C255" s="175" t="s">
        <v>21</v>
      </c>
      <c r="D255" s="50">
        <f>D254+D243+D231+D218</f>
        <v>2764447</v>
      </c>
      <c r="E255" s="27"/>
      <c r="F255" s="50">
        <f>F254+F243+F231+F218</f>
        <v>1297730</v>
      </c>
      <c r="G255" s="27"/>
      <c r="H255" s="50">
        <f>H254+H243+H231+H218</f>
        <v>3292129</v>
      </c>
      <c r="I255" s="27"/>
      <c r="J255" s="50">
        <v>1121026</v>
      </c>
    </row>
    <row r="256" spans="1:10">
      <c r="A256" s="105"/>
      <c r="B256" s="106"/>
      <c r="C256" s="175"/>
      <c r="D256" s="49"/>
      <c r="E256" s="24"/>
      <c r="F256" s="49"/>
      <c r="G256" s="24"/>
      <c r="H256" s="49"/>
      <c r="I256" s="24"/>
      <c r="J256" s="49"/>
    </row>
    <row r="257" spans="1:10" ht="13.95" customHeight="1">
      <c r="A257" s="105"/>
      <c r="B257" s="129">
        <v>62</v>
      </c>
      <c r="C257" s="58" t="s">
        <v>214</v>
      </c>
      <c r="D257" s="25"/>
      <c r="E257" s="24"/>
      <c r="F257" s="24"/>
      <c r="G257" s="24"/>
      <c r="H257" s="25"/>
      <c r="I257" s="24"/>
      <c r="J257" s="24"/>
    </row>
    <row r="258" spans="1:10" ht="26.4">
      <c r="A258" s="105"/>
      <c r="B258" s="129" t="s">
        <v>59</v>
      </c>
      <c r="C258" s="58" t="s">
        <v>228</v>
      </c>
      <c r="D258" s="25">
        <v>6565</v>
      </c>
      <c r="E258" s="24"/>
      <c r="F258" s="25">
        <v>5000</v>
      </c>
      <c r="G258" s="24"/>
      <c r="H258" s="25">
        <v>5000</v>
      </c>
      <c r="I258" s="24"/>
      <c r="J258" s="24">
        <v>0</v>
      </c>
    </row>
    <row r="259" spans="1:10">
      <c r="A259" s="105"/>
      <c r="B259" s="129" t="s">
        <v>217</v>
      </c>
      <c r="C259" s="58" t="s">
        <v>307</v>
      </c>
      <c r="D259" s="25">
        <v>1011</v>
      </c>
      <c r="E259" s="24"/>
      <c r="F259" s="25">
        <v>5000</v>
      </c>
      <c r="G259" s="24"/>
      <c r="H259" s="25">
        <v>5000</v>
      </c>
      <c r="I259" s="24"/>
      <c r="J259" s="24">
        <v>0</v>
      </c>
    </row>
    <row r="260" spans="1:10" ht="13.95" customHeight="1">
      <c r="A260" s="105"/>
      <c r="B260" s="129" t="s">
        <v>82</v>
      </c>
      <c r="C260" s="147" t="s">
        <v>229</v>
      </c>
      <c r="D260" s="25">
        <v>7715</v>
      </c>
      <c r="E260" s="24"/>
      <c r="F260" s="25">
        <v>2000</v>
      </c>
      <c r="G260" s="24"/>
      <c r="H260" s="25">
        <v>2000</v>
      </c>
      <c r="I260" s="24"/>
      <c r="J260" s="24">
        <v>0</v>
      </c>
    </row>
    <row r="261" spans="1:10" ht="15" customHeight="1">
      <c r="A261" s="105"/>
      <c r="B261" s="129" t="s">
        <v>218</v>
      </c>
      <c r="C261" s="58" t="s">
        <v>308</v>
      </c>
      <c r="D261" s="25">
        <v>18512</v>
      </c>
      <c r="E261" s="24"/>
      <c r="F261" s="25">
        <v>10000</v>
      </c>
      <c r="G261" s="24"/>
      <c r="H261" s="25">
        <v>10000</v>
      </c>
      <c r="I261" s="24"/>
      <c r="J261" s="24">
        <v>0</v>
      </c>
    </row>
    <row r="262" spans="1:10" ht="14.4" customHeight="1">
      <c r="A262" s="105"/>
      <c r="B262" s="129" t="s">
        <v>136</v>
      </c>
      <c r="C262" s="58" t="s">
        <v>215</v>
      </c>
      <c r="D262" s="25">
        <v>13548</v>
      </c>
      <c r="E262" s="24"/>
      <c r="F262" s="25">
        <v>6000</v>
      </c>
      <c r="G262" s="24"/>
      <c r="H262" s="25">
        <v>6000</v>
      </c>
      <c r="I262" s="24"/>
      <c r="J262" s="24">
        <v>0</v>
      </c>
    </row>
    <row r="263" spans="1:10" ht="14.4" customHeight="1">
      <c r="A263" s="105"/>
      <c r="B263" s="129" t="s">
        <v>219</v>
      </c>
      <c r="C263" s="58" t="s">
        <v>252</v>
      </c>
      <c r="D263" s="24">
        <v>0</v>
      </c>
      <c r="E263" s="24"/>
      <c r="F263" s="25">
        <v>4000</v>
      </c>
      <c r="G263" s="24"/>
      <c r="H263" s="25">
        <v>4000</v>
      </c>
      <c r="I263" s="24"/>
      <c r="J263" s="24">
        <v>0</v>
      </c>
    </row>
    <row r="264" spans="1:10" ht="14.4" customHeight="1">
      <c r="A264" s="105"/>
      <c r="B264" s="129" t="s">
        <v>220</v>
      </c>
      <c r="C264" s="58" t="s">
        <v>261</v>
      </c>
      <c r="D264" s="25">
        <v>1731</v>
      </c>
      <c r="E264" s="24"/>
      <c r="F264" s="25">
        <v>5000</v>
      </c>
      <c r="G264" s="24"/>
      <c r="H264" s="25">
        <v>5000</v>
      </c>
      <c r="I264" s="24"/>
      <c r="J264" s="24">
        <v>0</v>
      </c>
    </row>
    <row r="265" spans="1:10" ht="14.4" customHeight="1">
      <c r="A265" s="105"/>
      <c r="B265" s="129" t="s">
        <v>221</v>
      </c>
      <c r="C265" s="58" t="s">
        <v>251</v>
      </c>
      <c r="D265" s="25">
        <v>7242</v>
      </c>
      <c r="E265" s="24"/>
      <c r="F265" s="25">
        <v>2000</v>
      </c>
      <c r="G265" s="24"/>
      <c r="H265" s="25">
        <v>2000</v>
      </c>
      <c r="I265" s="24"/>
      <c r="J265" s="24">
        <v>0</v>
      </c>
    </row>
    <row r="266" spans="1:10" ht="26.4">
      <c r="A266" s="105"/>
      <c r="B266" s="129" t="s">
        <v>222</v>
      </c>
      <c r="C266" s="58" t="s">
        <v>250</v>
      </c>
      <c r="D266" s="25">
        <v>5310</v>
      </c>
      <c r="E266" s="24"/>
      <c r="F266" s="25">
        <v>4000</v>
      </c>
      <c r="G266" s="24"/>
      <c r="H266" s="25">
        <v>4000</v>
      </c>
      <c r="I266" s="24"/>
      <c r="J266" s="24">
        <v>0</v>
      </c>
    </row>
    <row r="267" spans="1:10" ht="14.4" customHeight="1">
      <c r="A267" s="116"/>
      <c r="B267" s="173" t="s">
        <v>223</v>
      </c>
      <c r="C267" s="174" t="s">
        <v>309</v>
      </c>
      <c r="D267" s="27">
        <v>0</v>
      </c>
      <c r="E267" s="27"/>
      <c r="F267" s="28">
        <v>3500</v>
      </c>
      <c r="G267" s="27"/>
      <c r="H267" s="28">
        <v>3500</v>
      </c>
      <c r="I267" s="27"/>
      <c r="J267" s="27">
        <v>0</v>
      </c>
    </row>
    <row r="268" spans="1:10" ht="28.2" customHeight="1">
      <c r="A268" s="105"/>
      <c r="B268" s="129" t="s">
        <v>224</v>
      </c>
      <c r="C268" s="58" t="s">
        <v>216</v>
      </c>
      <c r="D268" s="25">
        <v>10418</v>
      </c>
      <c r="E268" s="24"/>
      <c r="F268" s="25">
        <v>6000</v>
      </c>
      <c r="G268" s="24"/>
      <c r="H268" s="25">
        <v>6000</v>
      </c>
      <c r="I268" s="24"/>
      <c r="J268" s="24">
        <v>0</v>
      </c>
    </row>
    <row r="269" spans="1:10" ht="28.2" customHeight="1">
      <c r="A269" s="105"/>
      <c r="B269" s="129" t="s">
        <v>225</v>
      </c>
      <c r="C269" s="58" t="s">
        <v>249</v>
      </c>
      <c r="D269" s="25">
        <v>14903</v>
      </c>
      <c r="E269" s="24"/>
      <c r="F269" s="25">
        <v>4000</v>
      </c>
      <c r="G269" s="24"/>
      <c r="H269" s="25">
        <v>4000</v>
      </c>
      <c r="I269" s="24"/>
      <c r="J269" s="24">
        <v>0</v>
      </c>
    </row>
    <row r="270" spans="1:10" ht="28.2" customHeight="1">
      <c r="A270" s="106"/>
      <c r="B270" s="129" t="s">
        <v>226</v>
      </c>
      <c r="C270" s="58" t="s">
        <v>248</v>
      </c>
      <c r="D270" s="25">
        <v>1390</v>
      </c>
      <c r="E270" s="24"/>
      <c r="F270" s="25">
        <v>4000</v>
      </c>
      <c r="G270" s="24"/>
      <c r="H270" s="25">
        <v>4000</v>
      </c>
      <c r="I270" s="24"/>
      <c r="J270" s="24">
        <v>0</v>
      </c>
    </row>
    <row r="271" spans="1:10" ht="27" customHeight="1">
      <c r="A271" s="106"/>
      <c r="B271" s="129" t="s">
        <v>275</v>
      </c>
      <c r="C271" s="58" t="s">
        <v>277</v>
      </c>
      <c r="D271" s="24">
        <v>0</v>
      </c>
      <c r="E271" s="24"/>
      <c r="F271" s="25">
        <v>5000</v>
      </c>
      <c r="G271" s="24"/>
      <c r="H271" s="25">
        <v>5000</v>
      </c>
      <c r="I271" s="24"/>
      <c r="J271" s="24">
        <v>0</v>
      </c>
    </row>
    <row r="272" spans="1:10" ht="14.4" customHeight="1">
      <c r="A272" s="106"/>
      <c r="B272" s="129" t="s">
        <v>276</v>
      </c>
      <c r="C272" s="58" t="s">
        <v>278</v>
      </c>
      <c r="D272" s="25">
        <v>25000</v>
      </c>
      <c r="E272" s="24"/>
      <c r="F272" s="25">
        <v>10000</v>
      </c>
      <c r="G272" s="24"/>
      <c r="H272" s="25">
        <v>10000</v>
      </c>
      <c r="I272" s="24"/>
      <c r="J272" s="24">
        <v>0</v>
      </c>
    </row>
    <row r="273" spans="1:10" ht="26.4">
      <c r="A273" s="106"/>
      <c r="B273" s="165" t="s">
        <v>299</v>
      </c>
      <c r="C273" s="148" t="s">
        <v>300</v>
      </c>
      <c r="D273" s="25">
        <v>65176</v>
      </c>
      <c r="E273" s="24"/>
      <c r="F273" s="25">
        <v>20000</v>
      </c>
      <c r="G273" s="24"/>
      <c r="H273" s="25">
        <v>20000</v>
      </c>
      <c r="I273" s="24"/>
      <c r="J273" s="24">
        <v>0</v>
      </c>
    </row>
    <row r="274" spans="1:10" ht="15" customHeight="1">
      <c r="A274" s="105" t="s">
        <v>6</v>
      </c>
      <c r="B274" s="129">
        <v>62</v>
      </c>
      <c r="C274" s="58" t="s">
        <v>214</v>
      </c>
      <c r="D274" s="33">
        <f t="shared" ref="D274:H274" si="42">SUM(D258:D273)</f>
        <v>178521</v>
      </c>
      <c r="E274" s="26"/>
      <c r="F274" s="33">
        <f t="shared" si="42"/>
        <v>95500</v>
      </c>
      <c r="G274" s="26"/>
      <c r="H274" s="33">
        <f t="shared" si="42"/>
        <v>95500</v>
      </c>
      <c r="I274" s="26"/>
      <c r="J274" s="26">
        <v>0</v>
      </c>
    </row>
    <row r="275" spans="1:10" ht="15" customHeight="1">
      <c r="A275" s="105" t="s">
        <v>6</v>
      </c>
      <c r="B275" s="111">
        <v>4.3369999999999997</v>
      </c>
      <c r="C275" s="19" t="s">
        <v>20</v>
      </c>
      <c r="D275" s="28">
        <f t="shared" ref="D275:H275" si="43">D255+D274</f>
        <v>2942968</v>
      </c>
      <c r="E275" s="27"/>
      <c r="F275" s="28">
        <f t="shared" si="43"/>
        <v>1393230</v>
      </c>
      <c r="G275" s="27"/>
      <c r="H275" s="28">
        <f t="shared" si="43"/>
        <v>3387629</v>
      </c>
      <c r="I275" s="27"/>
      <c r="J275" s="28">
        <v>1121026</v>
      </c>
    </row>
    <row r="276" spans="1:10" ht="15" customHeight="1">
      <c r="A276" s="105" t="s">
        <v>6</v>
      </c>
      <c r="B276" s="119">
        <v>4</v>
      </c>
      <c r="C276" s="175" t="s">
        <v>19</v>
      </c>
      <c r="D276" s="121">
        <f>D275+D193</f>
        <v>2996120</v>
      </c>
      <c r="E276" s="26"/>
      <c r="F276" s="121">
        <f>F275+F193</f>
        <v>1508133</v>
      </c>
      <c r="G276" s="26"/>
      <c r="H276" s="121">
        <f>H275+H193</f>
        <v>3702532</v>
      </c>
      <c r="I276" s="26"/>
      <c r="J276" s="33">
        <v>1607203</v>
      </c>
    </row>
    <row r="277" spans="1:10" ht="10.050000000000001" customHeight="1">
      <c r="A277" s="105"/>
      <c r="B277" s="119"/>
      <c r="C277" s="175"/>
      <c r="D277" s="49"/>
      <c r="E277" s="49"/>
      <c r="F277" s="59"/>
      <c r="G277" s="49"/>
      <c r="H277" s="59"/>
      <c r="I277" s="49"/>
      <c r="J277" s="122"/>
    </row>
    <row r="278" spans="1:10" ht="14.4" customHeight="1">
      <c r="A278" s="105"/>
      <c r="B278" s="119">
        <v>5</v>
      </c>
      <c r="C278" s="47" t="s">
        <v>265</v>
      </c>
      <c r="D278" s="34"/>
      <c r="E278" s="34"/>
      <c r="F278" s="49"/>
      <c r="G278" s="34"/>
      <c r="H278" s="49"/>
      <c r="I278" s="34"/>
      <c r="J278" s="118"/>
    </row>
    <row r="279" spans="1:10" ht="14.4" customHeight="1">
      <c r="A279" s="105"/>
      <c r="B279" s="111">
        <v>5.3369999999999997</v>
      </c>
      <c r="C279" s="60" t="s">
        <v>20</v>
      </c>
      <c r="D279" s="49"/>
      <c r="E279" s="49"/>
      <c r="F279" s="49"/>
      <c r="G279" s="49"/>
      <c r="H279" s="49"/>
      <c r="I279" s="49"/>
      <c r="J279" s="122"/>
    </row>
    <row r="280" spans="1:10" ht="14.4" customHeight="1">
      <c r="A280" s="105"/>
      <c r="B280" s="106">
        <v>60</v>
      </c>
      <c r="C280" s="61" t="s">
        <v>21</v>
      </c>
      <c r="D280" s="49"/>
      <c r="E280" s="49"/>
      <c r="F280" s="49"/>
      <c r="G280" s="49"/>
      <c r="H280" s="49"/>
      <c r="I280" s="49"/>
      <c r="J280" s="122"/>
    </row>
    <row r="281" spans="1:10" ht="14.4" customHeight="1">
      <c r="A281" s="105"/>
      <c r="B281" s="106">
        <v>45</v>
      </c>
      <c r="C281" s="61" t="s">
        <v>12</v>
      </c>
      <c r="D281" s="49"/>
      <c r="E281" s="49"/>
      <c r="F281" s="49"/>
      <c r="G281" s="49"/>
      <c r="H281" s="49"/>
      <c r="I281" s="49"/>
      <c r="J281" s="122"/>
    </row>
    <row r="282" spans="1:10" ht="26.4">
      <c r="A282" s="105"/>
      <c r="B282" s="106" t="s">
        <v>87</v>
      </c>
      <c r="C282" s="61" t="s">
        <v>283</v>
      </c>
      <c r="D282" s="24">
        <v>0</v>
      </c>
      <c r="E282" s="24"/>
      <c r="F282" s="49">
        <v>1</v>
      </c>
      <c r="G282" s="24"/>
      <c r="H282" s="25">
        <v>1</v>
      </c>
      <c r="I282" s="24"/>
      <c r="J282" s="24">
        <v>0</v>
      </c>
    </row>
    <row r="283" spans="1:10" ht="15" customHeight="1">
      <c r="A283" s="105" t="s">
        <v>6</v>
      </c>
      <c r="B283" s="106">
        <v>45</v>
      </c>
      <c r="C283" s="61" t="s">
        <v>12</v>
      </c>
      <c r="D283" s="26">
        <f t="shared" ref="D283:H283" si="44">SUM(D282:D282)</f>
        <v>0</v>
      </c>
      <c r="E283" s="26"/>
      <c r="F283" s="121">
        <f t="shared" si="44"/>
        <v>1</v>
      </c>
      <c r="G283" s="26"/>
      <c r="H283" s="121">
        <f t="shared" si="44"/>
        <v>1</v>
      </c>
      <c r="I283" s="26"/>
      <c r="J283" s="26">
        <v>0</v>
      </c>
    </row>
    <row r="284" spans="1:10" ht="10.050000000000001" customHeight="1">
      <c r="A284" s="105"/>
      <c r="B284" s="106"/>
      <c r="C284" s="61"/>
      <c r="D284" s="49"/>
      <c r="E284" s="49"/>
      <c r="F284" s="49"/>
      <c r="G284" s="49"/>
      <c r="H284" s="49"/>
      <c r="I284" s="49"/>
      <c r="J284" s="122"/>
    </row>
    <row r="285" spans="1:10" ht="15" customHeight="1">
      <c r="A285" s="105"/>
      <c r="B285" s="130">
        <v>46</v>
      </c>
      <c r="C285" s="61" t="s">
        <v>13</v>
      </c>
      <c r="D285" s="49"/>
      <c r="E285" s="49"/>
      <c r="F285" s="49"/>
      <c r="G285" s="49"/>
      <c r="H285" s="49"/>
      <c r="I285" s="49"/>
      <c r="J285" s="122"/>
    </row>
    <row r="286" spans="1:10" ht="26.4">
      <c r="A286" s="105"/>
      <c r="B286" s="119" t="s">
        <v>71</v>
      </c>
      <c r="C286" s="175" t="s">
        <v>284</v>
      </c>
      <c r="D286" s="25">
        <v>19638</v>
      </c>
      <c r="E286" s="24"/>
      <c r="F286" s="49">
        <v>12000</v>
      </c>
      <c r="G286" s="24"/>
      <c r="H286" s="49">
        <v>12000</v>
      </c>
      <c r="I286" s="24"/>
      <c r="J286" s="25">
        <v>1</v>
      </c>
    </row>
    <row r="287" spans="1:10" ht="42.6" customHeight="1">
      <c r="A287" s="105"/>
      <c r="B287" s="119" t="s">
        <v>83</v>
      </c>
      <c r="C287" s="175" t="s">
        <v>285</v>
      </c>
      <c r="D287" s="24">
        <v>0</v>
      </c>
      <c r="E287" s="24"/>
      <c r="F287" s="49">
        <v>10000</v>
      </c>
      <c r="G287" s="24"/>
      <c r="H287" s="25">
        <v>10000</v>
      </c>
      <c r="I287" s="24"/>
      <c r="J287" s="24">
        <v>0</v>
      </c>
    </row>
    <row r="288" spans="1:10" ht="39.6">
      <c r="A288" s="116"/>
      <c r="B288" s="164" t="s">
        <v>84</v>
      </c>
      <c r="C288" s="51" t="s">
        <v>288</v>
      </c>
      <c r="D288" s="27">
        <v>0</v>
      </c>
      <c r="E288" s="27"/>
      <c r="F288" s="28">
        <v>1</v>
      </c>
      <c r="G288" s="27"/>
      <c r="H288" s="28">
        <v>1</v>
      </c>
      <c r="I288" s="27"/>
      <c r="J288" s="27">
        <v>0</v>
      </c>
    </row>
    <row r="289" spans="1:10" ht="15" customHeight="1">
      <c r="A289" s="105" t="s">
        <v>6</v>
      </c>
      <c r="B289" s="130">
        <v>46</v>
      </c>
      <c r="C289" s="61" t="s">
        <v>13</v>
      </c>
      <c r="D289" s="28">
        <f t="shared" ref="D289:H289" si="45">D286+D287+D288</f>
        <v>19638</v>
      </c>
      <c r="E289" s="27"/>
      <c r="F289" s="50">
        <f t="shared" si="45"/>
        <v>22001</v>
      </c>
      <c r="G289" s="27"/>
      <c r="H289" s="50">
        <f t="shared" si="45"/>
        <v>22001</v>
      </c>
      <c r="I289" s="27"/>
      <c r="J289" s="28">
        <v>1</v>
      </c>
    </row>
    <row r="290" spans="1:10">
      <c r="A290" s="105"/>
      <c r="B290" s="128"/>
      <c r="C290" s="61"/>
      <c r="D290" s="49"/>
      <c r="E290" s="49"/>
      <c r="F290" s="49"/>
      <c r="G290" s="49"/>
      <c r="H290" s="49"/>
      <c r="I290" s="49"/>
      <c r="J290" s="122"/>
    </row>
    <row r="291" spans="1:10" ht="15" customHeight="1">
      <c r="A291" s="105"/>
      <c r="B291" s="128" t="s">
        <v>76</v>
      </c>
      <c r="C291" s="61" t="s">
        <v>15</v>
      </c>
      <c r="D291" s="49"/>
      <c r="E291" s="49"/>
      <c r="F291" s="49"/>
      <c r="G291" s="49"/>
      <c r="H291" s="49"/>
      <c r="I291" s="49"/>
      <c r="J291" s="122"/>
    </row>
    <row r="292" spans="1:10" ht="26.4">
      <c r="A292" s="105"/>
      <c r="B292" s="124" t="s">
        <v>101</v>
      </c>
      <c r="C292" s="61" t="s">
        <v>175</v>
      </c>
      <c r="D292" s="24">
        <v>0</v>
      </c>
      <c r="E292" s="24"/>
      <c r="F292" s="49">
        <v>2000</v>
      </c>
      <c r="G292" s="24"/>
      <c r="H292" s="49">
        <v>2000</v>
      </c>
      <c r="I292" s="24"/>
      <c r="J292" s="24">
        <v>0</v>
      </c>
    </row>
    <row r="293" spans="1:10" ht="41.4" customHeight="1">
      <c r="A293" s="105"/>
      <c r="B293" s="124" t="s">
        <v>85</v>
      </c>
      <c r="C293" s="61" t="s">
        <v>302</v>
      </c>
      <c r="D293" s="24">
        <v>0</v>
      </c>
      <c r="E293" s="24"/>
      <c r="F293" s="49">
        <v>1000</v>
      </c>
      <c r="G293" s="24"/>
      <c r="H293" s="25">
        <v>1000</v>
      </c>
      <c r="I293" s="24"/>
      <c r="J293" s="24">
        <v>0</v>
      </c>
    </row>
    <row r="294" spans="1:10" ht="28.95" customHeight="1">
      <c r="A294" s="105"/>
      <c r="B294" s="124" t="s">
        <v>86</v>
      </c>
      <c r="C294" s="61" t="s">
        <v>303</v>
      </c>
      <c r="D294" s="24">
        <v>0</v>
      </c>
      <c r="E294" s="24"/>
      <c r="F294" s="49">
        <v>1</v>
      </c>
      <c r="G294" s="24"/>
      <c r="H294" s="25">
        <v>4401</v>
      </c>
      <c r="I294" s="24"/>
      <c r="J294" s="25">
        <v>1</v>
      </c>
    </row>
    <row r="295" spans="1:10" ht="26.4">
      <c r="A295" s="105"/>
      <c r="B295" s="124" t="s">
        <v>193</v>
      </c>
      <c r="C295" s="61" t="s">
        <v>304</v>
      </c>
      <c r="D295" s="24">
        <v>0</v>
      </c>
      <c r="E295" s="24"/>
      <c r="F295" s="25">
        <v>1</v>
      </c>
      <c r="G295" s="24"/>
      <c r="H295" s="25">
        <v>1</v>
      </c>
      <c r="I295" s="24"/>
      <c r="J295" s="24">
        <v>0</v>
      </c>
    </row>
    <row r="296" spans="1:10" ht="15" customHeight="1">
      <c r="A296" s="105" t="s">
        <v>6</v>
      </c>
      <c r="B296" s="128" t="s">
        <v>76</v>
      </c>
      <c r="C296" s="61" t="s">
        <v>15</v>
      </c>
      <c r="D296" s="26">
        <f t="shared" ref="D296:H296" si="46">SUM(D292:D295)</f>
        <v>0</v>
      </c>
      <c r="E296" s="26"/>
      <c r="F296" s="121">
        <f t="shared" si="46"/>
        <v>3002</v>
      </c>
      <c r="G296" s="26"/>
      <c r="H296" s="121">
        <f t="shared" si="46"/>
        <v>7402</v>
      </c>
      <c r="I296" s="26"/>
      <c r="J296" s="33">
        <v>1</v>
      </c>
    </row>
    <row r="297" spans="1:10" ht="15" customHeight="1">
      <c r="A297" s="105" t="s">
        <v>6</v>
      </c>
      <c r="B297" s="106">
        <v>60</v>
      </c>
      <c r="C297" s="61" t="s">
        <v>21</v>
      </c>
      <c r="D297" s="121">
        <f t="shared" ref="D297:H297" si="47">D296+D289+D283</f>
        <v>19638</v>
      </c>
      <c r="E297" s="26"/>
      <c r="F297" s="121">
        <f t="shared" si="47"/>
        <v>25004</v>
      </c>
      <c r="G297" s="26"/>
      <c r="H297" s="121">
        <f t="shared" si="47"/>
        <v>29404</v>
      </c>
      <c r="I297" s="26"/>
      <c r="J297" s="33">
        <v>2</v>
      </c>
    </row>
    <row r="298" spans="1:10" ht="10.95" customHeight="1">
      <c r="A298" s="105"/>
      <c r="B298" s="106"/>
      <c r="C298" s="61"/>
      <c r="D298" s="49"/>
      <c r="E298" s="25"/>
      <c r="F298" s="49"/>
      <c r="G298" s="25"/>
      <c r="H298" s="49"/>
      <c r="I298" s="25"/>
      <c r="J298" s="122"/>
    </row>
    <row r="299" spans="1:10" ht="26.4">
      <c r="A299" s="105"/>
      <c r="B299" s="128" t="s">
        <v>137</v>
      </c>
      <c r="C299" s="175" t="s">
        <v>138</v>
      </c>
      <c r="D299" s="49"/>
      <c r="E299" s="25"/>
      <c r="F299" s="49"/>
      <c r="G299" s="25"/>
      <c r="H299" s="49"/>
      <c r="I299" s="25"/>
      <c r="J299" s="122"/>
    </row>
    <row r="300" spans="1:10" ht="28.95" customHeight="1">
      <c r="A300" s="105"/>
      <c r="B300" s="128" t="s">
        <v>139</v>
      </c>
      <c r="C300" s="175" t="s">
        <v>196</v>
      </c>
      <c r="D300" s="49"/>
      <c r="E300" s="25"/>
      <c r="F300" s="49"/>
      <c r="G300" s="25"/>
      <c r="H300" s="49"/>
      <c r="I300" s="25"/>
      <c r="J300" s="122"/>
    </row>
    <row r="301" spans="1:10" ht="15" customHeight="1">
      <c r="A301" s="105"/>
      <c r="B301" s="128" t="s">
        <v>140</v>
      </c>
      <c r="C301" s="175" t="s">
        <v>141</v>
      </c>
      <c r="D301" s="24">
        <v>0</v>
      </c>
      <c r="E301" s="24"/>
      <c r="F301" s="25">
        <v>1</v>
      </c>
      <c r="G301" s="24"/>
      <c r="H301" s="25">
        <v>1</v>
      </c>
      <c r="I301" s="24"/>
      <c r="J301" s="24">
        <v>0</v>
      </c>
    </row>
    <row r="302" spans="1:10" ht="10.95" customHeight="1">
      <c r="A302" s="105"/>
      <c r="B302" s="128"/>
      <c r="C302" s="175"/>
      <c r="D302" s="25"/>
      <c r="E302" s="24"/>
      <c r="F302" s="25"/>
      <c r="G302" s="24"/>
      <c r="H302" s="25"/>
      <c r="I302" s="24"/>
      <c r="J302" s="25"/>
    </row>
    <row r="303" spans="1:10" ht="14.4" customHeight="1">
      <c r="A303" s="105"/>
      <c r="B303" s="128" t="s">
        <v>142</v>
      </c>
      <c r="C303" s="62" t="s">
        <v>197</v>
      </c>
      <c r="D303" s="49"/>
      <c r="E303" s="25"/>
      <c r="F303" s="25"/>
      <c r="G303" s="25"/>
      <c r="H303" s="49"/>
      <c r="I303" s="25"/>
      <c r="J303" s="25"/>
    </row>
    <row r="304" spans="1:10" ht="15" customHeight="1">
      <c r="A304" s="105"/>
      <c r="B304" s="128" t="s">
        <v>143</v>
      </c>
      <c r="C304" s="175" t="s">
        <v>141</v>
      </c>
      <c r="D304" s="24">
        <v>0</v>
      </c>
      <c r="E304" s="24"/>
      <c r="F304" s="25">
        <v>1</v>
      </c>
      <c r="G304" s="24"/>
      <c r="H304" s="25">
        <v>1</v>
      </c>
      <c r="I304" s="24"/>
      <c r="J304" s="24">
        <v>0</v>
      </c>
    </row>
    <row r="305" spans="1:10" ht="10.95" customHeight="1">
      <c r="A305" s="105"/>
      <c r="B305" s="128"/>
      <c r="C305" s="175"/>
      <c r="D305" s="25"/>
      <c r="E305" s="25"/>
      <c r="F305" s="25"/>
      <c r="G305" s="25"/>
      <c r="H305" s="49"/>
      <c r="I305" s="63"/>
      <c r="J305" s="25"/>
    </row>
    <row r="306" spans="1:10" ht="28.2" customHeight="1">
      <c r="A306" s="105"/>
      <c r="B306" s="128" t="s">
        <v>144</v>
      </c>
      <c r="C306" s="175" t="s">
        <v>310</v>
      </c>
      <c r="D306" s="49"/>
      <c r="E306" s="25"/>
      <c r="F306" s="25"/>
      <c r="G306" s="25"/>
      <c r="H306" s="49"/>
      <c r="I306" s="25"/>
      <c r="J306" s="25"/>
    </row>
    <row r="307" spans="1:10">
      <c r="A307" s="105"/>
      <c r="B307" s="128" t="s">
        <v>145</v>
      </c>
      <c r="C307" s="175" t="s">
        <v>141</v>
      </c>
      <c r="D307" s="24">
        <v>0</v>
      </c>
      <c r="E307" s="24"/>
      <c r="F307" s="25">
        <v>1</v>
      </c>
      <c r="G307" s="24"/>
      <c r="H307" s="25">
        <v>1</v>
      </c>
      <c r="I307" s="24"/>
      <c r="J307" s="24">
        <v>0</v>
      </c>
    </row>
    <row r="308" spans="1:10" ht="10.95" customHeight="1">
      <c r="A308" s="105"/>
      <c r="B308" s="128"/>
      <c r="C308" s="175"/>
      <c r="D308" s="25"/>
      <c r="E308" s="25"/>
      <c r="F308" s="25"/>
      <c r="G308" s="25"/>
      <c r="H308" s="49"/>
      <c r="I308" s="63"/>
      <c r="J308" s="25"/>
    </row>
    <row r="309" spans="1:10" ht="42.6" customHeight="1">
      <c r="A309" s="105"/>
      <c r="B309" s="128" t="s">
        <v>146</v>
      </c>
      <c r="C309" s="175" t="s">
        <v>349</v>
      </c>
      <c r="D309" s="49"/>
      <c r="E309" s="25"/>
      <c r="F309" s="25"/>
      <c r="G309" s="25"/>
      <c r="H309" s="49"/>
      <c r="I309" s="25"/>
      <c r="J309" s="25"/>
    </row>
    <row r="310" spans="1:10" ht="15" customHeight="1">
      <c r="A310" s="116"/>
      <c r="B310" s="150" t="s">
        <v>147</v>
      </c>
      <c r="C310" s="51" t="s">
        <v>141</v>
      </c>
      <c r="D310" s="27">
        <v>0</v>
      </c>
      <c r="E310" s="27"/>
      <c r="F310" s="28">
        <v>1</v>
      </c>
      <c r="G310" s="27"/>
      <c r="H310" s="28">
        <v>1</v>
      </c>
      <c r="I310" s="27"/>
      <c r="J310" s="27">
        <v>0</v>
      </c>
    </row>
    <row r="311" spans="1:10">
      <c r="A311" s="105"/>
      <c r="B311" s="128"/>
      <c r="C311" s="175"/>
      <c r="D311" s="25"/>
      <c r="E311" s="25"/>
      <c r="F311" s="25"/>
      <c r="G311" s="25"/>
      <c r="H311" s="49"/>
      <c r="I311" s="63"/>
      <c r="J311" s="25"/>
    </row>
    <row r="312" spans="1:10" ht="13.95" customHeight="1">
      <c r="A312" s="105"/>
      <c r="B312" s="131" t="s">
        <v>176</v>
      </c>
      <c r="C312" s="64" t="s">
        <v>177</v>
      </c>
      <c r="D312" s="25"/>
      <c r="E312" s="24"/>
      <c r="F312" s="25"/>
      <c r="G312" s="25"/>
      <c r="H312" s="25"/>
      <c r="I312" s="24"/>
      <c r="J312" s="25"/>
    </row>
    <row r="313" spans="1:10" ht="13.95" customHeight="1">
      <c r="A313" s="105"/>
      <c r="B313" s="131" t="s">
        <v>178</v>
      </c>
      <c r="C313" s="64" t="s">
        <v>141</v>
      </c>
      <c r="D313" s="24">
        <v>0</v>
      </c>
      <c r="E313" s="24"/>
      <c r="F313" s="25">
        <v>1</v>
      </c>
      <c r="G313" s="24"/>
      <c r="H313" s="25">
        <v>1</v>
      </c>
      <c r="I313" s="24"/>
      <c r="J313" s="24">
        <v>0</v>
      </c>
    </row>
    <row r="314" spans="1:10" ht="10.050000000000001" customHeight="1">
      <c r="A314" s="105"/>
      <c r="B314" s="131"/>
      <c r="C314" s="64"/>
      <c r="D314" s="25"/>
      <c r="E314" s="24"/>
      <c r="F314" s="25"/>
      <c r="G314" s="25"/>
      <c r="H314" s="25"/>
      <c r="I314" s="24"/>
      <c r="J314" s="25"/>
    </row>
    <row r="315" spans="1:10" ht="28.95" customHeight="1">
      <c r="A315" s="105"/>
      <c r="B315" s="131" t="s">
        <v>179</v>
      </c>
      <c r="C315" s="65" t="s">
        <v>247</v>
      </c>
      <c r="D315" s="24"/>
      <c r="E315" s="24"/>
      <c r="F315" s="25"/>
      <c r="G315" s="25"/>
      <c r="H315" s="25"/>
      <c r="I315" s="24"/>
      <c r="J315" s="25"/>
    </row>
    <row r="316" spans="1:10" ht="13.95" customHeight="1">
      <c r="A316" s="105"/>
      <c r="B316" s="131" t="s">
        <v>180</v>
      </c>
      <c r="C316" s="64" t="s">
        <v>141</v>
      </c>
      <c r="D316" s="24">
        <v>0</v>
      </c>
      <c r="E316" s="24"/>
      <c r="F316" s="25">
        <v>70000</v>
      </c>
      <c r="G316" s="24"/>
      <c r="H316" s="25">
        <v>70000</v>
      </c>
      <c r="I316" s="24"/>
      <c r="J316" s="24">
        <v>0</v>
      </c>
    </row>
    <row r="317" spans="1:10" ht="10.050000000000001" customHeight="1">
      <c r="A317" s="105"/>
      <c r="B317" s="131"/>
      <c r="C317" s="64"/>
      <c r="D317" s="24"/>
      <c r="E317" s="24"/>
      <c r="F317" s="25"/>
      <c r="G317" s="25"/>
      <c r="H317" s="25"/>
      <c r="I317" s="24"/>
      <c r="J317" s="25"/>
    </row>
    <row r="318" spans="1:10" ht="28.2" customHeight="1">
      <c r="A318" s="105"/>
      <c r="B318" s="131" t="s">
        <v>181</v>
      </c>
      <c r="C318" s="65" t="s">
        <v>246</v>
      </c>
      <c r="D318" s="24"/>
      <c r="E318" s="24"/>
      <c r="F318" s="25"/>
      <c r="G318" s="25"/>
      <c r="H318" s="25"/>
      <c r="I318" s="24"/>
      <c r="J318" s="25"/>
    </row>
    <row r="319" spans="1:10" ht="13.95" customHeight="1">
      <c r="A319" s="105"/>
      <c r="B319" s="131" t="s">
        <v>182</v>
      </c>
      <c r="C319" s="64" t="s">
        <v>141</v>
      </c>
      <c r="D319" s="24">
        <v>0</v>
      </c>
      <c r="E319" s="24"/>
      <c r="F319" s="25">
        <v>1</v>
      </c>
      <c r="G319" s="24"/>
      <c r="H319" s="25">
        <v>1</v>
      </c>
      <c r="I319" s="24"/>
      <c r="J319" s="24">
        <v>0</v>
      </c>
    </row>
    <row r="320" spans="1:10" ht="10.050000000000001" customHeight="1">
      <c r="A320" s="105"/>
      <c r="B320" s="131"/>
      <c r="C320" s="64"/>
      <c r="D320" s="24"/>
      <c r="E320" s="24"/>
      <c r="F320" s="25"/>
      <c r="G320" s="25"/>
      <c r="H320" s="25"/>
      <c r="I320" s="24"/>
      <c r="J320" s="25"/>
    </row>
    <row r="321" spans="1:10" ht="16.2" customHeight="1">
      <c r="A321" s="105"/>
      <c r="B321" s="131" t="s">
        <v>183</v>
      </c>
      <c r="C321" s="64" t="s">
        <v>198</v>
      </c>
      <c r="D321" s="24"/>
      <c r="E321" s="24"/>
      <c r="F321" s="25"/>
      <c r="G321" s="25"/>
      <c r="H321" s="25"/>
      <c r="I321" s="24"/>
      <c r="J321" s="25"/>
    </row>
    <row r="322" spans="1:10" ht="13.95" customHeight="1">
      <c r="A322" s="105"/>
      <c r="B322" s="131" t="s">
        <v>184</v>
      </c>
      <c r="C322" s="64" t="s">
        <v>141</v>
      </c>
      <c r="D322" s="24">
        <v>0</v>
      </c>
      <c r="E322" s="24"/>
      <c r="F322" s="25">
        <v>1</v>
      </c>
      <c r="G322" s="24"/>
      <c r="H322" s="25">
        <v>1</v>
      </c>
      <c r="I322" s="24"/>
      <c r="J322" s="24">
        <v>0</v>
      </c>
    </row>
    <row r="323" spans="1:10" ht="10.050000000000001" customHeight="1">
      <c r="A323" s="105"/>
      <c r="B323" s="131"/>
      <c r="C323" s="64"/>
      <c r="D323" s="24"/>
      <c r="E323" s="24"/>
      <c r="F323" s="25"/>
      <c r="G323" s="25"/>
      <c r="H323" s="25"/>
      <c r="I323" s="24"/>
      <c r="J323" s="25"/>
    </row>
    <row r="324" spans="1:10" ht="28.95" customHeight="1">
      <c r="A324" s="105"/>
      <c r="B324" s="131" t="s">
        <v>185</v>
      </c>
      <c r="C324" s="64" t="s">
        <v>245</v>
      </c>
      <c r="D324" s="24"/>
      <c r="E324" s="24"/>
      <c r="F324" s="25"/>
      <c r="G324" s="25"/>
      <c r="H324" s="25"/>
      <c r="I324" s="24"/>
      <c r="J324" s="25"/>
    </row>
    <row r="325" spans="1:10" ht="13.95" customHeight="1">
      <c r="A325" s="105"/>
      <c r="B325" s="131" t="s">
        <v>186</v>
      </c>
      <c r="C325" s="64" t="s">
        <v>141</v>
      </c>
      <c r="D325" s="24">
        <v>0</v>
      </c>
      <c r="E325" s="24"/>
      <c r="F325" s="25">
        <v>1</v>
      </c>
      <c r="G325" s="24"/>
      <c r="H325" s="25">
        <v>1</v>
      </c>
      <c r="I325" s="24"/>
      <c r="J325" s="24">
        <v>0</v>
      </c>
    </row>
    <row r="326" spans="1:10" ht="10.050000000000001" customHeight="1">
      <c r="A326" s="105"/>
      <c r="B326" s="131"/>
      <c r="C326" s="64"/>
      <c r="D326" s="24"/>
      <c r="E326" s="24"/>
      <c r="F326" s="25"/>
      <c r="G326" s="25"/>
      <c r="H326" s="25"/>
      <c r="I326" s="24"/>
      <c r="J326" s="25"/>
    </row>
    <row r="327" spans="1:10" ht="27" customHeight="1">
      <c r="A327" s="105"/>
      <c r="B327" s="131" t="s">
        <v>187</v>
      </c>
      <c r="C327" s="64" t="s">
        <v>188</v>
      </c>
      <c r="D327" s="24"/>
      <c r="E327" s="24"/>
      <c r="F327" s="25"/>
      <c r="G327" s="25"/>
      <c r="H327" s="25"/>
      <c r="I327" s="24"/>
      <c r="J327" s="25"/>
    </row>
    <row r="328" spans="1:10" ht="13.95" customHeight="1">
      <c r="A328" s="105"/>
      <c r="B328" s="132" t="s">
        <v>189</v>
      </c>
      <c r="C328" s="64" t="s">
        <v>141</v>
      </c>
      <c r="D328" s="24">
        <v>0</v>
      </c>
      <c r="E328" s="24"/>
      <c r="F328" s="25">
        <v>1</v>
      </c>
      <c r="G328" s="24"/>
      <c r="H328" s="25">
        <v>1</v>
      </c>
      <c r="I328" s="24"/>
      <c r="J328" s="24">
        <v>0</v>
      </c>
    </row>
    <row r="329" spans="1:10" ht="10.050000000000001" customHeight="1">
      <c r="A329" s="105"/>
      <c r="B329" s="132"/>
      <c r="C329" s="64"/>
      <c r="D329" s="25"/>
      <c r="E329" s="24"/>
      <c r="F329" s="24"/>
      <c r="G329" s="24"/>
      <c r="H329" s="25"/>
      <c r="I329" s="24"/>
      <c r="J329" s="24"/>
    </row>
    <row r="330" spans="1:10" ht="40.950000000000003" customHeight="1">
      <c r="A330" s="105"/>
      <c r="B330" s="133">
        <v>83</v>
      </c>
      <c r="C330" s="57" t="s">
        <v>244</v>
      </c>
      <c r="D330" s="24"/>
      <c r="E330" s="24"/>
      <c r="F330" s="25"/>
      <c r="G330" s="25"/>
      <c r="H330" s="25"/>
      <c r="I330" s="24"/>
      <c r="J330" s="25"/>
    </row>
    <row r="331" spans="1:10" ht="13.95" customHeight="1">
      <c r="A331" s="105"/>
      <c r="B331" s="132" t="s">
        <v>190</v>
      </c>
      <c r="C331" s="66" t="s">
        <v>141</v>
      </c>
      <c r="D331" s="24">
        <v>0</v>
      </c>
      <c r="E331" s="24"/>
      <c r="F331" s="25">
        <v>1</v>
      </c>
      <c r="G331" s="24"/>
      <c r="H331" s="25">
        <v>1</v>
      </c>
      <c r="I331" s="24"/>
      <c r="J331" s="24">
        <v>0</v>
      </c>
    </row>
    <row r="332" spans="1:10" ht="10.050000000000001" customHeight="1">
      <c r="A332" s="105"/>
      <c r="B332" s="132"/>
      <c r="C332" s="66"/>
      <c r="D332" s="24"/>
      <c r="E332" s="24"/>
      <c r="F332" s="25"/>
      <c r="G332" s="25"/>
      <c r="H332" s="25"/>
      <c r="I332" s="24"/>
      <c r="J332" s="25"/>
    </row>
    <row r="333" spans="1:10" ht="29.4" customHeight="1">
      <c r="A333" s="105"/>
      <c r="B333" s="133">
        <v>84</v>
      </c>
      <c r="C333" s="66" t="s">
        <v>199</v>
      </c>
      <c r="D333" s="24"/>
      <c r="E333" s="24"/>
      <c r="F333" s="25"/>
      <c r="G333" s="25"/>
      <c r="H333" s="25"/>
      <c r="I333" s="24"/>
      <c r="J333" s="25"/>
    </row>
    <row r="334" spans="1:10" ht="13.95" customHeight="1">
      <c r="A334" s="105"/>
      <c r="B334" s="132" t="s">
        <v>191</v>
      </c>
      <c r="C334" s="66" t="str">
        <f>C331</f>
        <v>Major Works</v>
      </c>
      <c r="D334" s="24">
        <v>0</v>
      </c>
      <c r="E334" s="24"/>
      <c r="F334" s="25">
        <v>1</v>
      </c>
      <c r="G334" s="24"/>
      <c r="H334" s="25">
        <v>1</v>
      </c>
      <c r="I334" s="24"/>
      <c r="J334" s="24">
        <v>0</v>
      </c>
    </row>
    <row r="335" spans="1:10" ht="10.050000000000001" customHeight="1">
      <c r="A335" s="105"/>
      <c r="B335" s="132"/>
      <c r="C335" s="66"/>
      <c r="D335" s="24"/>
      <c r="E335" s="24"/>
      <c r="F335" s="25"/>
      <c r="G335" s="25"/>
      <c r="H335" s="25"/>
      <c r="I335" s="24"/>
      <c r="J335" s="25"/>
    </row>
    <row r="336" spans="1:10" ht="14.4" customHeight="1">
      <c r="A336" s="105"/>
      <c r="B336" s="133">
        <v>85</v>
      </c>
      <c r="C336" s="58" t="s">
        <v>311</v>
      </c>
      <c r="D336" s="24"/>
      <c r="E336" s="24"/>
      <c r="F336" s="25"/>
      <c r="G336" s="25"/>
      <c r="H336" s="25"/>
      <c r="I336" s="24"/>
      <c r="J336" s="25"/>
    </row>
    <row r="337" spans="1:10" ht="15" customHeight="1">
      <c r="A337" s="116"/>
      <c r="B337" s="166" t="s">
        <v>192</v>
      </c>
      <c r="C337" s="174" t="s">
        <v>141</v>
      </c>
      <c r="D337" s="28">
        <v>249494</v>
      </c>
      <c r="E337" s="27"/>
      <c r="F337" s="28">
        <v>84987</v>
      </c>
      <c r="G337" s="27"/>
      <c r="H337" s="28">
        <v>284987</v>
      </c>
      <c r="I337" s="27"/>
      <c r="J337" s="27">
        <v>0</v>
      </c>
    </row>
    <row r="338" spans="1:10">
      <c r="A338" s="105"/>
      <c r="B338" s="132"/>
      <c r="C338" s="58"/>
      <c r="D338" s="25"/>
      <c r="E338" s="24"/>
      <c r="F338" s="25"/>
      <c r="G338" s="25"/>
      <c r="H338" s="25"/>
      <c r="I338" s="24"/>
      <c r="J338" s="25"/>
    </row>
    <row r="339" spans="1:10" ht="28.2" customHeight="1">
      <c r="A339" s="105"/>
      <c r="B339" s="133">
        <v>86</v>
      </c>
      <c r="C339" s="65" t="s">
        <v>243</v>
      </c>
      <c r="D339" s="25"/>
      <c r="E339" s="24"/>
      <c r="F339" s="25"/>
      <c r="G339" s="24"/>
      <c r="H339" s="25"/>
      <c r="I339" s="24"/>
      <c r="J339" s="25"/>
    </row>
    <row r="340" spans="1:10" ht="15" customHeight="1">
      <c r="A340" s="105"/>
      <c r="B340" s="132" t="s">
        <v>235</v>
      </c>
      <c r="C340" s="58" t="s">
        <v>141</v>
      </c>
      <c r="D340" s="24">
        <v>0</v>
      </c>
      <c r="E340" s="24"/>
      <c r="F340" s="25">
        <v>1</v>
      </c>
      <c r="G340" s="24"/>
      <c r="H340" s="25">
        <v>1</v>
      </c>
      <c r="I340" s="24"/>
      <c r="J340" s="24">
        <v>0</v>
      </c>
    </row>
    <row r="341" spans="1:10" ht="28.2" customHeight="1">
      <c r="A341" s="105" t="s">
        <v>6</v>
      </c>
      <c r="B341" s="128" t="s">
        <v>137</v>
      </c>
      <c r="C341" s="175" t="s">
        <v>138</v>
      </c>
      <c r="D341" s="28">
        <f>SUM(D301:D340)</f>
        <v>249494</v>
      </c>
      <c r="E341" s="27"/>
      <c r="F341" s="28">
        <f>SUM(F301:F340)</f>
        <v>154999</v>
      </c>
      <c r="G341" s="27"/>
      <c r="H341" s="28">
        <f>SUM(H301:H340)</f>
        <v>354999</v>
      </c>
      <c r="I341" s="27"/>
      <c r="J341" s="27">
        <v>0</v>
      </c>
    </row>
    <row r="342" spans="1:10" ht="15.45" customHeight="1">
      <c r="A342" s="105" t="s">
        <v>6</v>
      </c>
      <c r="B342" s="111">
        <v>5.3369999999999997</v>
      </c>
      <c r="C342" s="60" t="s">
        <v>20</v>
      </c>
      <c r="D342" s="50">
        <f>D297+D341</f>
        <v>269132</v>
      </c>
      <c r="E342" s="27"/>
      <c r="F342" s="50">
        <f>F297+F341</f>
        <v>180003</v>
      </c>
      <c r="G342" s="27"/>
      <c r="H342" s="50">
        <f>H297+H341</f>
        <v>384403</v>
      </c>
      <c r="I342" s="27"/>
      <c r="J342" s="28">
        <v>2</v>
      </c>
    </row>
    <row r="343" spans="1:10" ht="15" customHeight="1">
      <c r="A343" s="105" t="s">
        <v>6</v>
      </c>
      <c r="B343" s="119">
        <v>5</v>
      </c>
      <c r="C343" s="175" t="s">
        <v>265</v>
      </c>
      <c r="D343" s="121">
        <f t="shared" ref="D343:H343" si="48">SUM(D342)</f>
        <v>269132</v>
      </c>
      <c r="E343" s="26"/>
      <c r="F343" s="121">
        <f t="shared" si="48"/>
        <v>180003</v>
      </c>
      <c r="G343" s="26"/>
      <c r="H343" s="121">
        <f t="shared" si="48"/>
        <v>384403</v>
      </c>
      <c r="I343" s="26"/>
      <c r="J343" s="33">
        <v>2</v>
      </c>
    </row>
    <row r="344" spans="1:10" ht="15.45" customHeight="1">
      <c r="A344" s="105" t="s">
        <v>6</v>
      </c>
      <c r="B344" s="117">
        <v>5054</v>
      </c>
      <c r="C344" s="19" t="s">
        <v>129</v>
      </c>
      <c r="D344" s="50">
        <f>SUM(D343,D276)</f>
        <v>3265252</v>
      </c>
      <c r="E344" s="27"/>
      <c r="F344" s="50">
        <f>SUM(F343,F276)</f>
        <v>1688136</v>
      </c>
      <c r="G344" s="27"/>
      <c r="H344" s="50">
        <f>SUM(H343,H276)</f>
        <v>4086935</v>
      </c>
      <c r="I344" s="27"/>
      <c r="J344" s="28">
        <v>1607205</v>
      </c>
    </row>
    <row r="345" spans="1:10" ht="15.45" customHeight="1">
      <c r="A345" s="105"/>
      <c r="B345" s="117"/>
      <c r="C345" s="19"/>
      <c r="D345" s="49"/>
      <c r="E345" s="24"/>
      <c r="F345" s="49"/>
      <c r="G345" s="24"/>
      <c r="H345" s="49"/>
      <c r="I345" s="24"/>
      <c r="J345" s="25"/>
    </row>
    <row r="346" spans="1:10" ht="15.45" customHeight="1">
      <c r="A346" s="105" t="s">
        <v>326</v>
      </c>
      <c r="B346" s="117">
        <v>7475</v>
      </c>
      <c r="C346" s="19" t="s">
        <v>321</v>
      </c>
      <c r="D346" s="49"/>
      <c r="E346" s="24"/>
      <c r="F346" s="49"/>
      <c r="G346" s="24"/>
      <c r="H346" s="49"/>
      <c r="I346" s="24"/>
      <c r="J346" s="25"/>
    </row>
    <row r="347" spans="1:10" ht="15.45" customHeight="1">
      <c r="A347" s="105"/>
      <c r="B347" s="117" t="s">
        <v>322</v>
      </c>
      <c r="C347" s="19" t="s">
        <v>323</v>
      </c>
      <c r="D347" s="49"/>
      <c r="E347" s="24"/>
      <c r="F347" s="49"/>
      <c r="G347" s="24"/>
      <c r="H347" s="49"/>
      <c r="I347" s="24"/>
      <c r="J347" s="25"/>
    </row>
    <row r="348" spans="1:10" ht="15.45" customHeight="1">
      <c r="A348" s="105"/>
      <c r="B348" s="106">
        <v>60</v>
      </c>
      <c r="C348" s="175" t="s">
        <v>330</v>
      </c>
      <c r="D348" s="49"/>
      <c r="E348" s="24"/>
      <c r="F348" s="49"/>
      <c r="G348" s="24"/>
      <c r="H348" s="49"/>
      <c r="I348" s="24"/>
      <c r="J348" s="25"/>
    </row>
    <row r="349" spans="1:10" ht="27" customHeight="1">
      <c r="A349" s="106"/>
      <c r="B349" s="106" t="s">
        <v>325</v>
      </c>
      <c r="C349" s="175" t="s">
        <v>329</v>
      </c>
      <c r="D349" s="27">
        <v>0</v>
      </c>
      <c r="E349" s="27"/>
      <c r="F349" s="27">
        <v>0</v>
      </c>
      <c r="G349" s="27"/>
      <c r="H349" s="50">
        <v>177000</v>
      </c>
      <c r="I349" s="27"/>
      <c r="J349" s="27">
        <v>0</v>
      </c>
    </row>
    <row r="350" spans="1:10" ht="15.45" customHeight="1">
      <c r="A350" s="105" t="s">
        <v>6</v>
      </c>
      <c r="B350" s="106">
        <v>60</v>
      </c>
      <c r="C350" s="175" t="s">
        <v>324</v>
      </c>
      <c r="D350" s="27">
        <f>D349</f>
        <v>0</v>
      </c>
      <c r="E350" s="27"/>
      <c r="F350" s="27">
        <f t="shared" ref="F350:H352" si="49">F349</f>
        <v>0</v>
      </c>
      <c r="G350" s="27"/>
      <c r="H350" s="50">
        <f t="shared" si="49"/>
        <v>177000</v>
      </c>
      <c r="I350" s="27"/>
      <c r="J350" s="27">
        <v>0</v>
      </c>
    </row>
    <row r="351" spans="1:10" ht="15.45" customHeight="1">
      <c r="A351" s="105" t="s">
        <v>6</v>
      </c>
      <c r="B351" s="117" t="s">
        <v>322</v>
      </c>
      <c r="C351" s="19" t="s">
        <v>323</v>
      </c>
      <c r="D351" s="27">
        <f>D350</f>
        <v>0</v>
      </c>
      <c r="E351" s="27"/>
      <c r="F351" s="27">
        <f t="shared" si="49"/>
        <v>0</v>
      </c>
      <c r="G351" s="27"/>
      <c r="H351" s="50">
        <f t="shared" si="49"/>
        <v>177000</v>
      </c>
      <c r="I351" s="27"/>
      <c r="J351" s="27">
        <v>0</v>
      </c>
    </row>
    <row r="352" spans="1:10" ht="15.45" customHeight="1">
      <c r="A352" s="116" t="s">
        <v>6</v>
      </c>
      <c r="B352" s="134">
        <v>7475</v>
      </c>
      <c r="C352" s="19" t="s">
        <v>321</v>
      </c>
      <c r="D352" s="27">
        <f>D351</f>
        <v>0</v>
      </c>
      <c r="E352" s="27"/>
      <c r="F352" s="27">
        <f t="shared" si="49"/>
        <v>0</v>
      </c>
      <c r="G352" s="27"/>
      <c r="H352" s="50">
        <f t="shared" si="49"/>
        <v>177000</v>
      </c>
      <c r="I352" s="27"/>
      <c r="J352" s="27">
        <v>0</v>
      </c>
    </row>
    <row r="353" spans="1:10" ht="15.45" customHeight="1">
      <c r="A353" s="135" t="s">
        <v>6</v>
      </c>
      <c r="B353" s="136"/>
      <c r="C353" s="52" t="s">
        <v>62</v>
      </c>
      <c r="D353" s="121">
        <f>D344+D352</f>
        <v>3265252</v>
      </c>
      <c r="E353" s="26"/>
      <c r="F353" s="121">
        <f t="shared" ref="F353:H353" si="50">F344+F352</f>
        <v>1688136</v>
      </c>
      <c r="G353" s="26"/>
      <c r="H353" s="121">
        <f t="shared" si="50"/>
        <v>4263935</v>
      </c>
      <c r="I353" s="26"/>
      <c r="J353" s="121">
        <v>1607205</v>
      </c>
    </row>
    <row r="354" spans="1:10" ht="15.45" customHeight="1">
      <c r="A354" s="135" t="s">
        <v>6</v>
      </c>
      <c r="B354" s="136"/>
      <c r="C354" s="52" t="s">
        <v>4</v>
      </c>
      <c r="D354" s="121">
        <f>D353+D163</f>
        <v>4221575</v>
      </c>
      <c r="E354" s="26"/>
      <c r="F354" s="121">
        <f>F353+F163</f>
        <v>2785878</v>
      </c>
      <c r="G354" s="26"/>
      <c r="H354" s="121">
        <f>H353+H163</f>
        <v>5692010</v>
      </c>
      <c r="I354" s="26"/>
      <c r="J354" s="121">
        <v>3790138</v>
      </c>
    </row>
    <row r="355" spans="1:10">
      <c r="A355" s="105"/>
      <c r="B355" s="106"/>
      <c r="C355" s="67"/>
      <c r="D355" s="68"/>
      <c r="E355" s="68"/>
      <c r="H355" s="68"/>
      <c r="I355" s="68"/>
      <c r="J355" s="137"/>
    </row>
    <row r="356" spans="1:10" ht="15.45" customHeight="1">
      <c r="A356" s="102" t="s">
        <v>154</v>
      </c>
      <c r="B356" s="138" t="s">
        <v>209</v>
      </c>
      <c r="D356" s="68"/>
      <c r="E356" s="68"/>
      <c r="F356" s="69"/>
      <c r="G356" s="69"/>
      <c r="H356" s="69"/>
      <c r="I356" s="69"/>
      <c r="J356" s="139"/>
    </row>
    <row r="357" spans="1:10" ht="27.6" customHeight="1">
      <c r="A357" s="102" t="s">
        <v>210</v>
      </c>
      <c r="B357" s="140">
        <v>2059</v>
      </c>
      <c r="C357" s="22" t="s">
        <v>227</v>
      </c>
      <c r="D357" s="70">
        <v>4426</v>
      </c>
      <c r="E357" s="71"/>
      <c r="F357" s="72">
        <v>10000</v>
      </c>
      <c r="G357" s="24">
        <v>0</v>
      </c>
      <c r="H357" s="72">
        <v>10000</v>
      </c>
      <c r="I357" s="24"/>
      <c r="J357" s="25">
        <v>10000</v>
      </c>
    </row>
    <row r="358" spans="1:10" ht="10.95" customHeight="1">
      <c r="A358" s="102"/>
      <c r="B358" s="140"/>
      <c r="C358" s="22"/>
      <c r="D358" s="70"/>
      <c r="E358" s="70"/>
      <c r="F358" s="72"/>
      <c r="G358" s="24"/>
      <c r="H358" s="72"/>
      <c r="I358" s="24"/>
      <c r="J358" s="25"/>
    </row>
    <row r="359" spans="1:10" ht="15.45" customHeight="1">
      <c r="A359" s="105" t="s">
        <v>148</v>
      </c>
      <c r="B359" s="176" t="s">
        <v>269</v>
      </c>
      <c r="C359" s="176"/>
      <c r="D359" s="176"/>
      <c r="E359" s="176"/>
      <c r="F359" s="176"/>
      <c r="G359" s="176"/>
      <c r="H359" s="176"/>
      <c r="I359" s="176"/>
      <c r="J359" s="176"/>
    </row>
    <row r="360" spans="1:10" ht="29.4" customHeight="1">
      <c r="A360" s="105"/>
      <c r="B360" s="176"/>
      <c r="C360" s="156" t="s">
        <v>263</v>
      </c>
      <c r="D360" s="176"/>
      <c r="E360" s="176"/>
      <c r="F360" s="176"/>
      <c r="G360" s="176"/>
      <c r="H360" s="153"/>
      <c r="I360" s="176"/>
      <c r="J360" s="176"/>
    </row>
    <row r="361" spans="1:10" ht="39.75" customHeight="1">
      <c r="A361" s="1" t="s">
        <v>210</v>
      </c>
      <c r="B361" s="141">
        <v>5054</v>
      </c>
      <c r="C361" s="176" t="s">
        <v>315</v>
      </c>
      <c r="D361" s="35">
        <v>249494</v>
      </c>
      <c r="E361" s="24"/>
      <c r="F361" s="24">
        <v>0</v>
      </c>
      <c r="G361" s="24"/>
      <c r="H361" s="25">
        <v>200000</v>
      </c>
      <c r="I361" s="24"/>
      <c r="J361" s="24">
        <v>0</v>
      </c>
    </row>
    <row r="362" spans="1:10" ht="26.4">
      <c r="A362" s="105"/>
      <c r="B362" s="142"/>
      <c r="C362" s="175" t="s">
        <v>262</v>
      </c>
      <c r="D362" s="175"/>
      <c r="E362" s="175"/>
      <c r="F362" s="175"/>
      <c r="G362" s="175"/>
      <c r="H362" s="154"/>
      <c r="I362" s="175"/>
      <c r="J362" s="175"/>
    </row>
    <row r="363" spans="1:10" ht="27.6" customHeight="1">
      <c r="A363" s="105" t="s">
        <v>210</v>
      </c>
      <c r="B363" s="142" t="s">
        <v>270</v>
      </c>
      <c r="C363" s="175" t="s">
        <v>334</v>
      </c>
      <c r="D363" s="73">
        <v>0</v>
      </c>
      <c r="E363" s="24"/>
      <c r="F363" s="24">
        <v>0</v>
      </c>
      <c r="G363" s="24"/>
      <c r="H363" s="24">
        <v>0</v>
      </c>
      <c r="I363" s="24"/>
      <c r="J363" s="70">
        <v>250000</v>
      </c>
    </row>
    <row r="364" spans="1:10" s="167" customFormat="1" ht="26.4">
      <c r="A364" s="105" t="s">
        <v>210</v>
      </c>
      <c r="B364" s="106">
        <v>5054</v>
      </c>
      <c r="C364" s="175" t="s">
        <v>260</v>
      </c>
      <c r="D364" s="35">
        <v>85237</v>
      </c>
      <c r="E364" s="36"/>
      <c r="F364" s="25">
        <v>100000</v>
      </c>
      <c r="G364" s="25"/>
      <c r="H364" s="25">
        <v>200000</v>
      </c>
      <c r="I364" s="24"/>
      <c r="J364" s="70">
        <v>300000</v>
      </c>
    </row>
    <row r="365" spans="1:10" ht="13.2" hidden="1" customHeight="1">
      <c r="A365" s="105"/>
      <c r="B365" s="142"/>
      <c r="C365" s="175"/>
      <c r="D365" s="73"/>
      <c r="E365" s="35"/>
      <c r="F365" s="24"/>
      <c r="G365" s="24"/>
      <c r="H365" s="72"/>
      <c r="I365" s="72"/>
      <c r="J365" s="72"/>
    </row>
    <row r="366" spans="1:10" ht="13.2" hidden="1" customHeight="1">
      <c r="A366" s="143"/>
      <c r="C366" s="175"/>
      <c r="D366" s="35"/>
      <c r="E366" s="35"/>
      <c r="F366" s="24"/>
      <c r="G366" s="24"/>
      <c r="H366" s="72"/>
      <c r="I366" s="72"/>
      <c r="J366" s="72"/>
    </row>
    <row r="367" spans="1:10" ht="13.2" hidden="1" customHeight="1">
      <c r="A367" s="143"/>
      <c r="B367" s="119"/>
      <c r="C367" s="175"/>
      <c r="D367" s="35"/>
      <c r="E367" s="35"/>
      <c r="F367" s="68"/>
      <c r="G367" s="68"/>
      <c r="H367" s="72"/>
      <c r="I367" s="72"/>
      <c r="J367" s="72"/>
    </row>
    <row r="368" spans="1:10">
      <c r="A368" s="143"/>
      <c r="C368" s="175"/>
      <c r="D368" s="35"/>
      <c r="E368" s="35"/>
      <c r="F368" s="24"/>
      <c r="G368" s="24"/>
      <c r="H368" s="72"/>
      <c r="I368" s="72"/>
      <c r="J368" s="72"/>
    </row>
    <row r="369" spans="1:10">
      <c r="A369" s="143"/>
      <c r="C369" s="175"/>
      <c r="D369" s="43"/>
      <c r="E369" s="43"/>
      <c r="F369" s="27"/>
      <c r="G369" s="27"/>
      <c r="H369" s="74"/>
      <c r="I369" s="74"/>
      <c r="J369" s="74"/>
    </row>
    <row r="370" spans="1:10">
      <c r="B370" s="3"/>
      <c r="D370" s="75"/>
      <c r="E370" s="75"/>
      <c r="F370" s="75"/>
      <c r="G370" s="75"/>
      <c r="H370" s="75"/>
      <c r="I370" s="75"/>
    </row>
    <row r="371" spans="1:10">
      <c r="D371" s="76"/>
      <c r="E371" s="76"/>
      <c r="F371" s="76"/>
      <c r="G371" s="76"/>
      <c r="H371" s="76"/>
      <c r="I371" s="76"/>
    </row>
    <row r="372" spans="1:10">
      <c r="C372" s="77"/>
      <c r="D372" s="78"/>
      <c r="E372" s="78"/>
      <c r="F372" s="144"/>
      <c r="G372" s="78"/>
      <c r="H372" s="78"/>
      <c r="I372" s="78"/>
    </row>
    <row r="373" spans="1:10">
      <c r="C373" s="97"/>
      <c r="F373" s="79"/>
      <c r="G373" s="12"/>
      <c r="I373" s="12"/>
    </row>
    <row r="374" spans="1:10">
      <c r="C374" s="56"/>
      <c r="E374" s="80"/>
      <c r="F374" s="81"/>
      <c r="G374" s="12"/>
      <c r="I374" s="12"/>
    </row>
    <row r="375" spans="1:10">
      <c r="C375" s="77"/>
      <c r="E375" s="80"/>
      <c r="F375" s="81"/>
      <c r="G375" s="12"/>
      <c r="I375" s="12"/>
    </row>
    <row r="376" spans="1:10">
      <c r="C376" s="77"/>
      <c r="F376" s="82"/>
      <c r="G376" s="12"/>
      <c r="I376" s="12"/>
    </row>
    <row r="377" spans="1:10">
      <c r="C377" s="77"/>
      <c r="F377" s="82"/>
      <c r="G377" s="12"/>
      <c r="I377" s="12"/>
    </row>
    <row r="378" spans="1:10">
      <c r="C378" s="77"/>
      <c r="F378" s="82"/>
      <c r="G378" s="12"/>
      <c r="I378" s="12"/>
    </row>
    <row r="379" spans="1:10">
      <c r="C379" s="77"/>
      <c r="F379" s="79"/>
      <c r="G379" s="12"/>
      <c r="I379" s="12"/>
    </row>
    <row r="380" spans="1:10">
      <c r="C380" s="77"/>
      <c r="F380" s="79"/>
      <c r="G380" s="12"/>
      <c r="I380" s="12"/>
    </row>
    <row r="381" spans="1:10">
      <c r="C381" s="77"/>
      <c r="F381" s="79"/>
      <c r="G381" s="12"/>
      <c r="I381" s="12"/>
    </row>
    <row r="382" spans="1:10">
      <c r="C382" s="77"/>
      <c r="D382" s="79"/>
      <c r="E382" s="79"/>
      <c r="F382" s="79"/>
      <c r="G382" s="79"/>
      <c r="H382" s="79"/>
      <c r="I382" s="79"/>
    </row>
    <row r="383" spans="1:10">
      <c r="F383" s="12"/>
      <c r="G383" s="12"/>
      <c r="I383" s="12"/>
    </row>
    <row r="384" spans="1:10">
      <c r="F384" s="12"/>
      <c r="G384" s="12"/>
      <c r="I384" s="12"/>
    </row>
    <row r="385" spans="1:10">
      <c r="F385" s="12"/>
      <c r="G385" s="12"/>
      <c r="I385" s="12"/>
    </row>
    <row r="386" spans="1:10" s="158" customFormat="1">
      <c r="A386" s="1"/>
      <c r="B386" s="77"/>
      <c r="C386" s="3"/>
      <c r="D386" s="12"/>
      <c r="E386" s="12"/>
      <c r="F386" s="12"/>
      <c r="G386" s="12"/>
      <c r="H386" s="12"/>
      <c r="I386" s="12"/>
      <c r="J386" s="101"/>
    </row>
    <row r="387" spans="1:10" s="158" customFormat="1">
      <c r="A387" s="1"/>
      <c r="B387" s="77"/>
      <c r="C387" s="3"/>
      <c r="D387" s="12"/>
      <c r="E387" s="12"/>
      <c r="F387" s="12"/>
      <c r="G387" s="12"/>
      <c r="H387" s="12"/>
      <c r="I387" s="12"/>
      <c r="J387" s="12"/>
    </row>
    <row r="388" spans="1:10" s="158" customFormat="1">
      <c r="A388" s="1"/>
      <c r="B388" s="77"/>
      <c r="C388" s="3"/>
      <c r="D388" s="12"/>
      <c r="E388" s="12"/>
      <c r="F388" s="12"/>
      <c r="G388" s="12"/>
      <c r="H388" s="12"/>
      <c r="I388" s="12"/>
      <c r="J388" s="101"/>
    </row>
    <row r="389" spans="1:10" s="158" customFormat="1">
      <c r="A389" s="1"/>
      <c r="B389" s="77"/>
      <c r="C389" s="3"/>
      <c r="D389" s="12"/>
      <c r="E389" s="12"/>
      <c r="F389" s="12"/>
      <c r="G389" s="12"/>
      <c r="H389" s="12"/>
      <c r="I389" s="12"/>
      <c r="J389" s="12"/>
    </row>
    <row r="390" spans="1:10" s="158" customFormat="1">
      <c r="A390" s="1"/>
      <c r="B390" s="3"/>
      <c r="C390" s="80"/>
      <c r="D390" s="12"/>
      <c r="E390" s="12"/>
      <c r="F390" s="12"/>
      <c r="G390" s="12"/>
      <c r="H390" s="12"/>
      <c r="I390" s="12"/>
      <c r="J390" s="145"/>
    </row>
    <row r="391" spans="1:10" s="158" customFormat="1">
      <c r="A391" s="1"/>
      <c r="B391" s="3"/>
      <c r="C391" s="80"/>
      <c r="D391" s="12"/>
      <c r="E391" s="12"/>
      <c r="F391" s="12"/>
      <c r="G391" s="12"/>
      <c r="H391" s="12"/>
      <c r="I391" s="12"/>
      <c r="J391" s="145"/>
    </row>
    <row r="392" spans="1:10" s="158" customFormat="1">
      <c r="A392" s="1"/>
      <c r="B392" s="3"/>
      <c r="C392" s="80"/>
      <c r="D392" s="12"/>
      <c r="E392" s="56"/>
      <c r="F392" s="56"/>
      <c r="G392" s="12"/>
      <c r="H392" s="12"/>
      <c r="I392" s="12"/>
      <c r="J392" s="146"/>
    </row>
    <row r="393" spans="1:10" s="158" customFormat="1">
      <c r="A393" s="1"/>
      <c r="B393" s="3"/>
      <c r="C393" s="80"/>
      <c r="D393" s="12"/>
      <c r="E393" s="56"/>
      <c r="F393" s="56"/>
      <c r="G393" s="12"/>
      <c r="H393" s="12"/>
      <c r="I393" s="12"/>
      <c r="J393" s="146"/>
    </row>
    <row r="394" spans="1:10" s="158" customFormat="1">
      <c r="A394" s="1"/>
      <c r="B394" s="3"/>
      <c r="C394" s="80"/>
      <c r="D394" s="12"/>
      <c r="E394" s="56"/>
      <c r="F394" s="56"/>
      <c r="G394" s="12"/>
      <c r="H394" s="12"/>
      <c r="I394" s="12"/>
      <c r="J394" s="146"/>
    </row>
    <row r="395" spans="1:10">
      <c r="B395" s="3"/>
      <c r="C395" s="80"/>
      <c r="E395" s="56"/>
      <c r="G395" s="12"/>
      <c r="I395" s="12"/>
      <c r="J395" s="146"/>
    </row>
  </sheetData>
  <autoFilter ref="A16:J364"/>
  <mergeCells count="2">
    <mergeCell ref="A2:J2"/>
    <mergeCell ref="A1:J1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263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179" max="11" man="1"/>
    <brk id="310" max="11" man="1"/>
    <brk id="33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dem34</vt:lpstr>
      <vt:lpstr>'dem34'!Print_Area</vt:lpstr>
      <vt:lpstr>'dem34'!Print_Titles</vt:lpstr>
      <vt:lpstr>'dem34'!pw</vt:lpstr>
      <vt:lpstr>'dem34'!rb</vt:lpstr>
      <vt:lpstr>'dem34'!rbcap</vt:lpstr>
      <vt:lpstr>'dem34'!revise</vt:lpstr>
      <vt:lpstr>'dem34'!summary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2019-07-18T13:48:59Z</cp:lastPrinted>
  <dcterms:created xsi:type="dcterms:W3CDTF">2004-06-02T16:25:02Z</dcterms:created>
  <dcterms:modified xsi:type="dcterms:W3CDTF">2019-08-05T10:07:09Z</dcterms:modified>
</cp:coreProperties>
</file>