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'dem38'!$A$30:$K$649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'dem38'!$D$520:$J$520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'dem38'!$D$630:$J$630</definedName>
    <definedName name="cappw" localSheetId="0">'dem38'!$D$502:$J$502</definedName>
    <definedName name="caproad" localSheetId="0">'dem38'!$D$642:$J$642</definedName>
    <definedName name="capst" localSheetId="0">'dem38'!#REF!</definedName>
    <definedName name="captourism" localSheetId="0">'dem38'!#REF!</definedName>
    <definedName name="capUD" localSheetId="0">'dem38'!$D$532:$J$532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'dem38'!#REF!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'dem38'!#REF!</definedName>
    <definedName name="forest" localSheetId="0">'dem38'!#REF!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p" localSheetId="0">'dem38'!#REF!</definedName>
    <definedName name="Nutrition" localSheetId="0">'dem38'!$D$482:$J$482</definedName>
    <definedName name="oap" localSheetId="0">'dem38'!#REF!</definedName>
    <definedName name="ordp" localSheetId="0">'dem38'!$D$488:$J$488</definedName>
    <definedName name="osr" localSheetId="0">'dem38'!#REF!</definedName>
    <definedName name="power" localSheetId="0">'dem38'!#REF!</definedName>
    <definedName name="_xlnm.Print_Area" localSheetId="0">'dem38'!$A$1:$J$648</definedName>
    <definedName name="_xlnm.Print_Titles" localSheetId="0">'dem38'!$27:$30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'dem38'!$D$666:$I$666</definedName>
    <definedName name="roads" localSheetId="0">'dem38'!#REF!</definedName>
    <definedName name="scst" localSheetId="0">'dem38'!$D$203:$J$203</definedName>
    <definedName name="scstrec" localSheetId="0">'dem38'!#REF!</definedName>
    <definedName name="SocialSecurity" localSheetId="0">'dem38'!$D$458:$J$458</definedName>
    <definedName name="socialwelfare" localSheetId="0">'dem38'!$D$622:$J$622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'dem38'!$D$654:$I$654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'dem38'!$E$25:$G$25</definedName>
    <definedName name="water" localSheetId="0">'dem38'!$D$38:$J$38</definedName>
    <definedName name="welfarecap" localSheetId="0">'dem38'!$D$583:$J$583</definedName>
    <definedName name="Z_239EE218_578E_4317_BEED_14D5D7089E27_.wvu.Cols" localSheetId="0" hidden="1">'dem38'!#REF!</definedName>
    <definedName name="Z_239EE218_578E_4317_BEED_14D5D7089E27_.wvu.FilterData" localSheetId="0" hidden="1">'dem38'!$A$1:$J$644</definedName>
    <definedName name="Z_239EE218_578E_4317_BEED_14D5D7089E27_.wvu.PrintArea" localSheetId="0" hidden="1">'dem38'!$A$1:$J$644</definedName>
    <definedName name="Z_239EE218_578E_4317_BEED_14D5D7089E27_.wvu.PrintTitles" localSheetId="0" hidden="1">'dem38'!$28:$30</definedName>
    <definedName name="Z_302A3EA3_AE96_11D5_A646_0050BA3D7AFD_.wvu.Cols" localSheetId="0" hidden="1">'dem38'!#REF!</definedName>
    <definedName name="Z_302A3EA3_AE96_11D5_A646_0050BA3D7AFD_.wvu.FilterData" localSheetId="0" hidden="1">'dem38'!$A$1:$J$644</definedName>
    <definedName name="Z_302A3EA3_AE96_11D5_A646_0050BA3D7AFD_.wvu.PrintArea" localSheetId="0" hidden="1">'dem38'!$A$1:$J$644</definedName>
    <definedName name="Z_302A3EA3_AE96_11D5_A646_0050BA3D7AFD_.wvu.PrintTitles" localSheetId="0" hidden="1">'dem38'!$28:$30</definedName>
    <definedName name="Z_36DBA021_0ECB_11D4_8064_004005726899_.wvu.Cols" localSheetId="0" hidden="1">'dem38'!#REF!</definedName>
    <definedName name="Z_36DBA021_0ECB_11D4_8064_004005726899_.wvu.FilterData" localSheetId="0" hidden="1">'dem38'!$C$31:$C$644</definedName>
    <definedName name="Z_36DBA021_0ECB_11D4_8064_004005726899_.wvu.PrintArea" localSheetId="0" hidden="1">'dem38'!$A$1:$J$644</definedName>
    <definedName name="Z_36DBA021_0ECB_11D4_8064_004005726899_.wvu.PrintTitles" localSheetId="0" hidden="1">'dem38'!$28:$30</definedName>
    <definedName name="Z_93EBE921_AE91_11D5_8685_004005726899_.wvu.Cols" localSheetId="0" hidden="1">'dem38'!#REF!</definedName>
    <definedName name="Z_93EBE921_AE91_11D5_8685_004005726899_.wvu.FilterData" localSheetId="0" hidden="1">'dem38'!$C$31:$C$644</definedName>
    <definedName name="Z_93EBE921_AE91_11D5_8685_004005726899_.wvu.PrintArea" localSheetId="0" hidden="1">'dem38'!$A$1:$J$644</definedName>
    <definedName name="Z_93EBE921_AE91_11D5_8685_004005726899_.wvu.PrintTitles" localSheetId="0" hidden="1">'dem38'!$28:$30</definedName>
    <definedName name="Z_94DA79C1_0FDE_11D5_9579_000021DAEEA2_.wvu.Cols" localSheetId="0" hidden="1">'dem38'!#REF!</definedName>
    <definedName name="Z_94DA79C1_0FDE_11D5_9579_000021DAEEA2_.wvu.FilterData" localSheetId="0" hidden="1">'dem38'!$C$31:$C$644</definedName>
    <definedName name="Z_94DA79C1_0FDE_11D5_9579_000021DAEEA2_.wvu.PrintArea" localSheetId="0" hidden="1">'dem38'!$A$1:$J$644</definedName>
    <definedName name="Z_94DA79C1_0FDE_11D5_9579_000021DAEEA2_.wvu.PrintTitles" localSheetId="0" hidden="1">'dem38'!$28:$30</definedName>
    <definedName name="Z_9F04AD3B_15DA_4D32_8B27_BA16A20022C6_.wvu.FilterData" localSheetId="0" hidden="1">'dem38'!$A$30:$J$666</definedName>
    <definedName name="Z_9F04AD3B_15DA_4D32_8B27_BA16A20022C6_.wvu.PrintArea" localSheetId="0" hidden="1">'dem38'!$A$534:$J$642</definedName>
    <definedName name="Z_9F04AD3B_15DA_4D32_8B27_BA16A20022C6_.wvu.PrintTitles" localSheetId="0" hidden="1">'dem38'!$27:$30</definedName>
    <definedName name="Z_B4CB098C_161F_11D5_8064_004005726899_.wvu.FilterData" localSheetId="0" hidden="1">'dem38'!$C$31:$C$644</definedName>
    <definedName name="Z_B4CB099E_161F_11D5_8064_004005726899_.wvu.FilterData" localSheetId="0" hidden="1">'dem38'!$C$31:$C$644</definedName>
    <definedName name="Z_C868F8C3_16D7_11D5_A68D_81D6213F5331_.wvu.Cols" localSheetId="0" hidden="1">'dem38'!#REF!</definedName>
    <definedName name="Z_C868F8C3_16D7_11D5_A68D_81D6213F5331_.wvu.FilterData" localSheetId="0" hidden="1">'dem38'!$C$31:$C$644</definedName>
    <definedName name="Z_C868F8C3_16D7_11D5_A68D_81D6213F5331_.wvu.PrintArea" localSheetId="0" hidden="1">'dem38'!$A$1:$J$644</definedName>
    <definedName name="Z_C868F8C3_16D7_11D5_A68D_81D6213F5331_.wvu.PrintTitles" localSheetId="0" hidden="1">'dem38'!$28:$30</definedName>
    <definedName name="Z_E5DF37BD_125C_11D5_8DC4_D0F5D88B3549_.wvu.Cols" localSheetId="0" hidden="1">'dem38'!#REF!</definedName>
    <definedName name="Z_E5DF37BD_125C_11D5_8DC4_D0F5D88B3549_.wvu.FilterData" localSheetId="0" hidden="1">'dem38'!$C$31:$C$644</definedName>
    <definedName name="Z_E5DF37BD_125C_11D5_8DC4_D0F5D88B3549_.wvu.PrintArea" localSheetId="0" hidden="1">'dem38'!$A$1:$J$644</definedName>
    <definedName name="Z_E5DF37BD_125C_11D5_8DC4_D0F5D88B3549_.wvu.PrintTitles" localSheetId="0" hidden="1">'dem38'!$28:$30</definedName>
    <definedName name="Z_F1391393_1D1C_410F_A76B_773FA6985814_.wvu.PrintArea" localSheetId="0" hidden="1">'dem38'!$A$534:$J$642</definedName>
    <definedName name="Z_F1391393_1D1C_410F_A76B_773FA6985814_.wvu.PrintTitles" localSheetId="0" hidden="1">'dem38'!$27:$30</definedName>
    <definedName name="Z_F8ADACC1_164E_11D6_B603_000021DAEEA2_.wvu.Cols" localSheetId="0" hidden="1">'dem38'!#REF!</definedName>
    <definedName name="Z_F8ADACC1_164E_11D6_B603_000021DAEEA2_.wvu.FilterData" localSheetId="0" hidden="1">'dem38'!$C$31:$C$644</definedName>
    <definedName name="Z_F8ADACC1_164E_11D6_B603_000021DAEEA2_.wvu.PrintArea" localSheetId="0" hidden="1">'dem38'!$A$1:$J$644</definedName>
    <definedName name="Z_F8ADACC1_164E_11D6_B603_000021DAEEA2_.wvu.PrintTitles" localSheetId="0" hidden="1">'dem38'!$28:$30</definedName>
  </definedNames>
  <calcPr calcId="125725"/>
  <customWorkbookViews>
    <customWorkbookView name="view" guid="{9F04AD3B-15DA-4D32-8B27-BA16A20022C6}" maximized="1" windowWidth="1020" windowHeight="597" activeSheetId="4"/>
    <customWorkbookView name="print view" guid="{F1391393-1D1C-410F-A76B-773FA6985814}" includeHiddenRowCol="0" maximized="1" windowWidth="1020" windowHeight="597" activeSheetId="4"/>
  </customWorkbookViews>
</workbook>
</file>

<file path=xl/calcChain.xml><?xml version="1.0" encoding="utf-8"?>
<calcChain xmlns="http://schemas.openxmlformats.org/spreadsheetml/2006/main">
  <c r="H344" i="7"/>
  <c r="F344"/>
  <c r="D344"/>
  <c r="H155" l="1"/>
  <c r="F155"/>
  <c r="D155"/>
  <c r="F468"/>
  <c r="H468"/>
  <c r="D468"/>
  <c r="D620"/>
  <c r="F372"/>
  <c r="H372"/>
  <c r="D372"/>
  <c r="D190"/>
  <c r="D191" s="1"/>
  <c r="F190"/>
  <c r="F191" s="1"/>
  <c r="H190"/>
  <c r="H191" s="1"/>
  <c r="D186"/>
  <c r="F620"/>
  <c r="H620"/>
  <c r="F541" l="1"/>
  <c r="H541"/>
  <c r="D541"/>
  <c r="F68" l="1"/>
  <c r="H68"/>
  <c r="D68"/>
  <c r="H421"/>
  <c r="F421"/>
  <c r="D421"/>
  <c r="H350"/>
  <c r="F350"/>
  <c r="D350"/>
  <c r="H469" l="1"/>
  <c r="F119"/>
  <c r="H119"/>
  <c r="D119"/>
  <c r="H115"/>
  <c r="H575"/>
  <c r="H576" s="1"/>
  <c r="F425"/>
  <c r="H425"/>
  <c r="D425"/>
  <c r="F400"/>
  <c r="H400"/>
  <c r="D400"/>
  <c r="F575"/>
  <c r="F576" s="1"/>
  <c r="D575"/>
  <c r="D576" s="1"/>
  <c r="F469"/>
  <c r="D469"/>
  <c r="H640"/>
  <c r="F640"/>
  <c r="D640"/>
  <c r="H636"/>
  <c r="F636"/>
  <c r="D636"/>
  <c r="H630"/>
  <c r="F630"/>
  <c r="D630"/>
  <c r="H629"/>
  <c r="F629"/>
  <c r="D629"/>
  <c r="H628"/>
  <c r="F628"/>
  <c r="D628"/>
  <c r="H609"/>
  <c r="F609"/>
  <c r="D609"/>
  <c r="H605"/>
  <c r="F605"/>
  <c r="D605"/>
  <c r="H601"/>
  <c r="F601"/>
  <c r="D601"/>
  <c r="H593"/>
  <c r="H594" s="1"/>
  <c r="F593"/>
  <c r="F594" s="1"/>
  <c r="D593"/>
  <c r="D594" s="1"/>
  <c r="H581"/>
  <c r="F581"/>
  <c r="D581"/>
  <c r="H567"/>
  <c r="H568" s="1"/>
  <c r="H569" s="1"/>
  <c r="F567"/>
  <c r="F568" s="1"/>
  <c r="F569" s="1"/>
  <c r="D567"/>
  <c r="D568" s="1"/>
  <c r="D569" s="1"/>
  <c r="H555"/>
  <c r="F555"/>
  <c r="D555"/>
  <c r="H549"/>
  <c r="F549"/>
  <c r="D549"/>
  <c r="H542"/>
  <c r="F542"/>
  <c r="D542"/>
  <c r="H530"/>
  <c r="F530"/>
  <c r="D530"/>
  <c r="H526"/>
  <c r="F526"/>
  <c r="D526"/>
  <c r="H518"/>
  <c r="H519" s="1"/>
  <c r="F518"/>
  <c r="F519" s="1"/>
  <c r="D518"/>
  <c r="D519" s="1"/>
  <c r="H512"/>
  <c r="F512"/>
  <c r="D512"/>
  <c r="H508"/>
  <c r="F508"/>
  <c r="D508"/>
  <c r="H502"/>
  <c r="F502"/>
  <c r="D502"/>
  <c r="H500"/>
  <c r="F500"/>
  <c r="D500"/>
  <c r="H496"/>
  <c r="F496"/>
  <c r="D496"/>
  <c r="H488"/>
  <c r="F488"/>
  <c r="D488"/>
  <c r="H487"/>
  <c r="F487"/>
  <c r="D487"/>
  <c r="H479"/>
  <c r="H480" s="1"/>
  <c r="H481" s="1"/>
  <c r="F479"/>
  <c r="F480" s="1"/>
  <c r="F481" s="1"/>
  <c r="D479"/>
  <c r="D480" s="1"/>
  <c r="D481" s="1"/>
  <c r="H456"/>
  <c r="H457" s="1"/>
  <c r="F456"/>
  <c r="F457" s="1"/>
  <c r="D456"/>
  <c r="D457" s="1"/>
  <c r="H447"/>
  <c r="H448" s="1"/>
  <c r="F447"/>
  <c r="F448" s="1"/>
  <c r="D447"/>
  <c r="D448" s="1"/>
  <c r="H435"/>
  <c r="H436" s="1"/>
  <c r="F435"/>
  <c r="F436" s="1"/>
  <c r="D435"/>
  <c r="D436" s="1"/>
  <c r="H416"/>
  <c r="F416"/>
  <c r="D416"/>
  <c r="H412"/>
  <c r="F412"/>
  <c r="D412"/>
  <c r="H406"/>
  <c r="H407" s="1"/>
  <c r="F406"/>
  <c r="F407" s="1"/>
  <c r="D406"/>
  <c r="D407" s="1"/>
  <c r="H396"/>
  <c r="F396"/>
  <c r="F401" s="1"/>
  <c r="D396"/>
  <c r="H390"/>
  <c r="F390"/>
  <c r="D390"/>
  <c r="H386"/>
  <c r="F386"/>
  <c r="D386"/>
  <c r="H382"/>
  <c r="F382"/>
  <c r="D382"/>
  <c r="H377"/>
  <c r="F377"/>
  <c r="D377"/>
  <c r="H354"/>
  <c r="F354"/>
  <c r="D354"/>
  <c r="H338"/>
  <c r="F338"/>
  <c r="D338"/>
  <c r="H333"/>
  <c r="F333"/>
  <c r="D333"/>
  <c r="H329"/>
  <c r="F329"/>
  <c r="D329"/>
  <c r="H323"/>
  <c r="F323"/>
  <c r="D323"/>
  <c r="H318"/>
  <c r="F318"/>
  <c r="D318"/>
  <c r="H314"/>
  <c r="F314"/>
  <c r="D314"/>
  <c r="H310"/>
  <c r="F310"/>
  <c r="D310"/>
  <c r="H306"/>
  <c r="F306"/>
  <c r="D306"/>
  <c r="H302"/>
  <c r="F302"/>
  <c r="D302"/>
  <c r="H298"/>
  <c r="F298"/>
  <c r="D298"/>
  <c r="H289"/>
  <c r="F289"/>
  <c r="D289"/>
  <c r="H285"/>
  <c r="F285"/>
  <c r="D285"/>
  <c r="H281"/>
  <c r="F281"/>
  <c r="D281"/>
  <c r="H277"/>
  <c r="F277"/>
  <c r="D277"/>
  <c r="H273"/>
  <c r="F273"/>
  <c r="D273"/>
  <c r="H269"/>
  <c r="F269"/>
  <c r="D269"/>
  <c r="H265"/>
  <c r="F265"/>
  <c r="D265"/>
  <c r="H261"/>
  <c r="F261"/>
  <c r="D261"/>
  <c r="H257"/>
  <c r="F257"/>
  <c r="D257"/>
  <c r="H250"/>
  <c r="H251" s="1"/>
  <c r="F250"/>
  <c r="F251" s="1"/>
  <c r="D250"/>
  <c r="D251" s="1"/>
  <c r="H235"/>
  <c r="F235"/>
  <c r="D235"/>
  <c r="H231"/>
  <c r="F231"/>
  <c r="D231"/>
  <c r="H223"/>
  <c r="F223"/>
  <c r="D223"/>
  <c r="H214"/>
  <c r="F214"/>
  <c r="D214"/>
  <c r="H200"/>
  <c r="F200"/>
  <c r="D200"/>
  <c r="H196"/>
  <c r="F196"/>
  <c r="D196"/>
  <c r="H186"/>
  <c r="F186"/>
  <c r="H181"/>
  <c r="F181"/>
  <c r="D181"/>
  <c r="H176"/>
  <c r="F176"/>
  <c r="D176"/>
  <c r="H175"/>
  <c r="F175"/>
  <c r="D175"/>
  <c r="H171"/>
  <c r="F171"/>
  <c r="D171"/>
  <c r="H167"/>
  <c r="F167"/>
  <c r="D167"/>
  <c r="H162"/>
  <c r="F162"/>
  <c r="D162"/>
  <c r="H146"/>
  <c r="F146"/>
  <c r="D146"/>
  <c r="H140"/>
  <c r="F140"/>
  <c r="D140"/>
  <c r="H135"/>
  <c r="F135"/>
  <c r="D135"/>
  <c r="H125"/>
  <c r="H126" s="1"/>
  <c r="F125"/>
  <c r="F126" s="1"/>
  <c r="D125"/>
  <c r="D126" s="1"/>
  <c r="F115"/>
  <c r="D115"/>
  <c r="D120" s="1"/>
  <c r="H108"/>
  <c r="H109" s="1"/>
  <c r="F108"/>
  <c r="F109" s="1"/>
  <c r="D108"/>
  <c r="D109" s="1"/>
  <c r="H102"/>
  <c r="F102"/>
  <c r="D102"/>
  <c r="H101"/>
  <c r="F101"/>
  <c r="D101"/>
  <c r="H94"/>
  <c r="F94"/>
  <c r="D94"/>
  <c r="H87"/>
  <c r="F87"/>
  <c r="D87"/>
  <c r="H73"/>
  <c r="F73"/>
  <c r="D73"/>
  <c r="H69"/>
  <c r="F69"/>
  <c r="D69"/>
  <c r="H60"/>
  <c r="F60"/>
  <c r="D60"/>
  <c r="H53"/>
  <c r="F53"/>
  <c r="D53"/>
  <c r="H36"/>
  <c r="H37" s="1"/>
  <c r="F36"/>
  <c r="F37" s="1"/>
  <c r="D36"/>
  <c r="D37" s="1"/>
  <c r="H61" l="1"/>
  <c r="H62" s="1"/>
  <c r="H74" s="1"/>
  <c r="H401"/>
  <c r="D61"/>
  <c r="D62" s="1"/>
  <c r="D74" s="1"/>
  <c r="D95"/>
  <c r="D96" s="1"/>
  <c r="F61"/>
  <c r="F62" s="1"/>
  <c r="F74" s="1"/>
  <c r="D401"/>
  <c r="F120"/>
  <c r="H120"/>
  <c r="D582"/>
  <c r="F426"/>
  <c r="D426"/>
  <c r="H426"/>
  <c r="F482"/>
  <c r="F582"/>
  <c r="H582"/>
  <c r="F38"/>
  <c r="F391"/>
  <c r="D449"/>
  <c r="H449"/>
  <c r="H95"/>
  <c r="H96" s="1"/>
  <c r="F501"/>
  <c r="D501"/>
  <c r="H501"/>
  <c r="F556"/>
  <c r="F557" s="1"/>
  <c r="D556"/>
  <c r="D557" s="1"/>
  <c r="H556"/>
  <c r="H557" s="1"/>
  <c r="F610"/>
  <c r="D610"/>
  <c r="H610"/>
  <c r="F641"/>
  <c r="F642" s="1"/>
  <c r="D641"/>
  <c r="D642" s="1"/>
  <c r="H641"/>
  <c r="H642" s="1"/>
  <c r="H482"/>
  <c r="D236"/>
  <c r="D237" s="1"/>
  <c r="D324"/>
  <c r="D355" s="1"/>
  <c r="H391"/>
  <c r="D482"/>
  <c r="H236"/>
  <c r="H237" s="1"/>
  <c r="H324"/>
  <c r="H355" s="1"/>
  <c r="D391"/>
  <c r="D38"/>
  <c r="H38"/>
  <c r="F95"/>
  <c r="F96" s="1"/>
  <c r="F141"/>
  <c r="F147" s="1"/>
  <c r="D141"/>
  <c r="D147" s="1"/>
  <c r="H141"/>
  <c r="H147" s="1"/>
  <c r="F201"/>
  <c r="F202" s="1"/>
  <c r="D201"/>
  <c r="D202" s="1"/>
  <c r="H201"/>
  <c r="H202" s="1"/>
  <c r="F236"/>
  <c r="F237" s="1"/>
  <c r="F324"/>
  <c r="F355" s="1"/>
  <c r="F513"/>
  <c r="F520" s="1"/>
  <c r="D513"/>
  <c r="D520" s="1"/>
  <c r="H513"/>
  <c r="H520" s="1"/>
  <c r="F531"/>
  <c r="F532" s="1"/>
  <c r="D531"/>
  <c r="D532" s="1"/>
  <c r="H531"/>
  <c r="H532" s="1"/>
  <c r="F449"/>
  <c r="F621" l="1"/>
  <c r="F622" s="1"/>
  <c r="D621"/>
  <c r="D622" s="1"/>
  <c r="H621"/>
  <c r="H622" s="1"/>
  <c r="D583"/>
  <c r="H583"/>
  <c r="F583"/>
  <c r="H427"/>
  <c r="H458" s="1"/>
  <c r="D127"/>
  <c r="D203" s="1"/>
  <c r="H127"/>
  <c r="H203" s="1"/>
  <c r="F427"/>
  <c r="F458" s="1"/>
  <c r="F127"/>
  <c r="F203" s="1"/>
  <c r="H489" l="1"/>
  <c r="F643"/>
  <c r="D643"/>
  <c r="H643"/>
  <c r="F489"/>
  <c r="H644" l="1"/>
  <c r="F644"/>
  <c r="B696"/>
  <c r="B700" s="1"/>
  <c r="F25" l="1"/>
  <c r="E25" l="1"/>
  <c r="G25" l="1"/>
  <c r="D427" l="1"/>
  <c r="D458" s="1"/>
  <c r="D489" s="1"/>
  <c r="D644" s="1"/>
</calcChain>
</file>

<file path=xl/comments1.xml><?xml version="1.0" encoding="utf-8"?>
<comments xmlns="http://schemas.openxmlformats.org/spreadsheetml/2006/main">
  <authors>
    <author>Administrator</author>
  </authors>
  <commentList>
    <comment ref="D7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1362 (plan) and 6735 (CSS)
</t>
        </r>
      </text>
    </comment>
  </commentList>
</comments>
</file>

<file path=xl/sharedStrings.xml><?xml version="1.0" encoding="utf-8"?>
<sst xmlns="http://schemas.openxmlformats.org/spreadsheetml/2006/main" count="949" uniqueCount="464">
  <si>
    <t>Social Security &amp; Welfare</t>
  </si>
  <si>
    <t>Nutrition</t>
  </si>
  <si>
    <t>Capital</t>
  </si>
  <si>
    <t>Voted</t>
  </si>
  <si>
    <t>Major /Sub-Major/Minor/Sub/Detailed Heads</t>
  </si>
  <si>
    <t>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</si>
  <si>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</si>
  <si>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</si>
  <si>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</si>
  <si>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</si>
  <si>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</si>
  <si>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</si>
  <si>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</si>
  <si>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</si>
  <si>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</si>
  <si>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</si>
  <si>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</si>
  <si>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</si>
  <si>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</si>
  <si>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</si>
  <si>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</si>
  <si>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</si>
  <si>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</si>
  <si>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61.00.81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</si>
  <si>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</si>
  <si>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</si>
  <si>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</si>
  <si>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</si>
  <si>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</si>
  <si>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</si>
  <si>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62.00.50</t>
  </si>
  <si>
    <t>64.00.71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</si>
  <si>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</si>
  <si>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</si>
  <si>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</si>
  <si>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</si>
  <si>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</si>
  <si>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</si>
  <si>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</si>
  <si>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</si>
  <si>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</si>
  <si>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</si>
  <si>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</si>
  <si>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</si>
  <si>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</si>
  <si>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</si>
  <si>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</si>
  <si>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</si>
  <si>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</si>
  <si>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</si>
  <si>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</si>
  <si>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</si>
  <si>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</si>
  <si>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</si>
  <si>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</si>
  <si>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</si>
  <si>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</si>
  <si>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Kishori Shakti Yojana</t>
  </si>
  <si>
    <t>Training</t>
  </si>
  <si>
    <t>Other Child Welfare Programme</t>
  </si>
  <si>
    <t>Women's Welfare</t>
  </si>
  <si>
    <t>Working Women's Hostel, Deorali</t>
  </si>
  <si>
    <t>63.00.13</t>
  </si>
  <si>
    <t>Other Women's Welfare Programme</t>
  </si>
  <si>
    <t>Incentive for Widow Remarriage</t>
  </si>
  <si>
    <t>State Women Commission</t>
  </si>
  <si>
    <t>Welfare of Aged, Infirm &amp; Destitute</t>
  </si>
  <si>
    <t>66.00.31</t>
  </si>
  <si>
    <t>Assistance to Voluntary Organisation</t>
  </si>
  <si>
    <t>Voluntary Organisation</t>
  </si>
  <si>
    <t>68.00.31</t>
  </si>
  <si>
    <t>Social Defence</t>
  </si>
  <si>
    <t>70.00.31</t>
  </si>
  <si>
    <t>National Social Assistance Programme</t>
  </si>
  <si>
    <t>National Old Age Pension Scheme</t>
  </si>
  <si>
    <t>Pension Schemes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</si>
  <si>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</si>
  <si>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</si>
  <si>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</si>
  <si>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</si>
  <si>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</si>
  <si>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</si>
  <si>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</si>
  <si>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</si>
  <si>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</si>
  <si>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</si>
  <si>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</si>
  <si>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</si>
  <si>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</si>
  <si>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</si>
  <si>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</si>
  <si>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</si>
  <si>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</si>
  <si>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</si>
  <si>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</si>
  <si>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</si>
  <si>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</si>
  <si>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</si>
  <si>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</si>
  <si>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</si>
  <si>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</si>
  <si>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</si>
  <si>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</si>
  <si>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Rent, Rates and Taxes</t>
  </si>
  <si>
    <t>Pakyong Sub-Division</t>
  </si>
  <si>
    <t>Rongli Sub-Division</t>
  </si>
  <si>
    <t>Singtam Sub-Division</t>
  </si>
  <si>
    <t>Soreng Sub-Division</t>
  </si>
  <si>
    <t>Gyalshing Sub-Division</t>
  </si>
  <si>
    <t>Mangan Sub-Division</t>
  </si>
  <si>
    <t>Chungthang Sub-Division</t>
  </si>
  <si>
    <t>Ravongla Sub-Division</t>
  </si>
  <si>
    <t>Jorethang Sub-Division</t>
  </si>
  <si>
    <t>00.00.50</t>
  </si>
  <si>
    <t>Tribal Area Sub- Plan</t>
  </si>
  <si>
    <t>64.00.50</t>
  </si>
  <si>
    <t>Other Rural Development Programme</t>
  </si>
  <si>
    <t>District &amp; Other Roads</t>
  </si>
  <si>
    <t>Hydel Generation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</si>
  <si>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</si>
  <si>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</si>
  <si>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</si>
  <si>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</si>
  <si>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</si>
  <si>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</si>
  <si>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Power Projects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</si>
  <si>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</si>
  <si>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</si>
  <si>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</si>
  <si>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</si>
  <si>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</si>
  <si>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</si>
  <si>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</si>
  <si>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</si>
  <si>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</si>
  <si>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</si>
  <si>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</si>
  <si>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</si>
  <si>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</si>
  <si>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</si>
  <si>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II. Details of the estimates and the heads under which this grant will be accounted for:</t>
  </si>
  <si>
    <t>Capital Outlay on Roads &amp; Bridges</t>
  </si>
  <si>
    <t>SOCIAL JUSTICE, EMPOWERMENT AND WELFARE</t>
  </si>
  <si>
    <t>Capital Account of Welfare of  Scheduled Castes, Scheduled  Tribes &amp; Other Backward  Classes</t>
  </si>
  <si>
    <t>69.00.31</t>
  </si>
  <si>
    <t>Protection of Women from Domestic Violence</t>
  </si>
  <si>
    <t>62.00.73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</si>
  <si>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</si>
  <si>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</si>
  <si>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</si>
  <si>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</si>
  <si>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</si>
  <si>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(a) Capital Account of Education, Sports, Art &amp; Culture</t>
  </si>
  <si>
    <t>(g) Capital Account of Social  Welfare &amp; Nutrition</t>
  </si>
  <si>
    <t>(e) Capital Account of Energy</t>
  </si>
  <si>
    <t>(g) Capital Account of Transport</t>
  </si>
  <si>
    <t>(e) Welfare of Scheduled Castes, Scheduled 
Tribes &amp; Other Backward Classes</t>
  </si>
  <si>
    <t>B - Social Services</t>
  </si>
  <si>
    <t>C - Economic Services</t>
  </si>
  <si>
    <t>A - Capital Account on General Services</t>
  </si>
  <si>
    <t>C - Capital Account on Economic Services</t>
  </si>
  <si>
    <t>Welfare of Scheduled Castes, Scheduled Tribes and 
Other  Backward Classes</t>
  </si>
  <si>
    <t>Revenue</t>
  </si>
  <si>
    <t>Destitute Homes</t>
  </si>
  <si>
    <t>Construction</t>
  </si>
  <si>
    <t>National Family Benefit Scheme</t>
  </si>
  <si>
    <t>39.60.31</t>
  </si>
  <si>
    <t>63.63.50</t>
  </si>
  <si>
    <t>Other ICDS Programmes</t>
  </si>
  <si>
    <t>CSS</t>
  </si>
  <si>
    <t>Gangtok Rural Project</t>
  </si>
  <si>
    <t>Dzongu Rural Project</t>
  </si>
  <si>
    <t>71.72.50</t>
  </si>
  <si>
    <t>Parliamentary Secretary</t>
  </si>
  <si>
    <t>39.62.13</t>
  </si>
  <si>
    <t>(In Thousands of Rupees)</t>
  </si>
  <si>
    <t>(c) Capital Account of Water Supply, Sanitation, Housing</t>
  </si>
  <si>
    <t>and Urban Development</t>
  </si>
  <si>
    <t>I.C.D.S. Programme (State Share)</t>
  </si>
  <si>
    <t>Protection of Civil Rights (Atrocities)</t>
  </si>
  <si>
    <t>60.00.77</t>
  </si>
  <si>
    <t>60.00.78</t>
  </si>
  <si>
    <t>60.00.79</t>
  </si>
  <si>
    <t>64.00.79</t>
  </si>
  <si>
    <t>61.00.76</t>
  </si>
  <si>
    <t>Grant-in-Aid</t>
  </si>
  <si>
    <t>Tribal Sub Plan Central Plan Schemes</t>
  </si>
  <si>
    <t>60.00.81</t>
  </si>
  <si>
    <t>39.66.81</t>
  </si>
  <si>
    <t>Scheme for Development of OBC and DNT and Semi nomadic tribes</t>
  </si>
  <si>
    <t>43.00.81</t>
  </si>
  <si>
    <t>43.00.82</t>
  </si>
  <si>
    <t>Umbrella Scheme for Education of ST Student</t>
  </si>
  <si>
    <t>Scheme for Development of Scheduled Caste</t>
  </si>
  <si>
    <t>42.68.72</t>
  </si>
  <si>
    <t xml:space="preserve">Multi Sectoral Development Programme for Minority </t>
  </si>
  <si>
    <t>32.73.50</t>
  </si>
  <si>
    <t>42.74.34</t>
  </si>
  <si>
    <t>52.49.01</t>
  </si>
  <si>
    <t>52.50.01</t>
  </si>
  <si>
    <t>52.51.01</t>
  </si>
  <si>
    <t>52.52.01</t>
  </si>
  <si>
    <t>52.53.01</t>
  </si>
  <si>
    <t>52.54.01</t>
  </si>
  <si>
    <t>52.55.01</t>
  </si>
  <si>
    <t>52.56.01</t>
  </si>
  <si>
    <t>52.57.01</t>
  </si>
  <si>
    <t>52.62.01</t>
  </si>
  <si>
    <t>52.62.11</t>
  </si>
  <si>
    <t>52.62.13</t>
  </si>
  <si>
    <t>52.62.50</t>
  </si>
  <si>
    <t>52.62.71</t>
  </si>
  <si>
    <t>52.63.50</t>
  </si>
  <si>
    <t>52.66.01</t>
  </si>
  <si>
    <t>52.67.01</t>
  </si>
  <si>
    <t>52.68.01</t>
  </si>
  <si>
    <t>52.69.01</t>
  </si>
  <si>
    <t>43.00.83</t>
  </si>
  <si>
    <t>32.73.81</t>
  </si>
  <si>
    <t>53.00.81</t>
  </si>
  <si>
    <t>Protection of Women from Domestic Violence (State Share)</t>
  </si>
  <si>
    <t>51.00.80</t>
  </si>
  <si>
    <t>51.00.81</t>
  </si>
  <si>
    <t>51.75.34</t>
  </si>
  <si>
    <t>54.00.50</t>
  </si>
  <si>
    <t>60.00.82</t>
  </si>
  <si>
    <t>60.00.83</t>
  </si>
  <si>
    <t>District Disability Rehabilitation Centre</t>
  </si>
  <si>
    <t>Special Component Plan for Scheduled Castes</t>
  </si>
  <si>
    <t>Welfare of Scheduled Caste, Scheduled Tribes &amp; Other Backward Classes</t>
  </si>
  <si>
    <t>Namchi Sub-Division</t>
  </si>
  <si>
    <t>Grant-in-Aid to Juvenile Justice 
Board</t>
  </si>
  <si>
    <t>Grant-in-Aid to State Commission for Protection of Rights of Children</t>
  </si>
  <si>
    <t>Grant-in-Aid under 1st proviso to Article 275(1) of the Constitution of India</t>
  </si>
  <si>
    <t>Grant-in-Aid under 1st proviso to Article 275(1) of the Constitution of India (ACA)</t>
  </si>
  <si>
    <t xml:space="preserve">(e) Capital Account of Welfare of Scheduled Castes, </t>
  </si>
  <si>
    <t>Scheduled Tribes and Other Backward Classes</t>
  </si>
  <si>
    <t>B - Capital Account on Social Services</t>
  </si>
  <si>
    <t>National Mission for Empowerment of women including Indira Gandhi Mattritav Sahyog Yojana (IGMSY)</t>
  </si>
  <si>
    <t>51.76.34</t>
  </si>
  <si>
    <t>unspent</t>
  </si>
  <si>
    <t xml:space="preserve">Central </t>
  </si>
  <si>
    <t>60.00.84</t>
  </si>
  <si>
    <t>Sikkim Grant of Awards for Marriage with Disabled</t>
  </si>
  <si>
    <t>42.73.34</t>
  </si>
  <si>
    <t>52.62.14</t>
  </si>
  <si>
    <t>60.00.74</t>
  </si>
  <si>
    <t xml:space="preserve">Scheme for Development of OBC and Denotified Tribes (DNT) and Semi nomadic tribes </t>
  </si>
  <si>
    <t>Umbrella scheme for Education of ST Student</t>
  </si>
  <si>
    <t>39.60.14</t>
  </si>
  <si>
    <t>39.61.50</t>
  </si>
  <si>
    <t>Sheltered Workshop</t>
  </si>
  <si>
    <t>Special School for Hearing Impaired</t>
  </si>
  <si>
    <t>Prevention of Drug and Alcohol</t>
  </si>
  <si>
    <t>71.00.50</t>
  </si>
  <si>
    <t>60.00.31</t>
  </si>
  <si>
    <t>Grant-in-aid to Extruder Food Processing Plant for Salaries</t>
  </si>
  <si>
    <t xml:space="preserve">Construction </t>
  </si>
  <si>
    <t>Construction of Old Age Home at Kitchu Dumra, South Sikkim (Central Share)</t>
  </si>
  <si>
    <t>62.00.51</t>
  </si>
  <si>
    <t>Tribal Research Institute</t>
  </si>
  <si>
    <t>Education Scheme for Minorities</t>
  </si>
  <si>
    <t>Umbrella Schemes for Development of Minorities</t>
  </si>
  <si>
    <t>33.30.70</t>
  </si>
  <si>
    <t>Pre Matric Scholarship to Minorities</t>
  </si>
  <si>
    <t>33.30.71</t>
  </si>
  <si>
    <t>Post Matric Scholarship to Minorities</t>
  </si>
  <si>
    <t>33.30.72</t>
  </si>
  <si>
    <t>53.00.84</t>
  </si>
  <si>
    <t>53.00.85</t>
  </si>
  <si>
    <t>Swadhar Greh</t>
  </si>
  <si>
    <t>65.00.71</t>
  </si>
  <si>
    <t>53.00.87</t>
  </si>
  <si>
    <t>One Stop Crisis Centre at Lumsey</t>
  </si>
  <si>
    <t>53.00.88</t>
  </si>
  <si>
    <t>53.00.89</t>
  </si>
  <si>
    <t>Ujjwala Scheme</t>
  </si>
  <si>
    <t>53.00.90</t>
  </si>
  <si>
    <t>Beti Bachao Beti Padhao</t>
  </si>
  <si>
    <t xml:space="preserve">Old Age Pension </t>
  </si>
  <si>
    <t>60.00.75</t>
  </si>
  <si>
    <t>National Family Benefit Schemes</t>
  </si>
  <si>
    <t>Indira Gandhi National Widow Pension Scheme</t>
  </si>
  <si>
    <t>Indira Gandhi National Disability Pension Scheme</t>
  </si>
  <si>
    <t>61.00.77</t>
  </si>
  <si>
    <t>61.00.78</t>
  </si>
  <si>
    <t>61.00.79</t>
  </si>
  <si>
    <t>Construction of SC Girls Hostel at Rhenock, East Sikkim</t>
  </si>
  <si>
    <t>Construction of SC Girls Hostel at Dodak, West Sikkim</t>
  </si>
  <si>
    <t>Construction of Hostels for OBC Boys' and Girls' at Sumbuk, South Sikkim</t>
  </si>
  <si>
    <t>43.00.76</t>
  </si>
  <si>
    <t>43.00.77</t>
  </si>
  <si>
    <t>43.00.78</t>
  </si>
  <si>
    <t>Construction of Hostels for OBC  Girls' at Nandugaon, South Sikkim</t>
  </si>
  <si>
    <t>43.00.79</t>
  </si>
  <si>
    <t>43.00.80</t>
  </si>
  <si>
    <t>39.66.54</t>
  </si>
  <si>
    <t>Construction of Composite Regional Centre (CRC) at Boomtar, South Sikkim</t>
  </si>
  <si>
    <t>Grant-in-Aid under the Scheme of upgradation of Merit of ST Students (Central Share)</t>
  </si>
  <si>
    <t>Pre-Matric Scholarship to students belonging to SC Community (Central Share)</t>
  </si>
  <si>
    <t>Post-Matric Scholarship to students belonging to SC Community (Central Share)</t>
  </si>
  <si>
    <t>Pre- Matric Scholarship to students belonging to ST Community (Central Share)</t>
  </si>
  <si>
    <t>Post- Matric Scholarship to students belonging to ST Community (Central Share)</t>
  </si>
  <si>
    <t>Conditional Maternity Benefit Scheme (Central Share)</t>
  </si>
  <si>
    <t>Major Works (Central Share)</t>
  </si>
  <si>
    <t>Post Matric Scholarship to OBC Students (Central Share)</t>
  </si>
  <si>
    <t>Creation of Barrier-free Environment for Persons with Disabilities under the Implementation of Persons with Disability Act, 1995 (Central Share)</t>
  </si>
  <si>
    <t>Protection of Civil Right and Prevention of Atrocities on SC/ST (Central Share)</t>
  </si>
  <si>
    <t>I.C.D.S. Programme (Central Share)</t>
  </si>
  <si>
    <t>Maternity Benefit Programme</t>
  </si>
  <si>
    <t>Rent, Rates &amp; Taxes</t>
  </si>
  <si>
    <t>Proud Mother Scheme</t>
  </si>
  <si>
    <t>Incentives</t>
  </si>
  <si>
    <t>66.00.71</t>
  </si>
  <si>
    <t>51.76.71</t>
  </si>
  <si>
    <t>Post- Matric Scholarship to students belonging to ST Community (State Share)</t>
  </si>
  <si>
    <t>00.00.71</t>
  </si>
  <si>
    <t>State Share for all Construction Works</t>
  </si>
  <si>
    <t>51.00.82</t>
  </si>
  <si>
    <t>Land Compensation, Approach Road, Water Supply and Electrification of Melli and Assam Lingzey Eklavya Model Residential School</t>
  </si>
  <si>
    <t>Ringhim Polytechnic -Land Compensation</t>
  </si>
  <si>
    <t xml:space="preserve">Unmarried Women Pension Scheme </t>
  </si>
  <si>
    <t>39.66.56</t>
  </si>
  <si>
    <t xml:space="preserve">Social Welfare Board </t>
  </si>
  <si>
    <t>65.00.72</t>
  </si>
  <si>
    <t>Other Charges (Central Share)</t>
  </si>
  <si>
    <t xml:space="preserve">Rajeev Gandhi Schemes for Empowerment of Adolescent Girls (RGSEAG) SABLA        </t>
  </si>
  <si>
    <t>54.00.71</t>
  </si>
  <si>
    <t>Special Central Assistance for Scheduled Castes Component Plan (Central Plan Schemes)</t>
  </si>
  <si>
    <t>Lepcha Primitive Tribe Group Welfare Board</t>
  </si>
  <si>
    <t>Merit cum Means based Scholarship to Minorities</t>
  </si>
  <si>
    <t>Grant-in-Aid to Sikkim Welfare Commission</t>
  </si>
  <si>
    <t>Old Age Pension (State Share)</t>
  </si>
  <si>
    <t>Other Social Security &amp; Welfare Programme</t>
  </si>
  <si>
    <t>Pension under Social Security Schemes</t>
  </si>
  <si>
    <t>Distribution of Nutritious Food and Beverages</t>
  </si>
  <si>
    <t>Old Age Home &amp; Composite Centre</t>
  </si>
  <si>
    <t>Capital Outlay on Social Security and Welfare</t>
  </si>
  <si>
    <t xml:space="preserve">Multi Sectoral Development Programme for Minority Concentration Districts                                         </t>
  </si>
  <si>
    <t>Transgender Pension Scheme</t>
  </si>
  <si>
    <t>Budget Estimate</t>
  </si>
  <si>
    <t>Dr. Ambedkar Post Matric Scholarship for Economically Backward Classes (Central Share)</t>
  </si>
  <si>
    <t>Sikkim Commission for Backward Classes</t>
  </si>
  <si>
    <t>Rajeev Gandhi Schemes for Empowerment of Adolescent Girls (RGSEAG) SABLA (State Share)</t>
  </si>
  <si>
    <t>Integrated Child Protection Scheme (ICPS)</t>
  </si>
  <si>
    <t>Conditional Maternity Benefit Scheme (State Share)</t>
  </si>
  <si>
    <t>Construction of  Lepcha Primitive Tribal Girls' Hostel Lingdong, Near Mangan, North Sikkim (Central Share)</t>
  </si>
  <si>
    <t>Rec</t>
  </si>
  <si>
    <t xml:space="preserve"> Economically Backward Classes Scholarship</t>
  </si>
  <si>
    <t>Ashram Schools</t>
  </si>
  <si>
    <t>52.00.71</t>
  </si>
  <si>
    <t>Ashram School at Jhusingthang</t>
  </si>
  <si>
    <t>National Creche Scheme</t>
  </si>
  <si>
    <t>52.70.81</t>
  </si>
  <si>
    <t>Uniform for ICDS Students</t>
  </si>
  <si>
    <t>67.00.50</t>
  </si>
  <si>
    <t>Construction of Destitute Home (Child Care Institute) at Begha, Dentam, West Sikkim</t>
  </si>
  <si>
    <t>39.69.53</t>
  </si>
  <si>
    <t>60.00.42</t>
  </si>
  <si>
    <t>52.00.72</t>
  </si>
  <si>
    <t>Grants to Eklavya Model Residential Schools</t>
  </si>
  <si>
    <t>Kishan Pension Yojana</t>
  </si>
  <si>
    <t>60.00.86</t>
  </si>
  <si>
    <t>Empowerment of Persons with Disabilities</t>
  </si>
  <si>
    <t>52.70.82</t>
  </si>
  <si>
    <t>53.00.91</t>
  </si>
  <si>
    <t>53.00.92</t>
  </si>
  <si>
    <t>53.00.93</t>
  </si>
  <si>
    <t>Ujjwala Scheme ( State Share)</t>
  </si>
  <si>
    <t>39.66.55</t>
  </si>
  <si>
    <t>39.66.82</t>
  </si>
  <si>
    <t>39.48.01</t>
  </si>
  <si>
    <t>39.48.11</t>
  </si>
  <si>
    <t>39.48.13</t>
  </si>
  <si>
    <t xml:space="preserve">Drug De-addiction cum Rehablitation centre  at Kitchu Dumra, South Sikkim </t>
  </si>
  <si>
    <t>Special Central Assistance for Tribal Sub-Plan</t>
  </si>
  <si>
    <t xml:space="preserve">Multi Sectoral Development Programme for Minority Concentration Districts (State Share)
</t>
  </si>
  <si>
    <t>National Creche scheme for Children of working mothers (State Share)</t>
  </si>
  <si>
    <t>Setting up of State Resource Centre for Women</t>
  </si>
  <si>
    <t>Family Pension to widows of Ex-Servicemen 
(Women &amp; Child Welfare)</t>
  </si>
  <si>
    <t>Construction of Ashram School at Jushingthang  
(Central Share)</t>
  </si>
  <si>
    <t>Construction of  Lepcha Primitive Tribal Girls' Hostel Namchi, South  Sikkim (Central Share)</t>
  </si>
  <si>
    <t>Construction of Hostels for OBC Girls at Dentam Sr. Sec. School, West Sikkim (Central Share)</t>
  </si>
  <si>
    <t>Construction of Hostels for OBC Girls' at Machong Sr. Sec. School East Sikkim (Central Share)</t>
  </si>
  <si>
    <t>Construction of 2 ICDS Centres at Upper &amp;Lower Bhurung East Sikkim</t>
  </si>
  <si>
    <t>Special Nutritions Programmes (Central Share)</t>
  </si>
  <si>
    <t>National Family Benefit Schemes (State Share)</t>
  </si>
  <si>
    <t>Beti Bachao Beti Padhao (State Share)</t>
  </si>
  <si>
    <t>Swadhar Greh (State Share)</t>
  </si>
  <si>
    <t>Rehabilitation Home for Persons suffering from Mental Illness</t>
  </si>
  <si>
    <t>Major Works (State Sector)</t>
  </si>
  <si>
    <t>Construction of 2 ICDS centres at Upper &amp; Lower Bhurung East Sikkim</t>
  </si>
  <si>
    <t>39.70.53</t>
  </si>
  <si>
    <t>I. Estimate of the amount required in the year ending 31st March, 2020 to defray the charges in respect of Social Justice, Empowerment and Welfare</t>
  </si>
  <si>
    <t>2019-20</t>
  </si>
  <si>
    <t>00.00.75</t>
  </si>
  <si>
    <t>80.190</t>
  </si>
  <si>
    <t>Investment in Public sector and other understanding</t>
  </si>
  <si>
    <t>Investment in SABCCO</t>
  </si>
  <si>
    <t>60.00.54</t>
  </si>
  <si>
    <t>Investment</t>
  </si>
  <si>
    <t>Senior Citizen Welfare Board</t>
  </si>
  <si>
    <t>67.00.31</t>
  </si>
  <si>
    <t>Students Welfare Board</t>
  </si>
  <si>
    <t>72.00.31</t>
  </si>
  <si>
    <t>Construction of Senior Citizen Bhawan</t>
  </si>
  <si>
    <t>Welfare of Scheduled Caste, Scheduled Tribes &amp; Other Backward Classes- 00.911- Deduct recoveries of over payments</t>
  </si>
  <si>
    <t>Social Security &amp; Welfare- 02.911- Deduct recoveries of over payments</t>
  </si>
  <si>
    <t xml:space="preserve">Integrated Child Protection Scheme (ICPS) </t>
  </si>
  <si>
    <t>Umbrella Programme for Development and Marketing of Tribal Products/ Produce</t>
  </si>
  <si>
    <t>72.00.51</t>
  </si>
  <si>
    <t>Institutional Support for Development and Marketing of Tribal Products/ Produce 
(Central Share)</t>
  </si>
  <si>
    <t>64.00.51</t>
  </si>
  <si>
    <t>ICPS State Share</t>
  </si>
  <si>
    <t>64.00.52</t>
  </si>
  <si>
    <t>Juvenile Justice Fund</t>
  </si>
  <si>
    <t>Upgradation of Merit of SC Student (Central Share)</t>
  </si>
  <si>
    <t>Wages</t>
  </si>
  <si>
    <t>65.00.73</t>
  </si>
  <si>
    <t>Pradhan Mantri Matru Vandana Yojana (PMMVY) (Central Share)</t>
  </si>
  <si>
    <t>53.00.94</t>
  </si>
  <si>
    <t>Mahila Shakti Kendra (Central Share)</t>
  </si>
  <si>
    <t>71.00.71</t>
  </si>
  <si>
    <t>National Action Plan for Drug Demand Reduction (Central Share)</t>
  </si>
  <si>
    <t>61.00.82</t>
  </si>
  <si>
    <t xml:space="preserve">Pre- Matric Scholarship to Children of those engaged in the occupation involving cleaning and prone to health hazards </t>
  </si>
  <si>
    <t>60.48.02</t>
  </si>
  <si>
    <t>60.47.02</t>
  </si>
  <si>
    <t>39.48.02</t>
  </si>
  <si>
    <t>39.61.02</t>
  </si>
  <si>
    <t>63.00.02</t>
  </si>
  <si>
    <t>Construction of SC Girls Hostel at Rangtu, East Sikkim</t>
  </si>
  <si>
    <t>39.66.57</t>
  </si>
  <si>
    <t>Construction of Composite Regional Centre (CRC) at Mulaso, Assam Lingzey, East Sikkim</t>
  </si>
  <si>
    <t>Pre- Matric Scholarship to students belonging to ST Community (State Share)</t>
  </si>
  <si>
    <t>51.77.34</t>
  </si>
  <si>
    <t>Indira Gandhi National Widow  Pension  Scheme (State Share)</t>
  </si>
  <si>
    <t>Indira Gandhi National Disability Pension Scheme (State Share)</t>
  </si>
  <si>
    <t>53.00.95</t>
  </si>
  <si>
    <t>State Resource Centre for Women (State Share)</t>
  </si>
  <si>
    <t>53.00.96</t>
  </si>
  <si>
    <t>Mahila Shakti Kendra (State Share)</t>
  </si>
  <si>
    <t>00.00.76</t>
  </si>
  <si>
    <t>Setting up of National Nutrition Mission- Poshan Abhiyan (State Share)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</si>
  <si>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</si>
  <si>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</si>
  <si>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</si>
  <si>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</si>
  <si>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</si>
  <si>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</si>
  <si>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Pre-Matric Scholarship to OBC Students 
(State Share)</t>
  </si>
  <si>
    <t>Jawaharlal Nehru Memorial Institute for Handicapped, Namchi</t>
  </si>
  <si>
    <t>National Creche scheme for Children of working mothers (Central Share)</t>
  </si>
  <si>
    <t xml:space="preserve">Rajeev Gandhi Schemes for Empowerment of Adolescent Girls (RGSEAG) SABLA </t>
  </si>
  <si>
    <t>Setting up of National Nutrition Mission 
(Central Share)</t>
  </si>
  <si>
    <t xml:space="preserve">Construction of Hostels for OBC Girls' at Kyongsa, West Sikkim </t>
  </si>
  <si>
    <t>Construction of Anganwadi Centre- 
State Contribution</t>
  </si>
  <si>
    <t xml:space="preserve"> (b) Rural Development</t>
  </si>
  <si>
    <t xml:space="preserve">Lump sum provision for revision of Pay &amp; 
Allowances </t>
  </si>
  <si>
    <t>Pre-Matric Scholarship to OBC Students (Central Share)</t>
  </si>
  <si>
    <t xml:space="preserve">Multi Sectoral Development Programme for 
Minority </t>
  </si>
  <si>
    <t xml:space="preserve">                                                                                                                        DEMAND NO. 38</t>
  </si>
  <si>
    <t>Nutrition- 00.911- Deduct recoveries of 
over payments</t>
  </si>
  <si>
    <t>Construction of  Lepcha Primitive Tribal Girls' Hostel Near Helipad Burtuk, East Sikkim 
(Central Share)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</si>
</sst>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###"/>
    <numFmt numFmtId="170" formatCode="00.000"/>
    <numFmt numFmtId="171" formatCode="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03">
    <xf numFmtId="0" fontId="0" fillId="0" borderId="0" xfId="0"/>
    <xf numFmtId="0" fontId="6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Alignment="1"/>
    <xf numFmtId="0" fontId="5" fillId="0" borderId="0" xfId="8" applyFont="1" applyFill="1" applyAlignment="1">
      <alignment horizontal="right"/>
    </xf>
    <xf numFmtId="0" fontId="5" fillId="0" borderId="0" xfId="8" applyFont="1" applyFill="1"/>
    <xf numFmtId="170" fontId="6" fillId="0" borderId="0" xfId="8" applyNumberFormat="1" applyFont="1" applyFill="1" applyBorder="1" applyAlignment="1">
      <alignment horizontal="righ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>
      <alignment horizontal="right"/>
    </xf>
    <xf numFmtId="0" fontId="5" fillId="0" borderId="0" xfId="8" applyNumberFormat="1" applyFont="1" applyFill="1" applyAlignment="1">
      <alignment horizontal="right"/>
    </xf>
    <xf numFmtId="0" fontId="5" fillId="0" borderId="0" xfId="8" applyFont="1" applyFill="1" applyAlignment="1">
      <alignment horizontal="left" vertical="top" wrapText="1"/>
    </xf>
    <xf numFmtId="166" fontId="5" fillId="0" borderId="0" xfId="8" applyNumberFormat="1" applyFont="1" applyFill="1" applyAlignment="1">
      <alignment horizontal="right" vertical="top" wrapText="1"/>
    </xf>
    <xf numFmtId="0" fontId="5" fillId="0" borderId="0" xfId="8" applyFont="1" applyFill="1" applyAlignment="1" applyProtection="1">
      <alignment horizontal="left" vertical="top" wrapText="1"/>
    </xf>
    <xf numFmtId="168" fontId="5" fillId="0" borderId="0" xfId="8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166" fontId="5" fillId="0" borderId="0" xfId="8" applyNumberFormat="1" applyFont="1" applyFill="1" applyBorder="1" applyAlignment="1">
      <alignment horizontal="righ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6" fillId="0" borderId="0" xfId="8" applyFont="1" applyFill="1" applyAlignment="1" applyProtection="1">
      <alignment horizontal="left" vertical="top" wrapText="1"/>
    </xf>
    <xf numFmtId="0" fontId="5" fillId="0" borderId="0" xfId="8" applyFont="1" applyFill="1" applyBorder="1" applyAlignment="1">
      <alignment horizontal="right" vertical="top" wrapText="1"/>
    </xf>
    <xf numFmtId="0" fontId="6" fillId="0" borderId="0" xfId="8" applyNumberFormat="1" applyFont="1" applyFill="1" applyBorder="1" applyAlignment="1">
      <alignment horizontal="center"/>
    </xf>
    <xf numFmtId="0" fontId="5" fillId="0" borderId="0" xfId="8" applyNumberFormat="1" applyFont="1" applyFill="1" applyBorder="1"/>
    <xf numFmtId="0" fontId="5" fillId="0" borderId="0" xfId="8" applyNumberFormat="1" applyFont="1" applyFill="1"/>
    <xf numFmtId="0" fontId="5" fillId="0" borderId="1" xfId="1" applyNumberFormat="1" applyFont="1" applyFill="1" applyBorder="1" applyAlignment="1">
      <alignment horizontal="right" wrapText="1"/>
    </xf>
    <xf numFmtId="0" fontId="5" fillId="0" borderId="0" xfId="12" applyFont="1" applyFill="1" applyBorder="1" applyAlignment="1" applyProtection="1">
      <alignment horizontal="left" vertical="top" wrapText="1"/>
    </xf>
    <xf numFmtId="0" fontId="5" fillId="0" borderId="0" xfId="12" applyFont="1" applyFill="1" applyBorder="1" applyAlignment="1" applyProtection="1">
      <alignment horizontal="right" vertical="top" wrapText="1"/>
    </xf>
    <xf numFmtId="0" fontId="5" fillId="0" borderId="1" xfId="11" applyFont="1" applyFill="1" applyBorder="1" applyAlignment="1" applyProtection="1">
      <alignment horizontal="left"/>
    </xf>
    <xf numFmtId="0" fontId="5" fillId="0" borderId="1" xfId="11" applyNumberFormat="1" applyFont="1" applyFill="1" applyBorder="1" applyProtection="1"/>
    <xf numFmtId="0" fontId="5" fillId="0" borderId="1" xfId="11" applyNumberFormat="1" applyFont="1" applyFill="1" applyBorder="1" applyAlignment="1" applyProtection="1">
      <alignment horizontal="left"/>
    </xf>
    <xf numFmtId="0" fontId="7" fillId="0" borderId="1" xfId="11" applyNumberFormat="1" applyFont="1" applyFill="1" applyBorder="1" applyAlignment="1" applyProtection="1">
      <alignment horizontal="right"/>
    </xf>
    <xf numFmtId="0" fontId="5" fillId="0" borderId="0" xfId="11" applyFont="1" applyFill="1" applyBorder="1" applyAlignment="1" applyProtection="1">
      <alignment horizontal="left"/>
    </xf>
    <xf numFmtId="0" fontId="5" fillId="0" borderId="1" xfId="12" applyFont="1" applyFill="1" applyBorder="1" applyAlignment="1" applyProtection="1">
      <alignment horizontal="left" vertical="top" wrapText="1"/>
    </xf>
    <xf numFmtId="0" fontId="5" fillId="0" borderId="1" xfId="12" applyFont="1" applyFill="1" applyBorder="1" applyAlignment="1" applyProtection="1">
      <alignment horizontal="right" vertical="top" wrapText="1"/>
    </xf>
    <xf numFmtId="0" fontId="5" fillId="0" borderId="1" xfId="11" applyNumberFormat="1" applyFont="1" applyFill="1" applyBorder="1" applyAlignment="1" applyProtection="1">
      <alignment horizontal="right"/>
    </xf>
    <xf numFmtId="0" fontId="5" fillId="0" borderId="1" xfId="11" applyNumberFormat="1" applyFont="1" applyFill="1" applyBorder="1" applyAlignment="1" applyProtection="1">
      <alignment vertical="center" wrapText="1"/>
    </xf>
    <xf numFmtId="0" fontId="6" fillId="0" borderId="0" xfId="8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0" fontId="5" fillId="0" borderId="0" xfId="8" applyFont="1" applyFill="1" applyBorder="1"/>
    <xf numFmtId="0" fontId="5" fillId="0" borderId="0" xfId="8" applyNumberFormat="1" applyFont="1" applyFill="1" applyAlignment="1">
      <alignment vertical="top"/>
    </xf>
    <xf numFmtId="0" fontId="6" fillId="0" borderId="0" xfId="8" applyNumberFormat="1" applyFont="1" applyFill="1" applyAlignment="1">
      <alignment horizontal="center" vertical="top"/>
    </xf>
    <xf numFmtId="0" fontId="5" fillId="0" borderId="0" xfId="13" applyNumberFormat="1" applyFont="1" applyFill="1" applyAlignment="1" applyProtection="1">
      <alignment horizontal="left" vertical="top"/>
    </xf>
    <xf numFmtId="0" fontId="5" fillId="0" borderId="0" xfId="8" applyNumberFormat="1" applyFont="1" applyFill="1" applyAlignment="1" applyProtection="1">
      <alignment horizontal="left" vertical="top"/>
    </xf>
    <xf numFmtId="0" fontId="5" fillId="0" borderId="0" xfId="8" applyFont="1" applyFill="1" applyAlignment="1">
      <alignment horizontal="right" vertical="top" wrapText="1"/>
    </xf>
    <xf numFmtId="0" fontId="5" fillId="0" borderId="0" xfId="13" applyNumberFormat="1" applyFont="1" applyFill="1" applyBorder="1" applyAlignment="1" applyProtection="1">
      <alignment horizontal="left" vertical="top"/>
    </xf>
    <xf numFmtId="0" fontId="5" fillId="0" borderId="0" xfId="8" applyNumberFormat="1" applyFont="1" applyFill="1" applyBorder="1" applyAlignment="1">
      <alignment vertical="top"/>
    </xf>
    <xf numFmtId="0" fontId="5" fillId="0" borderId="0" xfId="13" applyNumberFormat="1" applyFont="1" applyFill="1" applyAlignment="1">
      <alignment vertical="top"/>
    </xf>
    <xf numFmtId="0" fontId="5" fillId="0" borderId="0" xfId="13" applyNumberFormat="1" applyFont="1" applyFill="1" applyAlignment="1" applyProtection="1">
      <alignment horizontal="right" vertical="top"/>
    </xf>
    <xf numFmtId="0" fontId="6" fillId="0" borderId="0" xfId="13" applyNumberFormat="1" applyFont="1" applyFill="1" applyAlignment="1">
      <alignment horizontal="center" vertical="top"/>
    </xf>
    <xf numFmtId="0" fontId="5" fillId="0" borderId="0" xfId="8" applyNumberFormat="1" applyFont="1" applyFill="1" applyAlignment="1" applyProtection="1">
      <alignment horizontal="right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0" xfId="8" applyFont="1" applyFill="1" applyAlignment="1">
      <alignment vertical="top" wrapText="1"/>
    </xf>
    <xf numFmtId="0" fontId="5" fillId="0" borderId="0" xfId="8" applyNumberFormat="1" applyFont="1" applyFill="1" applyAlignment="1" applyProtection="1">
      <alignment horizontal="left"/>
    </xf>
    <xf numFmtId="0" fontId="6" fillId="0" borderId="0" xfId="8" applyNumberFormat="1" applyFont="1" applyFill="1" applyAlignment="1" applyProtection="1">
      <alignment horizontal="center" vertical="top"/>
    </xf>
    <xf numFmtId="0" fontId="5" fillId="0" borderId="0" xfId="8" applyNumberFormat="1" applyFont="1" applyFill="1" applyAlignment="1">
      <alignment horizontal="left" vertical="top"/>
    </xf>
    <xf numFmtId="0" fontId="5" fillId="0" borderId="0" xfId="8" applyFont="1" applyFill="1" applyBorder="1" applyAlignment="1" applyProtection="1">
      <alignment horizontal="left"/>
    </xf>
    <xf numFmtId="0" fontId="5" fillId="0" borderId="0" xfId="8" applyNumberFormat="1" applyFont="1" applyFill="1" applyBorder="1" applyAlignment="1" applyProtection="1">
      <alignment horizontal="center"/>
    </xf>
    <xf numFmtId="0" fontId="6" fillId="0" borderId="0" xfId="8" applyNumberFormat="1" applyFont="1" applyFill="1" applyBorder="1"/>
    <xf numFmtId="0" fontId="6" fillId="0" borderId="0" xfId="8" applyNumberFormat="1" applyFont="1" applyFill="1" applyBorder="1" applyAlignment="1" applyProtection="1">
      <alignment horizontal="center"/>
    </xf>
    <xf numFmtId="0" fontId="6" fillId="0" borderId="0" xfId="7" applyFont="1" applyFill="1" applyBorder="1" applyAlignment="1">
      <alignment horizontal="right" vertical="top" wrapText="1"/>
    </xf>
    <xf numFmtId="0" fontId="6" fillId="0" borderId="0" xfId="7" applyFont="1" applyFill="1" applyBorder="1" applyAlignment="1" applyProtection="1">
      <alignment horizontal="left" vertical="top" wrapText="1"/>
    </xf>
    <xf numFmtId="166" fontId="5" fillId="0" borderId="0" xfId="7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1" xfId="8" applyFont="1" applyFill="1" applyBorder="1" applyAlignment="1">
      <alignment horizontal="left" vertical="top" wrapText="1"/>
    </xf>
    <xf numFmtId="0" fontId="5" fillId="0" borderId="1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horizontal="left"/>
    </xf>
    <xf numFmtId="0" fontId="5" fillId="0" borderId="3" xfId="8" applyNumberFormat="1" applyFont="1" applyFill="1" applyBorder="1" applyAlignment="1" applyProtection="1">
      <alignment horizontal="right"/>
    </xf>
    <xf numFmtId="170" fontId="6" fillId="0" borderId="0" xfId="8" applyNumberFormat="1" applyFont="1" applyFill="1" applyAlignment="1">
      <alignment horizontal="righ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3" xfId="8" applyNumberFormat="1" applyFont="1" applyFill="1" applyBorder="1" applyAlignment="1">
      <alignment horizontal="right"/>
    </xf>
    <xf numFmtId="168" fontId="5" fillId="0" borderId="0" xfId="8" applyNumberFormat="1" applyFont="1" applyFill="1" applyAlignment="1">
      <alignment horizontal="right" vertical="top" wrapText="1"/>
    </xf>
    <xf numFmtId="0" fontId="5" fillId="0" borderId="1" xfId="8" applyNumberFormat="1" applyFont="1" applyFill="1" applyBorder="1" applyAlignment="1" applyProtection="1">
      <alignment horizontal="right"/>
    </xf>
    <xf numFmtId="165" fontId="6" fillId="0" borderId="0" xfId="8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5" fillId="0" borderId="3" xfId="1" applyNumberFormat="1" applyFont="1" applyFill="1" applyBorder="1" applyAlignment="1">
      <alignment horizontal="right"/>
    </xf>
    <xf numFmtId="0" fontId="5" fillId="0" borderId="0" xfId="8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wrapText="1"/>
    </xf>
    <xf numFmtId="0" fontId="5" fillId="0" borderId="0" xfId="9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71" fontId="5" fillId="0" borderId="0" xfId="9" applyNumberFormat="1" applyFont="1" applyFill="1" applyBorder="1" applyAlignment="1">
      <alignment horizontal="right" vertical="top" wrapText="1"/>
    </xf>
    <xf numFmtId="0" fontId="5" fillId="0" borderId="0" xfId="9" applyFont="1" applyFill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8" applyNumberFormat="1" applyFont="1" applyFill="1" applyBorder="1" applyAlignment="1" applyProtection="1">
      <alignment horizontal="right"/>
    </xf>
    <xf numFmtId="0" fontId="5" fillId="0" borderId="0" xfId="8" applyFont="1" applyFill="1" applyBorder="1" applyAlignment="1">
      <alignment vertical="top" wrapText="1"/>
    </xf>
    <xf numFmtId="169" fontId="6" fillId="0" borderId="0" xfId="8" applyNumberFormat="1" applyFont="1" applyFill="1" applyBorder="1" applyAlignment="1">
      <alignment horizontal="right" vertical="top" wrapText="1"/>
    </xf>
    <xf numFmtId="0" fontId="6" fillId="0" borderId="0" xfId="8" applyFont="1" applyFill="1" applyAlignment="1">
      <alignment horizontal="right" vertical="top" wrapText="1"/>
    </xf>
    <xf numFmtId="0" fontId="5" fillId="0" borderId="0" xfId="9" applyFont="1" applyFill="1" applyBorder="1" applyAlignment="1">
      <alignment horizontal="left" vertical="top" wrapText="1"/>
    </xf>
    <xf numFmtId="0" fontId="6" fillId="0" borderId="0" xfId="9" applyFont="1" applyFill="1" applyBorder="1" applyAlignment="1" applyProtection="1">
      <alignment horizontal="left" vertical="top" wrapText="1"/>
    </xf>
    <xf numFmtId="170" fontId="6" fillId="0" borderId="0" xfId="9" applyNumberFormat="1" applyFont="1" applyFill="1" applyBorder="1" applyAlignment="1">
      <alignment horizontal="right" vertical="top" wrapText="1"/>
    </xf>
    <xf numFmtId="0" fontId="5" fillId="0" borderId="0" xfId="9" applyFont="1" applyFill="1" applyBorder="1" applyAlignment="1">
      <alignment horizontal="right" vertical="top" wrapText="1"/>
    </xf>
    <xf numFmtId="0" fontId="5" fillId="0" borderId="3" xfId="8" applyFont="1" applyFill="1" applyBorder="1" applyAlignment="1">
      <alignment horizontal="left" vertical="top" wrapText="1"/>
    </xf>
    <xf numFmtId="0" fontId="5" fillId="0" borderId="3" xfId="8" applyFont="1" applyFill="1" applyBorder="1" applyAlignment="1">
      <alignment horizontal="right" vertical="top" wrapText="1"/>
    </xf>
    <xf numFmtId="0" fontId="6" fillId="0" borderId="3" xfId="8" applyFont="1" applyFill="1" applyBorder="1" applyAlignment="1" applyProtection="1">
      <alignment horizontal="left" vertical="top" wrapText="1"/>
    </xf>
    <xf numFmtId="0" fontId="6" fillId="0" borderId="0" xfId="8" applyFont="1" applyFill="1" applyAlignment="1" applyProtection="1">
      <alignment horizontal="center" vertical="top" wrapText="1"/>
    </xf>
    <xf numFmtId="0" fontId="5" fillId="0" borderId="0" xfId="8" applyFont="1" applyFill="1" applyAlignment="1">
      <alignment horizontal="left"/>
    </xf>
    <xf numFmtId="0" fontId="6" fillId="0" borderId="0" xfId="13" applyFont="1" applyFill="1" applyAlignment="1">
      <alignment horizontal="right" vertical="top"/>
    </xf>
    <xf numFmtId="0" fontId="6" fillId="0" borderId="0" xfId="13" applyFont="1" applyFill="1" applyAlignment="1" applyProtection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6" fillId="0" borderId="0" xfId="13" applyFont="1" applyFill="1" applyBorder="1" applyAlignment="1" applyProtection="1">
      <alignment horizontal="left" vertical="top" wrapText="1"/>
    </xf>
    <xf numFmtId="0" fontId="6" fillId="0" borderId="0" xfId="13" applyFont="1" applyFill="1" applyBorder="1" applyAlignment="1">
      <alignment horizontal="right" vertical="top" wrapText="1"/>
    </xf>
    <xf numFmtId="166" fontId="5" fillId="0" borderId="0" xfId="13" applyNumberFormat="1" applyFont="1" applyFill="1" applyBorder="1" applyAlignment="1">
      <alignment horizontal="right" vertical="top" wrapText="1"/>
    </xf>
    <xf numFmtId="0" fontId="5" fillId="0" borderId="0" xfId="13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7" applyFont="1" applyFill="1" applyBorder="1" applyAlignment="1">
      <alignment horizontal="left" vertical="top" wrapText="1"/>
    </xf>
    <xf numFmtId="0" fontId="5" fillId="0" borderId="0" xfId="8" applyFont="1" applyFill="1" applyBorder="1" applyAlignment="1" applyProtection="1">
      <alignment horizontal="left" vertical="top"/>
    </xf>
    <xf numFmtId="0" fontId="6" fillId="0" borderId="0" xfId="8" applyFont="1" applyFill="1"/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12" applyNumberFormat="1" applyFont="1" applyFill="1" applyProtection="1"/>
    <xf numFmtId="0" fontId="8" fillId="0" borderId="0" xfId="8" applyNumberFormat="1" applyFont="1" applyFill="1" applyBorder="1"/>
    <xf numFmtId="0" fontId="5" fillId="0" borderId="1" xfId="8" applyNumberFormat="1" applyFont="1" applyFill="1" applyBorder="1" applyAlignment="1">
      <alignment horizontal="right"/>
    </xf>
    <xf numFmtId="0" fontId="5" fillId="0" borderId="0" xfId="12" applyNumberFormat="1" applyFont="1" applyFill="1" applyAlignment="1" applyProtection="1">
      <alignment horizontal="right"/>
    </xf>
    <xf numFmtId="166" fontId="5" fillId="0" borderId="1" xfId="8" applyNumberFormat="1" applyFont="1" applyFill="1" applyBorder="1" applyAlignment="1">
      <alignment horizontal="right" vertical="top" wrapText="1"/>
    </xf>
    <xf numFmtId="0" fontId="5" fillId="0" borderId="1" xfId="8" applyFont="1" applyFill="1" applyBorder="1" applyAlignment="1">
      <alignment horizontal="righ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170" fontId="6" fillId="0" borderId="1" xfId="8" applyNumberFormat="1" applyFont="1" applyFill="1" applyBorder="1" applyAlignment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6" fillId="0" borderId="0" xfId="13" applyFont="1" applyFill="1" applyBorder="1" applyAlignment="1">
      <alignment horizontal="right" vertical="top"/>
    </xf>
    <xf numFmtId="0" fontId="5" fillId="0" borderId="0" xfId="12" applyFont="1" applyFill="1" applyProtection="1"/>
    <xf numFmtId="49" fontId="6" fillId="0" borderId="0" xfId="9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>
      <alignment horizontal="right" vertical="top" wrapText="1"/>
    </xf>
    <xf numFmtId="0" fontId="5" fillId="0" borderId="0" xfId="7" applyFont="1" applyFill="1" applyAlignment="1" applyProtection="1">
      <alignment horizontal="left" vertical="top"/>
    </xf>
    <xf numFmtId="0" fontId="5" fillId="0" borderId="0" xfId="9" applyFont="1" applyFill="1" applyBorder="1" applyAlignment="1">
      <alignment horizontal="center" vertical="top" wrapText="1"/>
    </xf>
    <xf numFmtId="0" fontId="5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right" vertical="top" wrapText="1"/>
    </xf>
    <xf numFmtId="166" fontId="5" fillId="0" borderId="0" xfId="9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/>
    <xf numFmtId="0" fontId="5" fillId="0" borderId="0" xfId="9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right" vertical="top" wrapText="1"/>
    </xf>
    <xf numFmtId="0" fontId="5" fillId="0" borderId="0" xfId="8" applyFont="1" applyFill="1" applyAlignment="1">
      <alignment horizontal="right" vertical="top"/>
    </xf>
    <xf numFmtId="0" fontId="5" fillId="0" borderId="0" xfId="8" applyFont="1" applyFill="1" applyBorder="1" applyAlignment="1">
      <alignment horizontal="right" vertical="top"/>
    </xf>
    <xf numFmtId="0" fontId="6" fillId="0" borderId="0" xfId="0" applyFont="1" applyFill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right" vertical="top" wrapText="1"/>
    </xf>
    <xf numFmtId="0" fontId="5" fillId="0" borderId="0" xfId="8" applyFont="1" applyFill="1" applyAlignment="1" applyProtection="1">
      <alignment horizontal="right"/>
    </xf>
    <xf numFmtId="0" fontId="5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5" applyFont="1" applyFill="1" applyBorder="1" applyAlignment="1" applyProtection="1">
      <alignment horizontal="left"/>
    </xf>
    <xf numFmtId="0" fontId="5" fillId="0" borderId="0" xfId="5" applyFont="1" applyFill="1" applyBorder="1" applyAlignment="1">
      <alignment horizontal="left" vertical="top"/>
    </xf>
    <xf numFmtId="0" fontId="5" fillId="0" borderId="2" xfId="12" applyFont="1" applyFill="1" applyBorder="1" applyAlignment="1" applyProtection="1">
      <alignment horizontal="left" vertical="top" wrapText="1"/>
    </xf>
    <xf numFmtId="0" fontId="5" fillId="0" borderId="2" xfId="12" applyFont="1" applyFill="1" applyBorder="1" applyAlignment="1" applyProtection="1">
      <alignment horizontal="right" vertical="top" wrapText="1"/>
    </xf>
    <xf numFmtId="0" fontId="5" fillId="0" borderId="0" xfId="0" applyFont="1" applyFill="1"/>
    <xf numFmtId="0" fontId="10" fillId="0" borderId="0" xfId="3" applyFont="1" applyFill="1"/>
    <xf numFmtId="0" fontId="5" fillId="0" borderId="0" xfId="8" applyFont="1" applyFill="1" applyBorder="1" applyAlignment="1">
      <alignment horizontal="left" vertical="center" wrapText="1"/>
    </xf>
    <xf numFmtId="0" fontId="5" fillId="0" borderId="0" xfId="9" applyFont="1" applyFill="1" applyBorder="1" applyAlignment="1" applyProtection="1">
      <alignment horizontal="left" vertical="center" wrapText="1"/>
    </xf>
    <xf numFmtId="0" fontId="5" fillId="0" borderId="0" xfId="9" applyNumberFormat="1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>
      <alignment vertical="top"/>
    </xf>
    <xf numFmtId="0" fontId="8" fillId="0" borderId="0" xfId="8" applyFont="1" applyFill="1" applyBorder="1"/>
    <xf numFmtId="0" fontId="5" fillId="0" borderId="0" xfId="11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5" fillId="0" borderId="0" xfId="7" applyFont="1" applyFill="1" applyBorder="1" applyAlignment="1" applyProtection="1">
      <alignment horizontal="left" vertical="top"/>
    </xf>
    <xf numFmtId="0" fontId="5" fillId="0" borderId="0" xfId="8" applyFont="1" applyFill="1" applyBorder="1" applyAlignment="1" applyProtection="1">
      <alignment horizontal="left" wrapText="1"/>
    </xf>
    <xf numFmtId="164" fontId="5" fillId="0" borderId="1" xfId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164" fontId="5" fillId="0" borderId="0" xfId="1" applyFont="1" applyFill="1" applyBorder="1" applyAlignment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164" fontId="5" fillId="0" borderId="3" xfId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1" xfId="4" applyFont="1" applyFill="1" applyBorder="1" applyAlignment="1">
      <alignment vertical="top"/>
    </xf>
    <xf numFmtId="0" fontId="6" fillId="0" borderId="1" xfId="8" applyFont="1" applyFill="1" applyBorder="1" applyAlignment="1">
      <alignment horizontal="right" vertical="top" wrapText="1"/>
    </xf>
    <xf numFmtId="0" fontId="5" fillId="0" borderId="1" xfId="9" applyFont="1" applyFill="1" applyBorder="1" applyAlignment="1">
      <alignment horizontal="left" vertical="top" wrapText="1"/>
    </xf>
    <xf numFmtId="166" fontId="5" fillId="0" borderId="1" xfId="13" applyNumberFormat="1" applyFont="1" applyFill="1" applyBorder="1" applyAlignment="1">
      <alignment horizontal="right" vertical="top" wrapText="1"/>
    </xf>
    <xf numFmtId="0" fontId="5" fillId="0" borderId="1" xfId="13" applyFont="1" applyFill="1" applyBorder="1" applyAlignment="1" applyProtection="1">
      <alignment horizontal="left" vertical="top" wrapText="1"/>
    </xf>
    <xf numFmtId="0" fontId="6" fillId="0" borderId="0" xfId="8" applyFont="1" applyFill="1" applyBorder="1"/>
    <xf numFmtId="0" fontId="6" fillId="0" borderId="0" xfId="0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0" borderId="0" xfId="11" applyNumberFormat="1" applyFont="1" applyFill="1" applyBorder="1" applyAlignment="1" applyProtection="1">
      <alignment horizontal="left"/>
    </xf>
    <xf numFmtId="0" fontId="5" fillId="0" borderId="2" xfId="11" applyNumberFormat="1" applyFont="1" applyFill="1" applyBorder="1" applyAlignment="1" applyProtection="1">
      <alignment vertical="top"/>
    </xf>
    <xf numFmtId="0" fontId="5" fillId="0" borderId="2" xfId="11" applyNumberFormat="1" applyFont="1" applyFill="1" applyBorder="1" applyAlignment="1" applyProtection="1">
      <alignment horizontal="right" vertical="top" wrapText="1"/>
    </xf>
    <xf numFmtId="0" fontId="5" fillId="0" borderId="0" xfId="12" applyFont="1" applyFill="1" applyAlignment="1" applyProtection="1">
      <alignment horizontal="right" vertical="top"/>
    </xf>
    <xf numFmtId="0" fontId="5" fillId="0" borderId="0" xfId="11" applyNumberFormat="1" applyFont="1" applyFill="1" applyBorder="1" applyAlignment="1" applyProtection="1">
      <alignment horizontal="left" vertical="top"/>
    </xf>
    <xf numFmtId="168" fontId="5" fillId="0" borderId="1" xfId="8" applyNumberFormat="1" applyFont="1" applyFill="1" applyBorder="1" applyAlignment="1">
      <alignment horizontal="right" vertical="top" wrapText="1"/>
    </xf>
    <xf numFmtId="167" fontId="5" fillId="0" borderId="0" xfId="8" applyNumberFormat="1" applyFont="1" applyFill="1" applyBorder="1" applyAlignment="1">
      <alignment horizontal="right" vertical="top" wrapText="1"/>
    </xf>
    <xf numFmtId="167" fontId="5" fillId="0" borderId="1" xfId="8" applyNumberFormat="1" applyFont="1" applyFill="1" applyBorder="1" applyAlignment="1">
      <alignment horizontal="right" vertical="top" wrapText="1"/>
    </xf>
    <xf numFmtId="167" fontId="5" fillId="0" borderId="0" xfId="9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/>
    </xf>
    <xf numFmtId="168" fontId="5" fillId="0" borderId="0" xfId="8" applyNumberFormat="1" applyFont="1" applyFill="1" applyBorder="1" applyAlignment="1">
      <alignment vertical="top" wrapText="1"/>
    </xf>
    <xf numFmtId="168" fontId="5" fillId="0" borderId="1" xfId="8" applyNumberFormat="1" applyFont="1" applyFill="1" applyBorder="1" applyAlignment="1">
      <alignment vertical="top" wrapText="1"/>
    </xf>
    <xf numFmtId="168" fontId="5" fillId="0" borderId="0" xfId="8" applyNumberFormat="1" applyFont="1" applyFill="1" applyBorder="1" applyAlignment="1">
      <alignment horizontal="right" vertical="center" wrapText="1"/>
    </xf>
    <xf numFmtId="170" fontId="5" fillId="0" borderId="0" xfId="9" applyNumberFormat="1" applyFont="1" applyFill="1" applyBorder="1" applyAlignment="1">
      <alignment horizontal="right" vertical="top" wrapText="1"/>
    </xf>
    <xf numFmtId="168" fontId="5" fillId="0" borderId="0" xfId="9" applyNumberFormat="1" applyFont="1" applyFill="1" applyBorder="1" applyAlignment="1">
      <alignment horizontal="right" vertical="top" wrapText="1"/>
    </xf>
    <xf numFmtId="170" fontId="5" fillId="0" borderId="0" xfId="8" applyNumberFormat="1" applyFont="1" applyFill="1" applyBorder="1" applyAlignment="1">
      <alignment horizontal="right" vertical="top" wrapText="1"/>
    </xf>
    <xf numFmtId="4" fontId="5" fillId="0" borderId="0" xfId="8" applyNumberFormat="1" applyFont="1" applyFill="1" applyBorder="1" applyAlignment="1">
      <alignment horizontal="right" vertical="top" wrapText="1"/>
    </xf>
    <xf numFmtId="0" fontId="5" fillId="0" borderId="1" xfId="9" applyFont="1" applyFill="1" applyBorder="1" applyAlignment="1">
      <alignment horizontal="right" vertical="top" wrapText="1"/>
    </xf>
  </cellXfs>
  <cellStyles count="14">
    <cellStyle name="Comma" xfId="1" builtinId="3"/>
    <cellStyle name="Normal" xfId="0" builtinId="0"/>
    <cellStyle name="Normal 2" xfId="2"/>
    <cellStyle name="Normal 3" xfId="3"/>
    <cellStyle name="Normal 4" xfId="4"/>
    <cellStyle name="Normal_budget 2004-05_2.6.04" xfId="5"/>
    <cellStyle name="Normal_budget 2004-05_27.5.04" xfId="6"/>
    <cellStyle name="Normal_BUDGET FOR  03-04 10-02-03" xfId="7"/>
    <cellStyle name="Normal_budget for 03-04" xfId="8"/>
    <cellStyle name="Normal_budget for 03-04 2" xfId="9"/>
    <cellStyle name="Normal_budget for 03-04_1st supp. vol.IV" xfId="10"/>
    <cellStyle name="Normal_BUDGET-2000" xfId="11"/>
    <cellStyle name="Normal_budgetDocNIC02-03" xfId="12"/>
    <cellStyle name="Normal_DEMAND17" xfId="1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K806"/>
  <sheetViews>
    <sheetView tabSelected="1" view="pageBreakPreview" zoomScaleNormal="115" zoomScaleSheetLayoutView="100" workbookViewId="0">
      <selection activeCell="J657" sqref="J657"/>
    </sheetView>
  </sheetViews>
  <sheetFormatPr defaultColWidth="9.33203125" defaultRowHeight="13.2"/>
  <cols>
    <col min="1" max="1" width="6.5546875" style="13" customWidth="1"/>
    <col min="2" max="2" width="8.21875" style="48" customWidth="1"/>
    <col min="3" max="3" width="40.77734375" style="8" customWidth="1"/>
    <col min="4" max="4" width="11.77734375" style="27" customWidth="1"/>
    <col min="5" max="5" width="9.44140625" style="27" customWidth="1"/>
    <col min="6" max="6" width="11.77734375" style="27" customWidth="1"/>
    <col min="7" max="7" width="9.44140625" style="27" customWidth="1"/>
    <col min="8" max="8" width="11.109375" style="27" customWidth="1"/>
    <col min="9" max="9" width="9.33203125" style="27" customWidth="1"/>
    <col min="10" max="10" width="13.88671875" style="27" customWidth="1"/>
    <col min="11" max="11" width="9.33203125" style="6"/>
    <col min="12" max="16384" width="9.33203125" style="8"/>
  </cols>
  <sheetData>
    <row r="1" spans="1:10">
      <c r="A1" s="183" t="s">
        <v>461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>
      <c r="A2" s="25"/>
      <c r="B2" s="25"/>
      <c r="C2" s="25"/>
      <c r="D2" s="25" t="s">
        <v>142</v>
      </c>
      <c r="E2" s="25"/>
      <c r="F2" s="25"/>
      <c r="G2" s="25"/>
      <c r="H2" s="25"/>
      <c r="I2" s="25"/>
      <c r="J2" s="25"/>
    </row>
    <row r="3" spans="1:10" ht="10.199999999999999" customHeight="1">
      <c r="B3" s="24"/>
      <c r="C3" s="42"/>
      <c r="D3" s="26"/>
      <c r="E3" s="25"/>
      <c r="F3" s="26"/>
      <c r="G3" s="26"/>
      <c r="H3" s="26"/>
      <c r="I3" s="26"/>
      <c r="J3" s="26"/>
    </row>
    <row r="4" spans="1:10">
      <c r="B4" s="142"/>
      <c r="C4" s="143" t="s">
        <v>157</v>
      </c>
      <c r="D4" s="44"/>
      <c r="E4" s="45"/>
      <c r="F4" s="44"/>
      <c r="G4" s="44"/>
      <c r="H4" s="44"/>
      <c r="I4" s="44"/>
    </row>
    <row r="5" spans="1:10">
      <c r="B5" s="144"/>
      <c r="C5" s="143" t="s">
        <v>150</v>
      </c>
      <c r="D5" s="3">
        <v>2215</v>
      </c>
      <c r="E5" s="4" t="s">
        <v>121</v>
      </c>
      <c r="F5" s="46"/>
      <c r="G5" s="44"/>
      <c r="H5" s="44"/>
      <c r="I5" s="44"/>
    </row>
    <row r="6" spans="1:10" ht="26.1" customHeight="1">
      <c r="B6" s="144"/>
      <c r="C6" s="144" t="s">
        <v>156</v>
      </c>
      <c r="D6" s="3">
        <v>2225</v>
      </c>
      <c r="E6" s="184" t="s">
        <v>161</v>
      </c>
      <c r="F6" s="184"/>
      <c r="G6" s="184"/>
      <c r="H6" s="184"/>
      <c r="I6" s="184"/>
    </row>
    <row r="7" spans="1:10">
      <c r="B7" s="143"/>
      <c r="C7" s="143" t="s">
        <v>151</v>
      </c>
      <c r="D7" s="3">
        <v>2235</v>
      </c>
      <c r="E7" s="4" t="s">
        <v>0</v>
      </c>
      <c r="F7" s="47"/>
      <c r="G7" s="44"/>
      <c r="H7" s="44"/>
      <c r="I7" s="44"/>
    </row>
    <row r="8" spans="1:10">
      <c r="C8" s="145"/>
      <c r="D8" s="3">
        <v>2236</v>
      </c>
      <c r="E8" s="4" t="s">
        <v>1</v>
      </c>
      <c r="F8" s="47"/>
      <c r="G8" s="44"/>
      <c r="H8" s="44"/>
      <c r="I8" s="44"/>
    </row>
    <row r="9" spans="1:10">
      <c r="C9" s="145" t="s">
        <v>158</v>
      </c>
      <c r="D9" s="3"/>
      <c r="E9" s="4"/>
      <c r="F9" s="47"/>
      <c r="G9" s="44"/>
      <c r="H9" s="44"/>
      <c r="I9" s="44"/>
    </row>
    <row r="10" spans="1:10">
      <c r="A10" s="5"/>
      <c r="B10" s="146"/>
      <c r="C10" s="143" t="s">
        <v>457</v>
      </c>
      <c r="D10" s="1">
        <v>2515</v>
      </c>
      <c r="E10" s="2" t="s">
        <v>131</v>
      </c>
      <c r="F10" s="49"/>
      <c r="G10" s="50"/>
      <c r="H10" s="50"/>
      <c r="I10" s="50"/>
      <c r="J10" s="11"/>
    </row>
    <row r="11" spans="1:10">
      <c r="B11" s="147"/>
      <c r="C11" s="143" t="s">
        <v>159</v>
      </c>
      <c r="D11" s="3">
        <v>4059</v>
      </c>
      <c r="E11" s="4" t="s">
        <v>132</v>
      </c>
      <c r="F11" s="51"/>
      <c r="G11" s="44"/>
      <c r="H11" s="44"/>
      <c r="I11" s="44"/>
    </row>
    <row r="12" spans="1:10">
      <c r="B12" s="147"/>
      <c r="C12" s="143" t="s">
        <v>237</v>
      </c>
      <c r="D12" s="52"/>
      <c r="E12" s="53"/>
      <c r="F12" s="46"/>
      <c r="G12" s="44"/>
      <c r="H12" s="44"/>
      <c r="I12" s="44"/>
    </row>
    <row r="13" spans="1:10">
      <c r="B13" s="144"/>
      <c r="C13" s="143" t="s">
        <v>152</v>
      </c>
      <c r="D13" s="3">
        <v>4202</v>
      </c>
      <c r="E13" s="4" t="s">
        <v>133</v>
      </c>
      <c r="F13" s="44"/>
      <c r="G13" s="44"/>
      <c r="H13" s="44"/>
      <c r="I13" s="44"/>
    </row>
    <row r="14" spans="1:10">
      <c r="A14" s="5"/>
      <c r="B14" s="148"/>
      <c r="C14" s="54" t="s">
        <v>176</v>
      </c>
      <c r="D14" s="3">
        <v>4217</v>
      </c>
      <c r="E14" s="4" t="s">
        <v>134</v>
      </c>
      <c r="F14" s="50"/>
      <c r="G14" s="55"/>
      <c r="H14" s="55"/>
      <c r="I14" s="55"/>
      <c r="J14" s="56"/>
    </row>
    <row r="15" spans="1:10">
      <c r="A15" s="5"/>
      <c r="B15" s="148"/>
      <c r="C15" s="149" t="s">
        <v>177</v>
      </c>
      <c r="D15" s="3"/>
      <c r="E15" s="4"/>
      <c r="F15" s="50"/>
      <c r="G15" s="55"/>
      <c r="H15" s="55"/>
      <c r="I15" s="55"/>
      <c r="J15" s="56"/>
    </row>
    <row r="16" spans="1:10" ht="26.25" customHeight="1">
      <c r="A16" s="57"/>
      <c r="B16" s="8"/>
      <c r="C16" s="143" t="s">
        <v>235</v>
      </c>
      <c r="D16" s="3">
        <v>4225</v>
      </c>
      <c r="E16" s="184" t="s">
        <v>143</v>
      </c>
      <c r="F16" s="184"/>
      <c r="G16" s="184"/>
      <c r="H16" s="184"/>
      <c r="I16" s="184"/>
      <c r="J16" s="58"/>
    </row>
    <row r="17" spans="1:10">
      <c r="A17" s="57"/>
      <c r="B17" s="150"/>
      <c r="C17" s="143" t="s">
        <v>236</v>
      </c>
      <c r="D17" s="3"/>
      <c r="E17" s="184"/>
      <c r="F17" s="184"/>
      <c r="G17" s="184"/>
      <c r="H17" s="184"/>
      <c r="I17" s="184"/>
      <c r="J17" s="58"/>
    </row>
    <row r="18" spans="1:10">
      <c r="B18" s="144"/>
      <c r="C18" s="143" t="s">
        <v>153</v>
      </c>
      <c r="D18" s="3">
        <v>4235</v>
      </c>
      <c r="E18" s="4" t="s">
        <v>135</v>
      </c>
      <c r="F18" s="47"/>
      <c r="G18" s="47"/>
      <c r="H18" s="47"/>
      <c r="I18" s="47"/>
      <c r="J18" s="58"/>
    </row>
    <row r="19" spans="1:10">
      <c r="B19" s="147"/>
      <c r="C19" s="143" t="s">
        <v>160</v>
      </c>
      <c r="D19" s="44"/>
      <c r="E19" s="44"/>
      <c r="F19" s="44"/>
      <c r="G19" s="44"/>
      <c r="H19" s="47"/>
      <c r="I19" s="47"/>
      <c r="J19" s="58"/>
    </row>
    <row r="20" spans="1:10">
      <c r="B20" s="143"/>
      <c r="C20" s="143" t="s">
        <v>154</v>
      </c>
      <c r="D20" s="3">
        <v>4801</v>
      </c>
      <c r="E20" s="4" t="s">
        <v>125</v>
      </c>
      <c r="F20" s="47"/>
      <c r="G20" s="47"/>
      <c r="H20" s="47"/>
      <c r="I20" s="47"/>
      <c r="J20" s="58"/>
    </row>
    <row r="21" spans="1:10">
      <c r="A21" s="5"/>
      <c r="B21" s="151"/>
      <c r="C21" s="151" t="s">
        <v>155</v>
      </c>
      <c r="D21" s="1">
        <v>5054</v>
      </c>
      <c r="E21" s="2" t="s">
        <v>136</v>
      </c>
      <c r="F21" s="55"/>
      <c r="G21" s="55"/>
      <c r="H21" s="55"/>
      <c r="I21" s="55"/>
      <c r="J21" s="56"/>
    </row>
    <row r="22" spans="1:10">
      <c r="A22" s="6"/>
      <c r="B22" s="8"/>
      <c r="C22" s="7"/>
      <c r="D22" s="59"/>
      <c r="E22" s="60"/>
      <c r="F22" s="47"/>
      <c r="G22" s="47"/>
      <c r="H22" s="47"/>
      <c r="I22" s="47"/>
      <c r="J22" s="58"/>
    </row>
    <row r="23" spans="1:10">
      <c r="A23" s="152" t="s">
        <v>393</v>
      </c>
      <c r="B23" s="24"/>
      <c r="C23" s="61"/>
      <c r="D23" s="56"/>
      <c r="E23" s="62"/>
      <c r="F23" s="56"/>
      <c r="G23" s="56"/>
      <c r="H23" s="56"/>
      <c r="I23" s="56"/>
      <c r="J23" s="56"/>
    </row>
    <row r="24" spans="1:10">
      <c r="A24" s="153"/>
      <c r="B24" s="24"/>
      <c r="D24" s="63"/>
      <c r="E24" s="64" t="s">
        <v>162</v>
      </c>
      <c r="F24" s="64" t="s">
        <v>2</v>
      </c>
      <c r="G24" s="64" t="s">
        <v>6</v>
      </c>
      <c r="H24" s="64"/>
      <c r="I24" s="26"/>
      <c r="J24" s="26"/>
    </row>
    <row r="25" spans="1:10">
      <c r="A25" s="153"/>
      <c r="B25" s="24"/>
      <c r="D25" s="64" t="s">
        <v>3</v>
      </c>
      <c r="E25" s="64">
        <f>J489</f>
        <v>2475373</v>
      </c>
      <c r="F25" s="64">
        <f>J643</f>
        <v>250098</v>
      </c>
      <c r="G25" s="64">
        <f>F25+E25</f>
        <v>2725471</v>
      </c>
      <c r="H25" s="64"/>
      <c r="I25" s="26"/>
      <c r="J25" s="26"/>
    </row>
    <row r="26" spans="1:10">
      <c r="A26" s="152" t="s">
        <v>140</v>
      </c>
      <c r="B26" s="24"/>
      <c r="C26" s="61"/>
      <c r="D26" s="26"/>
      <c r="E26" s="26"/>
      <c r="F26" s="26"/>
      <c r="G26" s="26"/>
      <c r="H26" s="26"/>
      <c r="I26" s="26"/>
      <c r="J26" s="26"/>
    </row>
    <row r="27" spans="1:10">
      <c r="A27" s="29"/>
      <c r="B27" s="30"/>
      <c r="C27" s="31"/>
      <c r="D27" s="32"/>
      <c r="E27" s="32"/>
      <c r="F27" s="32"/>
      <c r="G27" s="32"/>
      <c r="H27" s="32"/>
      <c r="I27" s="33"/>
      <c r="J27" s="34" t="s">
        <v>175</v>
      </c>
    </row>
    <row r="28" spans="1:10" s="132" customFormat="1" ht="13.2" customHeight="1">
      <c r="A28" s="154"/>
      <c r="B28" s="155"/>
      <c r="C28" s="164"/>
      <c r="D28" s="186" t="s">
        <v>444</v>
      </c>
      <c r="E28" s="186"/>
      <c r="F28" s="189" t="s">
        <v>445</v>
      </c>
      <c r="G28" s="189"/>
      <c r="H28" s="189" t="s">
        <v>446</v>
      </c>
      <c r="I28" s="189"/>
      <c r="J28" s="187" t="s">
        <v>340</v>
      </c>
    </row>
    <row r="29" spans="1:10" s="132" customFormat="1">
      <c r="A29" s="29"/>
      <c r="B29" s="30"/>
      <c r="C29" s="35" t="s">
        <v>4</v>
      </c>
      <c r="D29" s="185" t="s">
        <v>447</v>
      </c>
      <c r="E29" s="185"/>
      <c r="F29" s="185" t="s">
        <v>448</v>
      </c>
      <c r="G29" s="185"/>
      <c r="H29" s="185" t="s">
        <v>449</v>
      </c>
      <c r="I29" s="185"/>
      <c r="J29" s="188" t="s">
        <v>394</v>
      </c>
    </row>
    <row r="30" spans="1:10" s="132" customFormat="1">
      <c r="A30" s="36"/>
      <c r="B30" s="37"/>
      <c r="C30" s="31"/>
      <c r="D30" s="38"/>
      <c r="E30" s="38"/>
      <c r="F30" s="38"/>
      <c r="G30" s="38"/>
      <c r="H30" s="38"/>
      <c r="I30" s="38"/>
      <c r="J30" s="39"/>
    </row>
    <row r="31" spans="1:10">
      <c r="A31" s="5"/>
      <c r="B31" s="24"/>
      <c r="C31" s="10" t="s">
        <v>7</v>
      </c>
      <c r="D31" s="18"/>
      <c r="E31" s="18"/>
      <c r="F31" s="18"/>
      <c r="G31" s="18"/>
      <c r="H31" s="18"/>
      <c r="I31" s="18"/>
      <c r="J31" s="18"/>
    </row>
    <row r="32" spans="1:10">
      <c r="A32" s="5" t="s">
        <v>8</v>
      </c>
      <c r="B32" s="65">
        <v>2215</v>
      </c>
      <c r="C32" s="66" t="s">
        <v>121</v>
      </c>
      <c r="D32" s="18"/>
      <c r="E32" s="18"/>
      <c r="F32" s="18"/>
      <c r="G32" s="18"/>
      <c r="H32" s="18"/>
      <c r="I32" s="18"/>
      <c r="J32" s="18"/>
    </row>
    <row r="33" spans="1:11">
      <c r="A33" s="5"/>
      <c r="B33" s="67">
        <v>1</v>
      </c>
      <c r="C33" s="68" t="s">
        <v>127</v>
      </c>
      <c r="D33" s="18"/>
      <c r="E33" s="18"/>
      <c r="F33" s="18"/>
      <c r="G33" s="18"/>
      <c r="H33" s="18"/>
      <c r="I33" s="18"/>
      <c r="J33" s="18"/>
      <c r="K33" s="8"/>
    </row>
    <row r="34" spans="1:11" ht="14.7" customHeight="1">
      <c r="A34" s="5"/>
      <c r="B34" s="9">
        <v>1.796</v>
      </c>
      <c r="C34" s="10" t="s">
        <v>114</v>
      </c>
      <c r="D34" s="18"/>
      <c r="E34" s="18"/>
      <c r="F34" s="18"/>
      <c r="G34" s="18"/>
      <c r="H34" s="18"/>
      <c r="I34" s="18"/>
      <c r="J34" s="18"/>
      <c r="K34" s="8"/>
    </row>
    <row r="35" spans="1:11" ht="14.7" customHeight="1">
      <c r="A35" s="69"/>
      <c r="B35" s="190" t="s">
        <v>139</v>
      </c>
      <c r="C35" s="70" t="s">
        <v>138</v>
      </c>
      <c r="D35" s="22">
        <v>10000</v>
      </c>
      <c r="E35" s="168"/>
      <c r="F35" s="22">
        <v>16300</v>
      </c>
      <c r="G35" s="168"/>
      <c r="H35" s="22">
        <v>16300</v>
      </c>
      <c r="I35" s="168"/>
      <c r="J35" s="22">
        <v>16300</v>
      </c>
      <c r="K35" s="8"/>
    </row>
    <row r="36" spans="1:11" ht="14.7" customHeight="1">
      <c r="A36" s="5" t="s">
        <v>6</v>
      </c>
      <c r="B36" s="9">
        <v>1.796</v>
      </c>
      <c r="C36" s="10" t="s">
        <v>114</v>
      </c>
      <c r="D36" s="22">
        <f t="shared" ref="D36:H36" si="0">SUM(D35:D35)</f>
        <v>10000</v>
      </c>
      <c r="E36" s="169"/>
      <c r="F36" s="21">
        <f t="shared" si="0"/>
        <v>16300</v>
      </c>
      <c r="G36" s="169"/>
      <c r="H36" s="21">
        <f t="shared" si="0"/>
        <v>16300</v>
      </c>
      <c r="I36" s="169"/>
      <c r="J36" s="21">
        <v>16300</v>
      </c>
      <c r="K36" s="8"/>
    </row>
    <row r="37" spans="1:11" ht="14.7" customHeight="1">
      <c r="A37" s="5" t="s">
        <v>6</v>
      </c>
      <c r="B37" s="67">
        <v>1</v>
      </c>
      <c r="C37" s="68" t="s">
        <v>127</v>
      </c>
      <c r="D37" s="22">
        <f>D36</f>
        <v>10000</v>
      </c>
      <c r="E37" s="168"/>
      <c r="F37" s="22">
        <f t="shared" ref="F37:H37" si="1">F36</f>
        <v>16300</v>
      </c>
      <c r="G37" s="168"/>
      <c r="H37" s="22">
        <f t="shared" si="1"/>
        <v>16300</v>
      </c>
      <c r="I37" s="168"/>
      <c r="J37" s="22">
        <v>16300</v>
      </c>
      <c r="K37" s="8"/>
    </row>
    <row r="38" spans="1:11" ht="14.7" customHeight="1">
      <c r="A38" s="5" t="s">
        <v>6</v>
      </c>
      <c r="B38" s="65">
        <v>2215</v>
      </c>
      <c r="C38" s="66" t="s">
        <v>121</v>
      </c>
      <c r="D38" s="21">
        <f t="shared" ref="D38:H38" si="2">D37</f>
        <v>10000</v>
      </c>
      <c r="E38" s="169"/>
      <c r="F38" s="21">
        <f t="shared" si="2"/>
        <v>16300</v>
      </c>
      <c r="G38" s="169"/>
      <c r="H38" s="21">
        <f t="shared" si="2"/>
        <v>16300</v>
      </c>
      <c r="I38" s="169"/>
      <c r="J38" s="21">
        <v>16300</v>
      </c>
      <c r="K38" s="8"/>
    </row>
    <row r="39" spans="1:11" ht="13.5" customHeight="1">
      <c r="A39" s="8"/>
      <c r="B39" s="7"/>
      <c r="D39" s="26"/>
      <c r="E39" s="26"/>
      <c r="F39" s="26"/>
      <c r="G39" s="26"/>
      <c r="H39" s="26"/>
      <c r="I39" s="26"/>
      <c r="J39" s="26"/>
      <c r="K39" s="8"/>
    </row>
    <row r="40" spans="1:11" ht="26.4">
      <c r="A40" s="5" t="s">
        <v>8</v>
      </c>
      <c r="B40" s="40">
        <v>2225</v>
      </c>
      <c r="C40" s="10" t="s">
        <v>9</v>
      </c>
      <c r="D40" s="11"/>
      <c r="E40" s="11"/>
      <c r="F40" s="11"/>
      <c r="G40" s="11"/>
      <c r="H40" s="11"/>
      <c r="I40" s="11"/>
      <c r="J40" s="11"/>
      <c r="K40" s="8"/>
    </row>
    <row r="41" spans="1:11" ht="15" customHeight="1">
      <c r="A41" s="5"/>
      <c r="B41" s="20">
        <v>1</v>
      </c>
      <c r="C41" s="17" t="s">
        <v>10</v>
      </c>
      <c r="D41" s="11"/>
      <c r="E41" s="11"/>
      <c r="F41" s="11"/>
      <c r="G41" s="11"/>
      <c r="H41" s="11"/>
      <c r="I41" s="11"/>
      <c r="J41" s="11"/>
      <c r="K41" s="8"/>
    </row>
    <row r="42" spans="1:11" ht="15" customHeight="1">
      <c r="A42" s="5"/>
      <c r="B42" s="9">
        <v>1.0009999999999999</v>
      </c>
      <c r="C42" s="10" t="s">
        <v>11</v>
      </c>
      <c r="D42" s="11"/>
      <c r="E42" s="11"/>
      <c r="F42" s="11"/>
      <c r="G42" s="11"/>
      <c r="H42" s="11"/>
      <c r="I42" s="11"/>
      <c r="J42" s="11"/>
      <c r="K42" s="8"/>
    </row>
    <row r="43" spans="1:11" ht="15" customHeight="1">
      <c r="A43" s="5"/>
      <c r="B43" s="20">
        <v>60</v>
      </c>
      <c r="C43" s="17" t="s">
        <v>12</v>
      </c>
      <c r="D43" s="11"/>
      <c r="E43" s="11"/>
      <c r="F43" s="11"/>
      <c r="G43" s="11"/>
      <c r="H43" s="11"/>
      <c r="I43" s="11"/>
      <c r="J43" s="11"/>
      <c r="K43" s="8"/>
    </row>
    <row r="44" spans="1:11" ht="15" customHeight="1">
      <c r="A44" s="5"/>
      <c r="B44" s="16" t="s">
        <v>13</v>
      </c>
      <c r="C44" s="17" t="s">
        <v>14</v>
      </c>
      <c r="D44" s="11">
        <v>20572</v>
      </c>
      <c r="E44" s="170"/>
      <c r="F44" s="79">
        <v>20001</v>
      </c>
      <c r="G44" s="170"/>
      <c r="H44" s="11">
        <v>20001</v>
      </c>
      <c r="I44" s="170"/>
      <c r="J44" s="19">
        <v>37167</v>
      </c>
      <c r="K44" s="8"/>
    </row>
    <row r="45" spans="1:11" ht="15" customHeight="1">
      <c r="A45" s="5"/>
      <c r="B45" s="16" t="s">
        <v>15</v>
      </c>
      <c r="C45" s="17" t="s">
        <v>16</v>
      </c>
      <c r="D45" s="79">
        <v>507</v>
      </c>
      <c r="E45" s="170"/>
      <c r="F45" s="79">
        <v>500</v>
      </c>
      <c r="G45" s="170"/>
      <c r="H45" s="79">
        <v>500</v>
      </c>
      <c r="I45" s="170"/>
      <c r="J45" s="19">
        <v>375</v>
      </c>
      <c r="K45" s="8"/>
    </row>
    <row r="46" spans="1:11" ht="15" customHeight="1">
      <c r="A46" s="5"/>
      <c r="B46" s="16" t="s">
        <v>17</v>
      </c>
      <c r="C46" s="17" t="s">
        <v>18</v>
      </c>
      <c r="D46" s="79">
        <v>8421</v>
      </c>
      <c r="E46" s="170"/>
      <c r="F46" s="79">
        <v>3368</v>
      </c>
      <c r="G46" s="170"/>
      <c r="H46" s="79">
        <v>3368</v>
      </c>
      <c r="I46" s="170"/>
      <c r="J46" s="19">
        <v>1710</v>
      </c>
      <c r="K46" s="8"/>
    </row>
    <row r="47" spans="1:11" ht="26.4">
      <c r="A47" s="5"/>
      <c r="B47" s="16" t="s">
        <v>358</v>
      </c>
      <c r="C47" s="15" t="s">
        <v>458</v>
      </c>
      <c r="D47" s="171">
        <v>0</v>
      </c>
      <c r="E47" s="170"/>
      <c r="F47" s="79">
        <v>28000</v>
      </c>
      <c r="G47" s="170"/>
      <c r="H47" s="79">
        <v>28000</v>
      </c>
      <c r="I47" s="170"/>
      <c r="J47" s="19">
        <v>24798</v>
      </c>
      <c r="K47" s="8"/>
    </row>
    <row r="48" spans="1:11" ht="13.5" customHeight="1">
      <c r="A48" s="71"/>
      <c r="B48" s="20"/>
      <c r="C48" s="17"/>
      <c r="D48" s="18"/>
      <c r="E48" s="18"/>
      <c r="F48" s="11"/>
      <c r="G48" s="18"/>
      <c r="H48" s="11"/>
      <c r="I48" s="18"/>
      <c r="J48" s="18"/>
      <c r="K48" s="8"/>
    </row>
    <row r="49" spans="1:11" ht="15" customHeight="1">
      <c r="A49" s="5"/>
      <c r="B49" s="20">
        <v>46</v>
      </c>
      <c r="C49" s="17" t="s">
        <v>86</v>
      </c>
      <c r="D49" s="18"/>
      <c r="E49" s="18"/>
      <c r="F49" s="11"/>
      <c r="G49" s="18"/>
      <c r="H49" s="11"/>
      <c r="I49" s="18"/>
      <c r="J49" s="18"/>
      <c r="K49" s="8"/>
    </row>
    <row r="50" spans="1:11" ht="15" customHeight="1">
      <c r="A50" s="5"/>
      <c r="B50" s="16" t="s">
        <v>87</v>
      </c>
      <c r="C50" s="17" t="s">
        <v>14</v>
      </c>
      <c r="D50" s="19">
        <v>2519</v>
      </c>
      <c r="E50" s="170"/>
      <c r="F50" s="19">
        <v>2595</v>
      </c>
      <c r="G50" s="170"/>
      <c r="H50" s="79">
        <v>2595</v>
      </c>
      <c r="I50" s="170"/>
      <c r="J50" s="18">
        <v>9620</v>
      </c>
      <c r="K50" s="8"/>
    </row>
    <row r="51" spans="1:11" ht="15" customHeight="1">
      <c r="A51" s="5"/>
      <c r="B51" s="16" t="s">
        <v>88</v>
      </c>
      <c r="C51" s="17" t="s">
        <v>16</v>
      </c>
      <c r="D51" s="19">
        <v>101</v>
      </c>
      <c r="E51" s="170"/>
      <c r="F51" s="79">
        <v>49</v>
      </c>
      <c r="G51" s="170"/>
      <c r="H51" s="79">
        <v>49</v>
      </c>
      <c r="I51" s="170"/>
      <c r="J51" s="18">
        <v>37</v>
      </c>
      <c r="K51" s="8"/>
    </row>
    <row r="52" spans="1:11" ht="15" customHeight="1">
      <c r="A52" s="5"/>
      <c r="B52" s="16" t="s">
        <v>89</v>
      </c>
      <c r="C52" s="17" t="s">
        <v>18</v>
      </c>
      <c r="D52" s="93">
        <v>233</v>
      </c>
      <c r="E52" s="172"/>
      <c r="F52" s="92">
        <v>108</v>
      </c>
      <c r="G52" s="172"/>
      <c r="H52" s="92">
        <v>108</v>
      </c>
      <c r="I52" s="172"/>
      <c r="J52" s="54">
        <v>81</v>
      </c>
      <c r="K52" s="8"/>
    </row>
    <row r="53" spans="1:11" ht="15" customHeight="1">
      <c r="A53" s="5" t="s">
        <v>6</v>
      </c>
      <c r="B53" s="20">
        <v>46</v>
      </c>
      <c r="C53" s="17" t="s">
        <v>86</v>
      </c>
      <c r="D53" s="21">
        <f t="shared" ref="D53:H53" si="3">SUM(D50:D52)</f>
        <v>2853</v>
      </c>
      <c r="E53" s="169"/>
      <c r="F53" s="21">
        <f t="shared" si="3"/>
        <v>2752</v>
      </c>
      <c r="G53" s="169"/>
      <c r="H53" s="21">
        <f t="shared" si="3"/>
        <v>2752</v>
      </c>
      <c r="I53" s="169"/>
      <c r="J53" s="72">
        <v>9738</v>
      </c>
      <c r="K53" s="8"/>
    </row>
    <row r="54" spans="1:11">
      <c r="A54" s="5"/>
      <c r="B54" s="16"/>
      <c r="C54" s="17"/>
      <c r="D54" s="18"/>
      <c r="E54" s="18"/>
      <c r="F54" s="11"/>
      <c r="G54" s="18"/>
      <c r="H54" s="11"/>
      <c r="I54" s="18"/>
      <c r="J54" s="18"/>
      <c r="K54" s="8"/>
    </row>
    <row r="55" spans="1:11" ht="15" customHeight="1">
      <c r="A55" s="5"/>
      <c r="B55" s="20">
        <v>48</v>
      </c>
      <c r="C55" s="17" t="s">
        <v>90</v>
      </c>
      <c r="D55" s="18"/>
      <c r="E55" s="18"/>
      <c r="F55" s="11"/>
      <c r="G55" s="18"/>
      <c r="H55" s="11"/>
      <c r="I55" s="18"/>
      <c r="J55" s="18"/>
      <c r="K55" s="8"/>
    </row>
    <row r="56" spans="1:11" ht="15" customHeight="1">
      <c r="A56" s="5"/>
      <c r="B56" s="16" t="s">
        <v>91</v>
      </c>
      <c r="C56" s="17" t="s">
        <v>14</v>
      </c>
      <c r="D56" s="19">
        <v>2464</v>
      </c>
      <c r="E56" s="170"/>
      <c r="F56" s="79">
        <v>2642</v>
      </c>
      <c r="G56" s="170"/>
      <c r="H56" s="79">
        <v>2642</v>
      </c>
      <c r="I56" s="170"/>
      <c r="J56" s="18">
        <v>4176</v>
      </c>
      <c r="K56" s="8"/>
    </row>
    <row r="57" spans="1:11" ht="15" customHeight="1">
      <c r="A57" s="5"/>
      <c r="B57" s="16" t="s">
        <v>426</v>
      </c>
      <c r="C57" s="17" t="s">
        <v>417</v>
      </c>
      <c r="D57" s="170">
        <v>0</v>
      </c>
      <c r="E57" s="170"/>
      <c r="F57" s="171">
        <v>0</v>
      </c>
      <c r="G57" s="170"/>
      <c r="H57" s="171">
        <v>0</v>
      </c>
      <c r="I57" s="170"/>
      <c r="J57" s="18">
        <v>339</v>
      </c>
      <c r="K57" s="8"/>
    </row>
    <row r="58" spans="1:11" ht="15" customHeight="1">
      <c r="A58" s="5"/>
      <c r="B58" s="16" t="s">
        <v>92</v>
      </c>
      <c r="C58" s="17" t="s">
        <v>16</v>
      </c>
      <c r="D58" s="19">
        <v>104</v>
      </c>
      <c r="E58" s="170"/>
      <c r="F58" s="79">
        <v>54</v>
      </c>
      <c r="G58" s="170"/>
      <c r="H58" s="79">
        <v>54</v>
      </c>
      <c r="I58" s="170"/>
      <c r="J58" s="18">
        <v>41</v>
      </c>
      <c r="K58" s="8"/>
    </row>
    <row r="59" spans="1:11" ht="15" customHeight="1">
      <c r="A59" s="5"/>
      <c r="B59" s="16" t="s">
        <v>93</v>
      </c>
      <c r="C59" s="17" t="s">
        <v>18</v>
      </c>
      <c r="D59" s="19">
        <v>233</v>
      </c>
      <c r="E59" s="170"/>
      <c r="F59" s="79">
        <v>108</v>
      </c>
      <c r="G59" s="170"/>
      <c r="H59" s="92">
        <v>108</v>
      </c>
      <c r="I59" s="170"/>
      <c r="J59" s="18">
        <v>81</v>
      </c>
      <c r="K59" s="8"/>
    </row>
    <row r="60" spans="1:11" ht="15" customHeight="1">
      <c r="A60" s="5" t="s">
        <v>6</v>
      </c>
      <c r="B60" s="20">
        <v>48</v>
      </c>
      <c r="C60" s="17" t="s">
        <v>90</v>
      </c>
      <c r="D60" s="21">
        <f t="shared" ref="D60:H60" si="4">SUM(D56:D59)</f>
        <v>2801</v>
      </c>
      <c r="E60" s="169"/>
      <c r="F60" s="21">
        <f t="shared" si="4"/>
        <v>2804</v>
      </c>
      <c r="G60" s="169"/>
      <c r="H60" s="21">
        <f t="shared" si="4"/>
        <v>2804</v>
      </c>
      <c r="I60" s="169"/>
      <c r="J60" s="72">
        <v>4637</v>
      </c>
      <c r="K60" s="8"/>
    </row>
    <row r="61" spans="1:11" ht="15" customHeight="1">
      <c r="A61" s="5" t="s">
        <v>6</v>
      </c>
      <c r="B61" s="20">
        <v>60</v>
      </c>
      <c r="C61" s="17" t="s">
        <v>12</v>
      </c>
      <c r="D61" s="21">
        <f>SUM(D44:D47)+D53+D60</f>
        <v>35154</v>
      </c>
      <c r="E61" s="169"/>
      <c r="F61" s="21">
        <f>SUM(F44:F47)+F53+F60</f>
        <v>57425</v>
      </c>
      <c r="G61" s="169"/>
      <c r="H61" s="21">
        <f>SUM(H44:H47)+H53+H60</f>
        <v>57425</v>
      </c>
      <c r="I61" s="169"/>
      <c r="J61" s="21">
        <v>78425</v>
      </c>
      <c r="K61" s="8"/>
    </row>
    <row r="62" spans="1:11" ht="15" customHeight="1">
      <c r="A62" s="69" t="s">
        <v>6</v>
      </c>
      <c r="B62" s="129">
        <v>1.0009999999999999</v>
      </c>
      <c r="C62" s="128" t="s">
        <v>11</v>
      </c>
      <c r="D62" s="72">
        <f t="shared" ref="D62:H62" si="5">D61</f>
        <v>35154</v>
      </c>
      <c r="E62" s="169"/>
      <c r="F62" s="21">
        <f t="shared" si="5"/>
        <v>57425</v>
      </c>
      <c r="G62" s="169"/>
      <c r="H62" s="72">
        <f t="shared" si="5"/>
        <v>57425</v>
      </c>
      <c r="I62" s="169"/>
      <c r="J62" s="72">
        <v>78425</v>
      </c>
      <c r="K62" s="8"/>
    </row>
    <row r="63" spans="1:11">
      <c r="B63" s="73"/>
      <c r="C63" s="23"/>
      <c r="D63" s="18"/>
      <c r="E63" s="18"/>
      <c r="F63" s="19"/>
      <c r="G63" s="18"/>
      <c r="H63" s="18"/>
      <c r="I63" s="18"/>
      <c r="J63" s="18"/>
      <c r="K63" s="8"/>
    </row>
    <row r="64" spans="1:11" ht="13.95" customHeight="1">
      <c r="B64" s="73">
        <v>1.2769999999999999</v>
      </c>
      <c r="C64" s="23" t="s">
        <v>20</v>
      </c>
      <c r="D64" s="74"/>
      <c r="E64" s="74"/>
      <c r="F64" s="18"/>
      <c r="G64" s="74"/>
      <c r="H64" s="18"/>
      <c r="I64" s="74"/>
      <c r="J64" s="54"/>
      <c r="K64" s="8"/>
    </row>
    <row r="65" spans="1:11" ht="13.95" customHeight="1">
      <c r="B65" s="20">
        <v>61</v>
      </c>
      <c r="C65" s="17" t="s">
        <v>21</v>
      </c>
      <c r="D65" s="18"/>
      <c r="E65" s="18"/>
      <c r="F65" s="18"/>
      <c r="G65" s="18"/>
      <c r="H65" s="18"/>
      <c r="I65" s="18"/>
      <c r="J65" s="18"/>
      <c r="K65" s="8"/>
    </row>
    <row r="66" spans="1:11" ht="15" customHeight="1">
      <c r="A66" s="5"/>
      <c r="B66" s="24" t="s">
        <v>23</v>
      </c>
      <c r="C66" s="5" t="s">
        <v>416</v>
      </c>
      <c r="D66" s="170">
        <v>0</v>
      </c>
      <c r="E66" s="170"/>
      <c r="F66" s="18">
        <v>1400</v>
      </c>
      <c r="G66" s="170"/>
      <c r="H66" s="18">
        <v>1400</v>
      </c>
      <c r="I66" s="170"/>
      <c r="J66" s="170">
        <v>0</v>
      </c>
      <c r="K66" s="8"/>
    </row>
    <row r="67" spans="1:11" ht="39.6">
      <c r="A67" s="5"/>
      <c r="B67" s="24" t="s">
        <v>424</v>
      </c>
      <c r="C67" s="5" t="s">
        <v>425</v>
      </c>
      <c r="D67" s="170">
        <v>0</v>
      </c>
      <c r="E67" s="170"/>
      <c r="F67" s="170">
        <v>0</v>
      </c>
      <c r="G67" s="170"/>
      <c r="H67" s="170">
        <v>0</v>
      </c>
      <c r="I67" s="170"/>
      <c r="J67" s="19">
        <v>500</v>
      </c>
      <c r="K67" s="8"/>
    </row>
    <row r="68" spans="1:11" ht="15" customHeight="1">
      <c r="A68" s="5" t="s">
        <v>6</v>
      </c>
      <c r="B68" s="20">
        <v>61</v>
      </c>
      <c r="C68" s="17" t="s">
        <v>21</v>
      </c>
      <c r="D68" s="169">
        <f>SUM(D66:D67)</f>
        <v>0</v>
      </c>
      <c r="E68" s="169"/>
      <c r="F68" s="21">
        <f t="shared" ref="F68:H68" si="6">SUM(F66:F67)</f>
        <v>1400</v>
      </c>
      <c r="G68" s="169"/>
      <c r="H68" s="21">
        <f t="shared" si="6"/>
        <v>1400</v>
      </c>
      <c r="I68" s="169"/>
      <c r="J68" s="21">
        <v>500</v>
      </c>
      <c r="K68" s="8"/>
    </row>
    <row r="69" spans="1:11" ht="15" customHeight="1">
      <c r="A69" s="5" t="s">
        <v>6</v>
      </c>
      <c r="B69" s="9">
        <v>1.2769999999999999</v>
      </c>
      <c r="C69" s="10" t="s">
        <v>20</v>
      </c>
      <c r="D69" s="169">
        <f t="shared" ref="D69:H69" si="7">D68</f>
        <v>0</v>
      </c>
      <c r="E69" s="169"/>
      <c r="F69" s="21">
        <f t="shared" si="7"/>
        <v>1400</v>
      </c>
      <c r="G69" s="169"/>
      <c r="H69" s="21">
        <f t="shared" si="7"/>
        <v>1400</v>
      </c>
      <c r="I69" s="169"/>
      <c r="J69" s="21">
        <v>500</v>
      </c>
      <c r="K69" s="8"/>
    </row>
    <row r="70" spans="1:11">
      <c r="A70" s="5"/>
      <c r="B70" s="40"/>
      <c r="C70" s="10"/>
      <c r="D70" s="18"/>
      <c r="E70" s="18"/>
      <c r="F70" s="18"/>
      <c r="G70" s="18"/>
      <c r="H70" s="18"/>
      <c r="I70" s="18"/>
      <c r="J70" s="18"/>
      <c r="K70" s="8"/>
    </row>
    <row r="71" spans="1:11" ht="27" customHeight="1">
      <c r="A71" s="5"/>
      <c r="B71" s="9">
        <v>1.7929999999999999</v>
      </c>
      <c r="C71" s="10" t="s">
        <v>328</v>
      </c>
      <c r="D71" s="11"/>
      <c r="E71" s="11"/>
      <c r="F71" s="11"/>
      <c r="G71" s="11"/>
      <c r="H71" s="11"/>
      <c r="I71" s="11"/>
      <c r="J71" s="11"/>
      <c r="K71" s="8"/>
    </row>
    <row r="72" spans="1:11" ht="15" customHeight="1">
      <c r="A72" s="5"/>
      <c r="B72" s="16" t="s">
        <v>24</v>
      </c>
      <c r="C72" s="17" t="s">
        <v>25</v>
      </c>
      <c r="D72" s="77">
        <v>3093</v>
      </c>
      <c r="E72" s="168"/>
      <c r="F72" s="22">
        <v>15000</v>
      </c>
      <c r="G72" s="168"/>
      <c r="H72" s="77">
        <v>15000</v>
      </c>
      <c r="I72" s="168"/>
      <c r="J72" s="22">
        <v>20000</v>
      </c>
      <c r="K72" s="8"/>
    </row>
    <row r="73" spans="1:11" ht="27" customHeight="1">
      <c r="A73" s="5" t="s">
        <v>6</v>
      </c>
      <c r="B73" s="9">
        <v>1.7929999999999999</v>
      </c>
      <c r="C73" s="10" t="s">
        <v>328</v>
      </c>
      <c r="D73" s="77">
        <f t="shared" ref="D73:H73" si="8">D72</f>
        <v>3093</v>
      </c>
      <c r="E73" s="168"/>
      <c r="F73" s="22">
        <f t="shared" si="8"/>
        <v>15000</v>
      </c>
      <c r="G73" s="168"/>
      <c r="H73" s="77">
        <f t="shared" si="8"/>
        <v>15000</v>
      </c>
      <c r="I73" s="168"/>
      <c r="J73" s="22">
        <v>20000</v>
      </c>
      <c r="K73" s="8"/>
    </row>
    <row r="74" spans="1:11" ht="15" customHeight="1">
      <c r="A74" s="5" t="s">
        <v>6</v>
      </c>
      <c r="B74" s="20">
        <v>1</v>
      </c>
      <c r="C74" s="17" t="s">
        <v>27</v>
      </c>
      <c r="D74" s="72">
        <f t="shared" ref="D74:H74" si="9">D73+D69+D62</f>
        <v>38247</v>
      </c>
      <c r="E74" s="169"/>
      <c r="F74" s="72">
        <f t="shared" si="9"/>
        <v>73825</v>
      </c>
      <c r="G74" s="169"/>
      <c r="H74" s="72">
        <f t="shared" si="9"/>
        <v>73825</v>
      </c>
      <c r="I74" s="169"/>
      <c r="J74" s="72">
        <v>98925</v>
      </c>
      <c r="K74" s="8"/>
    </row>
    <row r="75" spans="1:11">
      <c r="A75" s="5"/>
      <c r="B75" s="20"/>
      <c r="C75" s="17"/>
      <c r="D75" s="18"/>
      <c r="E75" s="18"/>
      <c r="F75" s="18"/>
      <c r="G75" s="18"/>
      <c r="H75" s="18"/>
      <c r="I75" s="18"/>
      <c r="J75" s="18"/>
      <c r="K75" s="8"/>
    </row>
    <row r="76" spans="1:11" ht="15" customHeight="1">
      <c r="A76" s="5"/>
      <c r="B76" s="20">
        <v>2</v>
      </c>
      <c r="C76" s="17" t="s">
        <v>28</v>
      </c>
      <c r="D76" s="11"/>
      <c r="E76" s="11"/>
      <c r="F76" s="11"/>
      <c r="G76" s="11"/>
      <c r="H76" s="11"/>
      <c r="I76" s="11"/>
      <c r="J76" s="11"/>
      <c r="K76" s="8"/>
    </row>
    <row r="77" spans="1:11" ht="15" customHeight="1">
      <c r="A77" s="5"/>
      <c r="B77" s="9">
        <v>2.0009999999999999</v>
      </c>
      <c r="C77" s="10" t="s">
        <v>11</v>
      </c>
      <c r="D77" s="11"/>
      <c r="E77" s="11"/>
      <c r="F77" s="11"/>
      <c r="G77" s="11"/>
      <c r="H77" s="11"/>
      <c r="I77" s="11"/>
      <c r="J77" s="11"/>
      <c r="K77" s="8"/>
    </row>
    <row r="78" spans="1:11" ht="15" customHeight="1">
      <c r="A78" s="5"/>
      <c r="B78" s="20">
        <v>60</v>
      </c>
      <c r="C78" s="17" t="s">
        <v>12</v>
      </c>
      <c r="D78" s="11"/>
      <c r="E78" s="11"/>
      <c r="F78" s="11"/>
      <c r="G78" s="11"/>
      <c r="H78" s="11"/>
      <c r="I78" s="11"/>
      <c r="J78" s="11"/>
      <c r="K78" s="8"/>
    </row>
    <row r="79" spans="1:11" ht="15" customHeight="1">
      <c r="A79" s="5"/>
      <c r="B79" s="16" t="s">
        <v>13</v>
      </c>
      <c r="C79" s="17" t="s">
        <v>14</v>
      </c>
      <c r="D79" s="11">
        <v>13447</v>
      </c>
      <c r="E79" s="170"/>
      <c r="F79" s="79">
        <v>13112</v>
      </c>
      <c r="G79" s="170"/>
      <c r="H79" s="11">
        <v>13112</v>
      </c>
      <c r="I79" s="170"/>
      <c r="J79" s="18">
        <v>24562</v>
      </c>
      <c r="K79" s="8"/>
    </row>
    <row r="80" spans="1:11" ht="15" customHeight="1">
      <c r="A80" s="5"/>
      <c r="B80" s="16" t="s">
        <v>15</v>
      </c>
      <c r="C80" s="17" t="s">
        <v>16</v>
      </c>
      <c r="D80" s="79">
        <v>13</v>
      </c>
      <c r="E80" s="170"/>
      <c r="F80" s="79">
        <v>22</v>
      </c>
      <c r="G80" s="170"/>
      <c r="H80" s="79">
        <v>22</v>
      </c>
      <c r="I80" s="170"/>
      <c r="J80" s="18">
        <v>17</v>
      </c>
      <c r="K80" s="8"/>
    </row>
    <row r="81" spans="1:11" ht="15" customHeight="1">
      <c r="A81" s="5"/>
      <c r="B81" s="16" t="s">
        <v>17</v>
      </c>
      <c r="C81" s="17" t="s">
        <v>18</v>
      </c>
      <c r="D81" s="79">
        <v>291</v>
      </c>
      <c r="E81" s="170"/>
      <c r="F81" s="79">
        <v>237</v>
      </c>
      <c r="G81" s="170"/>
      <c r="H81" s="79">
        <v>237</v>
      </c>
      <c r="I81" s="170"/>
      <c r="J81" s="18">
        <v>178</v>
      </c>
      <c r="K81" s="8"/>
    </row>
    <row r="82" spans="1:11">
      <c r="B82" s="76"/>
      <c r="C82" s="15"/>
      <c r="D82" s="18"/>
      <c r="E82" s="18"/>
      <c r="F82" s="11"/>
      <c r="G82" s="18"/>
      <c r="H82" s="11"/>
      <c r="I82" s="18"/>
      <c r="J82" s="18"/>
      <c r="K82" s="8"/>
    </row>
    <row r="83" spans="1:11" ht="14.7" customHeight="1">
      <c r="B83" s="14">
        <v>45</v>
      </c>
      <c r="C83" s="15" t="s">
        <v>94</v>
      </c>
      <c r="D83" s="18"/>
      <c r="E83" s="18"/>
      <c r="F83" s="11"/>
      <c r="G83" s="18"/>
      <c r="H83" s="12"/>
      <c r="I83" s="18"/>
      <c r="J83" s="18"/>
      <c r="K83" s="8"/>
    </row>
    <row r="84" spans="1:11" ht="14.7" customHeight="1">
      <c r="B84" s="76" t="s">
        <v>95</v>
      </c>
      <c r="C84" s="15" t="s">
        <v>14</v>
      </c>
      <c r="D84" s="93">
        <v>1358</v>
      </c>
      <c r="E84" s="172"/>
      <c r="F84" s="92">
        <v>1158</v>
      </c>
      <c r="G84" s="172"/>
      <c r="H84" s="92">
        <v>1158</v>
      </c>
      <c r="I84" s="172"/>
      <c r="J84" s="54">
        <v>2018</v>
      </c>
      <c r="K84" s="8"/>
    </row>
    <row r="85" spans="1:11" ht="14.7" customHeight="1">
      <c r="B85" s="76" t="s">
        <v>96</v>
      </c>
      <c r="C85" s="15" t="s">
        <v>16</v>
      </c>
      <c r="D85" s="19">
        <v>104</v>
      </c>
      <c r="E85" s="170"/>
      <c r="F85" s="79">
        <v>54</v>
      </c>
      <c r="G85" s="170"/>
      <c r="H85" s="79">
        <v>54</v>
      </c>
      <c r="I85" s="170"/>
      <c r="J85" s="18">
        <v>41</v>
      </c>
      <c r="K85" s="8"/>
    </row>
    <row r="86" spans="1:11" ht="14.7" customHeight="1">
      <c r="A86" s="5"/>
      <c r="B86" s="16" t="s">
        <v>97</v>
      </c>
      <c r="C86" s="17" t="s">
        <v>18</v>
      </c>
      <c r="D86" s="22">
        <v>233</v>
      </c>
      <c r="E86" s="168"/>
      <c r="F86" s="28">
        <v>232</v>
      </c>
      <c r="G86" s="168"/>
      <c r="H86" s="28">
        <v>232</v>
      </c>
      <c r="I86" s="168"/>
      <c r="J86" s="168">
        <v>0</v>
      </c>
      <c r="K86" s="8"/>
    </row>
    <row r="87" spans="1:11" ht="14.7" customHeight="1">
      <c r="A87" s="5" t="s">
        <v>6</v>
      </c>
      <c r="B87" s="20">
        <v>45</v>
      </c>
      <c r="C87" s="17" t="s">
        <v>94</v>
      </c>
      <c r="D87" s="22">
        <f t="shared" ref="D87:H87" si="10">SUM(D84:D86)</f>
        <v>1695</v>
      </c>
      <c r="E87" s="168"/>
      <c r="F87" s="22">
        <f t="shared" si="10"/>
        <v>1444</v>
      </c>
      <c r="G87" s="168"/>
      <c r="H87" s="22">
        <f t="shared" si="10"/>
        <v>1444</v>
      </c>
      <c r="I87" s="168"/>
      <c r="J87" s="77">
        <v>2059</v>
      </c>
      <c r="K87" s="8"/>
    </row>
    <row r="88" spans="1:11" ht="10.199999999999999" customHeight="1">
      <c r="A88" s="5"/>
      <c r="B88" s="16"/>
      <c r="C88" s="17"/>
      <c r="D88" s="18"/>
      <c r="E88" s="18"/>
      <c r="F88" s="11"/>
      <c r="G88" s="18"/>
      <c r="H88" s="11"/>
      <c r="I88" s="18"/>
      <c r="J88" s="18"/>
      <c r="K88" s="8"/>
    </row>
    <row r="89" spans="1:11">
      <c r="A89" s="5"/>
      <c r="B89" s="20">
        <v>47</v>
      </c>
      <c r="C89" s="17" t="s">
        <v>98</v>
      </c>
      <c r="D89" s="18"/>
      <c r="E89" s="18"/>
      <c r="F89" s="11"/>
      <c r="G89" s="18"/>
      <c r="H89" s="11"/>
      <c r="I89" s="18"/>
      <c r="J89" s="18"/>
      <c r="K89" s="8"/>
    </row>
    <row r="90" spans="1:11">
      <c r="A90" s="69"/>
      <c r="B90" s="190" t="s">
        <v>99</v>
      </c>
      <c r="C90" s="70" t="s">
        <v>14</v>
      </c>
      <c r="D90" s="22">
        <v>2343</v>
      </c>
      <c r="E90" s="168"/>
      <c r="F90" s="28">
        <v>2422</v>
      </c>
      <c r="G90" s="168"/>
      <c r="H90" s="28">
        <v>2422</v>
      </c>
      <c r="I90" s="168"/>
      <c r="J90" s="77">
        <v>3857</v>
      </c>
      <c r="K90" s="8"/>
    </row>
    <row r="91" spans="1:11" ht="14.4" customHeight="1">
      <c r="A91" s="5"/>
      <c r="B91" s="16" t="s">
        <v>427</v>
      </c>
      <c r="C91" s="17" t="s">
        <v>417</v>
      </c>
      <c r="D91" s="170">
        <v>0</v>
      </c>
      <c r="E91" s="170"/>
      <c r="F91" s="171">
        <v>0</v>
      </c>
      <c r="G91" s="170"/>
      <c r="H91" s="171">
        <v>0</v>
      </c>
      <c r="I91" s="170"/>
      <c r="J91" s="18">
        <v>110</v>
      </c>
      <c r="K91" s="8"/>
    </row>
    <row r="92" spans="1:11" ht="14.4" customHeight="1">
      <c r="A92" s="5"/>
      <c r="B92" s="16" t="s">
        <v>100</v>
      </c>
      <c r="C92" s="17" t="s">
        <v>16</v>
      </c>
      <c r="D92" s="19">
        <v>101</v>
      </c>
      <c r="E92" s="170"/>
      <c r="F92" s="79">
        <v>52</v>
      </c>
      <c r="G92" s="170"/>
      <c r="H92" s="79">
        <v>52</v>
      </c>
      <c r="I92" s="170"/>
      <c r="J92" s="18">
        <v>39</v>
      </c>
      <c r="K92" s="8"/>
    </row>
    <row r="93" spans="1:11" ht="14.4" customHeight="1">
      <c r="A93" s="5"/>
      <c r="B93" s="16" t="s">
        <v>101</v>
      </c>
      <c r="C93" s="17" t="s">
        <v>18</v>
      </c>
      <c r="D93" s="22">
        <v>313</v>
      </c>
      <c r="E93" s="168"/>
      <c r="F93" s="28">
        <v>124</v>
      </c>
      <c r="G93" s="168"/>
      <c r="H93" s="28">
        <v>124</v>
      </c>
      <c r="I93" s="168"/>
      <c r="J93" s="168">
        <v>0</v>
      </c>
      <c r="K93" s="8"/>
    </row>
    <row r="94" spans="1:11" ht="14.4" customHeight="1">
      <c r="A94" s="13" t="s">
        <v>6</v>
      </c>
      <c r="B94" s="14">
        <v>47</v>
      </c>
      <c r="C94" s="15" t="s">
        <v>98</v>
      </c>
      <c r="D94" s="22">
        <f t="shared" ref="D94:H94" si="11">SUM(D90:D93)</f>
        <v>2757</v>
      </c>
      <c r="E94" s="168"/>
      <c r="F94" s="22">
        <f t="shared" si="11"/>
        <v>2598</v>
      </c>
      <c r="G94" s="168"/>
      <c r="H94" s="22">
        <f t="shared" si="11"/>
        <v>2598</v>
      </c>
      <c r="I94" s="168"/>
      <c r="J94" s="77">
        <v>4006</v>
      </c>
      <c r="K94" s="8"/>
    </row>
    <row r="95" spans="1:11" ht="14.4" customHeight="1">
      <c r="A95" s="5" t="s">
        <v>6</v>
      </c>
      <c r="B95" s="20">
        <v>60</v>
      </c>
      <c r="C95" s="17" t="s">
        <v>12</v>
      </c>
      <c r="D95" s="72">
        <f>SUM(D79:D81)+D87+D94</f>
        <v>18203</v>
      </c>
      <c r="E95" s="169"/>
      <c r="F95" s="21">
        <f>SUM(F79:F81)+F87+F94</f>
        <v>17413</v>
      </c>
      <c r="G95" s="169"/>
      <c r="H95" s="72">
        <f>SUM(H79:H81)+H87+H94</f>
        <v>17413</v>
      </c>
      <c r="I95" s="169"/>
      <c r="J95" s="72">
        <v>30822</v>
      </c>
      <c r="K95" s="8"/>
    </row>
    <row r="96" spans="1:11" ht="14.4" customHeight="1">
      <c r="A96" s="5" t="s">
        <v>6</v>
      </c>
      <c r="B96" s="9">
        <v>2.0009999999999999</v>
      </c>
      <c r="C96" s="10" t="s">
        <v>11</v>
      </c>
      <c r="D96" s="72">
        <f t="shared" ref="D96:H96" si="12">D95</f>
        <v>18203</v>
      </c>
      <c r="E96" s="169"/>
      <c r="F96" s="21">
        <f t="shared" si="12"/>
        <v>17413</v>
      </c>
      <c r="G96" s="169"/>
      <c r="H96" s="72">
        <f t="shared" si="12"/>
        <v>17413</v>
      </c>
      <c r="I96" s="169"/>
      <c r="J96" s="72">
        <v>30822</v>
      </c>
      <c r="K96" s="8"/>
    </row>
    <row r="97" spans="1:11">
      <c r="A97" s="5"/>
      <c r="B97" s="78"/>
      <c r="C97" s="10"/>
      <c r="D97" s="18"/>
      <c r="E97" s="18"/>
      <c r="F97" s="18"/>
      <c r="G97" s="18"/>
      <c r="H97" s="18"/>
      <c r="I97" s="18"/>
      <c r="J97" s="18"/>
      <c r="K97" s="8"/>
    </row>
    <row r="98" spans="1:11" ht="14.1" customHeight="1">
      <c r="B98" s="73">
        <v>2.2770000000000001</v>
      </c>
      <c r="C98" s="23" t="s">
        <v>20</v>
      </c>
      <c r="D98" s="18"/>
      <c r="E98" s="18"/>
      <c r="F98" s="18"/>
      <c r="G98" s="18"/>
      <c r="H98" s="18"/>
      <c r="I98" s="18"/>
      <c r="J98" s="18"/>
      <c r="K98" s="8"/>
    </row>
    <row r="99" spans="1:11" ht="15" customHeight="1">
      <c r="A99" s="5"/>
      <c r="B99" s="20">
        <v>51</v>
      </c>
      <c r="C99" s="17" t="s">
        <v>192</v>
      </c>
      <c r="D99" s="18"/>
      <c r="E99" s="19"/>
      <c r="F99" s="18"/>
      <c r="G99" s="19"/>
      <c r="H99" s="18"/>
      <c r="I99" s="19"/>
      <c r="J99" s="19"/>
      <c r="K99" s="8"/>
    </row>
    <row r="100" spans="1:11" ht="27.6" customHeight="1">
      <c r="A100" s="5"/>
      <c r="B100" s="191" t="s">
        <v>222</v>
      </c>
      <c r="C100" s="17" t="s">
        <v>298</v>
      </c>
      <c r="D100" s="168">
        <v>0</v>
      </c>
      <c r="E100" s="168"/>
      <c r="F100" s="22">
        <v>50</v>
      </c>
      <c r="G100" s="168"/>
      <c r="H100" s="22">
        <v>50</v>
      </c>
      <c r="I100" s="168"/>
      <c r="J100" s="168">
        <v>0</v>
      </c>
      <c r="K100" s="8"/>
    </row>
    <row r="101" spans="1:11" ht="15" customHeight="1">
      <c r="A101" s="5" t="s">
        <v>6</v>
      </c>
      <c r="B101" s="20">
        <v>51</v>
      </c>
      <c r="C101" s="17" t="s">
        <v>192</v>
      </c>
      <c r="D101" s="169">
        <f t="shared" ref="D101:H101" si="13">D100</f>
        <v>0</v>
      </c>
      <c r="E101" s="169"/>
      <c r="F101" s="21">
        <f t="shared" si="13"/>
        <v>50</v>
      </c>
      <c r="G101" s="169"/>
      <c r="H101" s="21">
        <f t="shared" si="13"/>
        <v>50</v>
      </c>
      <c r="I101" s="169"/>
      <c r="J101" s="169">
        <v>0</v>
      </c>
      <c r="K101" s="8"/>
    </row>
    <row r="102" spans="1:11" ht="15" customHeight="1">
      <c r="A102" s="5" t="s">
        <v>6</v>
      </c>
      <c r="B102" s="9">
        <v>2.2770000000000001</v>
      </c>
      <c r="C102" s="10" t="s">
        <v>20</v>
      </c>
      <c r="D102" s="169">
        <f t="shared" ref="D102:H102" si="14">D100</f>
        <v>0</v>
      </c>
      <c r="E102" s="169"/>
      <c r="F102" s="21">
        <f t="shared" si="14"/>
        <v>50</v>
      </c>
      <c r="G102" s="169"/>
      <c r="H102" s="21">
        <f t="shared" si="14"/>
        <v>50</v>
      </c>
      <c r="I102" s="169"/>
      <c r="J102" s="169">
        <v>0</v>
      </c>
      <c r="K102" s="8"/>
    </row>
    <row r="103" spans="1:11">
      <c r="A103" s="5"/>
      <c r="B103" s="40"/>
      <c r="C103" s="10"/>
      <c r="D103" s="18"/>
      <c r="E103" s="18"/>
      <c r="F103" s="18"/>
      <c r="G103" s="18"/>
      <c r="H103" s="18"/>
      <c r="I103" s="18"/>
      <c r="J103" s="18"/>
      <c r="K103" s="8"/>
    </row>
    <row r="104" spans="1:11" ht="14.85" customHeight="1">
      <c r="A104" s="5"/>
      <c r="B104" s="9">
        <v>2.794</v>
      </c>
      <c r="C104" s="10" t="s">
        <v>375</v>
      </c>
      <c r="D104" s="11"/>
      <c r="E104" s="12"/>
      <c r="F104" s="11"/>
      <c r="G104" s="12"/>
      <c r="H104" s="11"/>
      <c r="I104" s="12"/>
      <c r="J104" s="12"/>
      <c r="K104" s="8"/>
    </row>
    <row r="105" spans="1:11" ht="14.85" customHeight="1">
      <c r="B105" s="14">
        <v>62</v>
      </c>
      <c r="C105" s="15" t="s">
        <v>186</v>
      </c>
      <c r="D105" s="12"/>
      <c r="E105" s="11"/>
      <c r="F105" s="12"/>
      <c r="G105" s="11"/>
      <c r="H105" s="12"/>
      <c r="I105" s="11"/>
      <c r="J105" s="11"/>
      <c r="K105" s="8"/>
    </row>
    <row r="106" spans="1:11" ht="14.85" customHeight="1">
      <c r="A106" s="5"/>
      <c r="B106" s="16" t="s">
        <v>30</v>
      </c>
      <c r="C106" s="17" t="s">
        <v>19</v>
      </c>
      <c r="D106" s="18">
        <v>39962</v>
      </c>
      <c r="E106" s="170"/>
      <c r="F106" s="18">
        <v>70000</v>
      </c>
      <c r="G106" s="170"/>
      <c r="H106" s="18">
        <v>70000</v>
      </c>
      <c r="I106" s="170"/>
      <c r="J106" s="19">
        <v>300000</v>
      </c>
      <c r="K106" s="8"/>
    </row>
    <row r="107" spans="1:11" ht="14.85" customHeight="1">
      <c r="A107" s="5"/>
      <c r="B107" s="16" t="s">
        <v>259</v>
      </c>
      <c r="C107" s="17" t="s">
        <v>260</v>
      </c>
      <c r="D107" s="19">
        <v>799</v>
      </c>
      <c r="E107" s="170"/>
      <c r="F107" s="19">
        <v>10000</v>
      </c>
      <c r="G107" s="170"/>
      <c r="H107" s="19">
        <v>10000</v>
      </c>
      <c r="I107" s="170"/>
      <c r="J107" s="19">
        <v>20000</v>
      </c>
      <c r="K107" s="8"/>
    </row>
    <row r="108" spans="1:11" ht="14.85" customHeight="1">
      <c r="A108" s="5" t="s">
        <v>6</v>
      </c>
      <c r="B108" s="20">
        <v>62</v>
      </c>
      <c r="C108" s="15" t="s">
        <v>186</v>
      </c>
      <c r="D108" s="72">
        <f t="shared" ref="D108:H108" si="15">SUM(D106:D107)</f>
        <v>40761</v>
      </c>
      <c r="E108" s="169"/>
      <c r="F108" s="72">
        <f t="shared" si="15"/>
        <v>80000</v>
      </c>
      <c r="G108" s="169"/>
      <c r="H108" s="72">
        <f t="shared" si="15"/>
        <v>80000</v>
      </c>
      <c r="I108" s="169"/>
      <c r="J108" s="21">
        <v>320000</v>
      </c>
      <c r="K108" s="8"/>
    </row>
    <row r="109" spans="1:11" ht="14.85" customHeight="1">
      <c r="A109" s="5" t="s">
        <v>6</v>
      </c>
      <c r="B109" s="9">
        <v>2.794</v>
      </c>
      <c r="C109" s="10" t="s">
        <v>375</v>
      </c>
      <c r="D109" s="77">
        <f>D108</f>
        <v>40761</v>
      </c>
      <c r="E109" s="168"/>
      <c r="F109" s="77">
        <f t="shared" ref="F109:H109" si="16">F108</f>
        <v>80000</v>
      </c>
      <c r="G109" s="168"/>
      <c r="H109" s="77">
        <f t="shared" si="16"/>
        <v>80000</v>
      </c>
      <c r="I109" s="168"/>
      <c r="J109" s="77">
        <v>320000</v>
      </c>
      <c r="K109" s="8"/>
    </row>
    <row r="110" spans="1:11">
      <c r="A110" s="5"/>
      <c r="B110" s="9"/>
      <c r="C110" s="10"/>
      <c r="D110" s="18"/>
      <c r="E110" s="18"/>
      <c r="F110" s="18"/>
      <c r="G110" s="18"/>
      <c r="H110" s="18"/>
      <c r="I110" s="18"/>
      <c r="J110" s="18"/>
      <c r="K110" s="8"/>
    </row>
    <row r="111" spans="1:11">
      <c r="A111" s="5"/>
      <c r="B111" s="9">
        <v>2.7959999999999998</v>
      </c>
      <c r="C111" s="10" t="s">
        <v>114</v>
      </c>
      <c r="D111" s="18"/>
      <c r="E111" s="18"/>
      <c r="F111" s="18"/>
      <c r="G111" s="18"/>
      <c r="H111" s="18"/>
      <c r="I111" s="18"/>
      <c r="J111" s="18"/>
      <c r="K111" s="8"/>
    </row>
    <row r="112" spans="1:11" ht="26.4">
      <c r="A112" s="5"/>
      <c r="B112" s="20">
        <v>71</v>
      </c>
      <c r="C112" s="17" t="s">
        <v>233</v>
      </c>
      <c r="D112" s="18"/>
      <c r="E112" s="19"/>
      <c r="F112" s="19"/>
      <c r="G112" s="19"/>
      <c r="H112" s="18"/>
      <c r="I112" s="19"/>
      <c r="J112" s="19"/>
      <c r="K112" s="8"/>
    </row>
    <row r="113" spans="1:11" ht="28.2" customHeight="1">
      <c r="B113" s="14">
        <v>72</v>
      </c>
      <c r="C113" s="15" t="s">
        <v>234</v>
      </c>
      <c r="D113" s="18"/>
      <c r="E113" s="19"/>
      <c r="F113" s="19"/>
      <c r="G113" s="19"/>
      <c r="H113" s="18"/>
      <c r="I113" s="19"/>
      <c r="J113" s="19"/>
      <c r="K113" s="8"/>
    </row>
    <row r="114" spans="1:11" ht="13.95" customHeight="1">
      <c r="B114" s="76" t="s">
        <v>172</v>
      </c>
      <c r="C114" s="15" t="s">
        <v>19</v>
      </c>
      <c r="D114" s="19">
        <v>50416</v>
      </c>
      <c r="E114" s="170"/>
      <c r="F114" s="19">
        <v>70000</v>
      </c>
      <c r="G114" s="170"/>
      <c r="H114" s="19">
        <v>207000</v>
      </c>
      <c r="I114" s="170"/>
      <c r="J114" s="19">
        <v>160000</v>
      </c>
      <c r="K114" s="8"/>
    </row>
    <row r="115" spans="1:11" ht="28.2" customHeight="1">
      <c r="A115" s="69" t="s">
        <v>6</v>
      </c>
      <c r="B115" s="126">
        <v>71</v>
      </c>
      <c r="C115" s="70" t="s">
        <v>234</v>
      </c>
      <c r="D115" s="21">
        <f t="shared" ref="D115:H115" si="17">D114</f>
        <v>50416</v>
      </c>
      <c r="E115" s="169"/>
      <c r="F115" s="21">
        <f t="shared" si="17"/>
        <v>70000</v>
      </c>
      <c r="G115" s="169"/>
      <c r="H115" s="21">
        <f t="shared" si="17"/>
        <v>207000</v>
      </c>
      <c r="I115" s="169"/>
      <c r="J115" s="21">
        <v>160000</v>
      </c>
      <c r="K115" s="8"/>
    </row>
    <row r="116" spans="1:11" ht="11.4" customHeight="1">
      <c r="A116" s="5"/>
      <c r="B116" s="14"/>
      <c r="C116" s="15"/>
      <c r="D116" s="96"/>
      <c r="E116" s="96"/>
      <c r="F116" s="96"/>
      <c r="G116" s="96"/>
      <c r="H116" s="96"/>
      <c r="I116" s="96"/>
      <c r="J116" s="96"/>
      <c r="K116" s="8"/>
    </row>
    <row r="117" spans="1:11" ht="28.2" customHeight="1">
      <c r="A117" s="136"/>
      <c r="B117" s="139">
        <v>72</v>
      </c>
      <c r="C117" s="81" t="s">
        <v>409</v>
      </c>
      <c r="D117" s="18"/>
      <c r="E117" s="19"/>
      <c r="F117" s="19"/>
      <c r="G117" s="19"/>
      <c r="H117" s="19"/>
      <c r="I117" s="19"/>
      <c r="J117" s="19"/>
      <c r="K117" s="8"/>
    </row>
    <row r="118" spans="1:11" ht="28.2" customHeight="1">
      <c r="A118" s="101"/>
      <c r="B118" s="104" t="s">
        <v>410</v>
      </c>
      <c r="C118" s="141" t="s">
        <v>411</v>
      </c>
      <c r="D118" s="168">
        <v>0</v>
      </c>
      <c r="E118" s="168"/>
      <c r="F118" s="168">
        <v>0</v>
      </c>
      <c r="G118" s="168"/>
      <c r="H118" s="22">
        <v>10000</v>
      </c>
      <c r="I118" s="168"/>
      <c r="J118" s="22">
        <v>21900</v>
      </c>
      <c r="K118" s="8"/>
    </row>
    <row r="119" spans="1:11" ht="28.2" customHeight="1">
      <c r="A119" s="101" t="s">
        <v>6</v>
      </c>
      <c r="B119" s="139">
        <v>72</v>
      </c>
      <c r="C119" s="81" t="s">
        <v>409</v>
      </c>
      <c r="D119" s="168">
        <f>D118</f>
        <v>0</v>
      </c>
      <c r="E119" s="168"/>
      <c r="F119" s="168">
        <f t="shared" ref="F119:H119" si="18">F118</f>
        <v>0</v>
      </c>
      <c r="G119" s="168"/>
      <c r="H119" s="77">
        <f t="shared" si="18"/>
        <v>10000</v>
      </c>
      <c r="I119" s="168"/>
      <c r="J119" s="77">
        <v>21900</v>
      </c>
      <c r="K119" s="8"/>
    </row>
    <row r="120" spans="1:11" ht="14.85" customHeight="1">
      <c r="A120" s="5" t="s">
        <v>6</v>
      </c>
      <c r="B120" s="9">
        <v>2.7959999999999998</v>
      </c>
      <c r="C120" s="10" t="s">
        <v>114</v>
      </c>
      <c r="D120" s="21">
        <f>D115+D119</f>
        <v>50416</v>
      </c>
      <c r="E120" s="169"/>
      <c r="F120" s="21">
        <f t="shared" ref="F120:H120" si="19">F115+F119</f>
        <v>70000</v>
      </c>
      <c r="G120" s="169"/>
      <c r="H120" s="21">
        <f t="shared" si="19"/>
        <v>217000</v>
      </c>
      <c r="I120" s="169"/>
      <c r="J120" s="21">
        <v>181900</v>
      </c>
      <c r="K120" s="8"/>
    </row>
    <row r="121" spans="1:11">
      <c r="A121" s="5"/>
      <c r="B121" s="24"/>
      <c r="C121" s="10"/>
      <c r="D121" s="18"/>
      <c r="E121" s="18"/>
      <c r="F121" s="18"/>
      <c r="G121" s="18"/>
      <c r="H121" s="18"/>
      <c r="I121" s="18"/>
      <c r="J121" s="18"/>
      <c r="K121" s="8"/>
    </row>
    <row r="122" spans="1:11" ht="14.85" customHeight="1">
      <c r="A122" s="5"/>
      <c r="B122" s="9">
        <v>2.8</v>
      </c>
      <c r="C122" s="10" t="s">
        <v>25</v>
      </c>
      <c r="D122" s="11"/>
      <c r="E122" s="11"/>
      <c r="F122" s="11"/>
      <c r="G122" s="11"/>
      <c r="H122" s="11"/>
      <c r="I122" s="11"/>
      <c r="J122" s="11"/>
      <c r="K122" s="8"/>
    </row>
    <row r="123" spans="1:11" ht="14.85" customHeight="1">
      <c r="A123" s="5"/>
      <c r="B123" s="20">
        <v>65</v>
      </c>
      <c r="C123" s="17" t="s">
        <v>329</v>
      </c>
      <c r="D123" s="79"/>
      <c r="E123" s="79"/>
      <c r="F123" s="11"/>
      <c r="G123" s="79"/>
      <c r="H123" s="11"/>
      <c r="I123" s="79"/>
      <c r="J123" s="79"/>
      <c r="K123" s="8"/>
    </row>
    <row r="124" spans="1:11" ht="14.85" customHeight="1">
      <c r="B124" s="14" t="s">
        <v>84</v>
      </c>
      <c r="C124" s="15" t="s">
        <v>185</v>
      </c>
      <c r="D124" s="79">
        <v>1100</v>
      </c>
      <c r="E124" s="171"/>
      <c r="F124" s="79">
        <v>1100</v>
      </c>
      <c r="G124" s="171"/>
      <c r="H124" s="79">
        <v>1100</v>
      </c>
      <c r="I124" s="171"/>
      <c r="J124" s="19">
        <v>500</v>
      </c>
      <c r="K124" s="8"/>
    </row>
    <row r="125" spans="1:11" ht="14.85" customHeight="1">
      <c r="A125" s="13" t="s">
        <v>6</v>
      </c>
      <c r="B125" s="14">
        <v>65</v>
      </c>
      <c r="C125" s="15" t="s">
        <v>329</v>
      </c>
      <c r="D125" s="80">
        <f t="shared" ref="D125:H126" si="20">D124</f>
        <v>1100</v>
      </c>
      <c r="E125" s="173"/>
      <c r="F125" s="75">
        <f t="shared" si="20"/>
        <v>1100</v>
      </c>
      <c r="G125" s="173"/>
      <c r="H125" s="75">
        <f t="shared" si="20"/>
        <v>1100</v>
      </c>
      <c r="I125" s="173"/>
      <c r="J125" s="80">
        <v>500</v>
      </c>
      <c r="K125" s="8"/>
    </row>
    <row r="126" spans="1:11" ht="14.85" customHeight="1">
      <c r="A126" s="13" t="s">
        <v>6</v>
      </c>
      <c r="B126" s="73">
        <v>2.8</v>
      </c>
      <c r="C126" s="23" t="s">
        <v>25</v>
      </c>
      <c r="D126" s="21">
        <f t="shared" si="20"/>
        <v>1100</v>
      </c>
      <c r="E126" s="169"/>
      <c r="F126" s="21">
        <f t="shared" si="20"/>
        <v>1100</v>
      </c>
      <c r="G126" s="169"/>
      <c r="H126" s="21">
        <f t="shared" si="20"/>
        <v>1100</v>
      </c>
      <c r="I126" s="169"/>
      <c r="J126" s="21">
        <v>500</v>
      </c>
      <c r="K126" s="8"/>
    </row>
    <row r="127" spans="1:11" ht="14.85" customHeight="1">
      <c r="A127" s="13" t="s">
        <v>6</v>
      </c>
      <c r="B127" s="14">
        <v>2</v>
      </c>
      <c r="C127" s="15" t="s">
        <v>28</v>
      </c>
      <c r="D127" s="72">
        <f t="shared" ref="D127:H127" si="21">D126+D109+D102+D96+D120</f>
        <v>110480</v>
      </c>
      <c r="E127" s="169"/>
      <c r="F127" s="72">
        <f t="shared" si="21"/>
        <v>168563</v>
      </c>
      <c r="G127" s="169"/>
      <c r="H127" s="72">
        <f t="shared" si="21"/>
        <v>315563</v>
      </c>
      <c r="I127" s="169"/>
      <c r="J127" s="21">
        <v>533222</v>
      </c>
      <c r="K127" s="8"/>
    </row>
    <row r="128" spans="1:11">
      <c r="B128" s="14"/>
      <c r="C128" s="15"/>
      <c r="D128" s="18"/>
      <c r="E128" s="18"/>
      <c r="F128" s="18"/>
      <c r="G128" s="18"/>
      <c r="H128" s="18"/>
      <c r="I128" s="18"/>
      <c r="J128" s="18"/>
      <c r="K128" s="8"/>
    </row>
    <row r="129" spans="1:11" ht="13.95" customHeight="1">
      <c r="A129" s="5"/>
      <c r="B129" s="20">
        <v>3</v>
      </c>
      <c r="C129" s="17" t="s">
        <v>32</v>
      </c>
      <c r="D129" s="11"/>
      <c r="E129" s="11"/>
      <c r="F129" s="11"/>
      <c r="G129" s="11"/>
      <c r="H129" s="11"/>
      <c r="I129" s="11"/>
      <c r="J129" s="11"/>
      <c r="K129" s="8"/>
    </row>
    <row r="130" spans="1:11" ht="13.95" customHeight="1">
      <c r="B130" s="73">
        <v>3.2770000000000001</v>
      </c>
      <c r="C130" s="23" t="s">
        <v>20</v>
      </c>
      <c r="D130" s="18"/>
      <c r="E130" s="18"/>
      <c r="F130" s="18"/>
      <c r="G130" s="18"/>
      <c r="H130" s="18"/>
      <c r="I130" s="18"/>
      <c r="J130" s="18"/>
      <c r="K130" s="8"/>
    </row>
    <row r="131" spans="1:11" ht="26.4">
      <c r="A131" s="5"/>
      <c r="B131" s="20">
        <v>43</v>
      </c>
      <c r="C131" s="17" t="s">
        <v>189</v>
      </c>
      <c r="D131" s="18"/>
      <c r="E131" s="19"/>
      <c r="F131" s="18"/>
      <c r="G131" s="19"/>
      <c r="H131" s="18"/>
      <c r="I131" s="19"/>
      <c r="J131" s="18"/>
      <c r="K131" s="8"/>
    </row>
    <row r="132" spans="1:11" ht="27" customHeight="1">
      <c r="A132" s="5"/>
      <c r="B132" s="191" t="s">
        <v>190</v>
      </c>
      <c r="C132" s="17" t="s">
        <v>459</v>
      </c>
      <c r="D132" s="19">
        <v>1167</v>
      </c>
      <c r="E132" s="170"/>
      <c r="F132" s="19">
        <v>2000</v>
      </c>
      <c r="G132" s="170"/>
      <c r="H132" s="19">
        <v>2000</v>
      </c>
      <c r="I132" s="170"/>
      <c r="J132" s="19">
        <v>1000</v>
      </c>
      <c r="K132" s="8"/>
    </row>
    <row r="133" spans="1:11" ht="27" customHeight="1">
      <c r="A133" s="5"/>
      <c r="B133" s="191" t="s">
        <v>191</v>
      </c>
      <c r="C133" s="17" t="s">
        <v>305</v>
      </c>
      <c r="D133" s="19">
        <v>46499</v>
      </c>
      <c r="E133" s="170"/>
      <c r="F133" s="19">
        <v>60000</v>
      </c>
      <c r="G133" s="170"/>
      <c r="H133" s="19">
        <v>60000</v>
      </c>
      <c r="I133" s="170"/>
      <c r="J133" s="19">
        <v>80000</v>
      </c>
      <c r="K133" s="8"/>
    </row>
    <row r="134" spans="1:11" ht="27" customHeight="1">
      <c r="A134" s="5"/>
      <c r="B134" s="191" t="s">
        <v>217</v>
      </c>
      <c r="C134" s="17" t="s">
        <v>450</v>
      </c>
      <c r="D134" s="22">
        <v>2000</v>
      </c>
      <c r="E134" s="168"/>
      <c r="F134" s="22">
        <v>1500</v>
      </c>
      <c r="G134" s="168"/>
      <c r="H134" s="22">
        <v>1500</v>
      </c>
      <c r="I134" s="168"/>
      <c r="J134" s="22">
        <v>500</v>
      </c>
      <c r="K134" s="8"/>
    </row>
    <row r="135" spans="1:11" ht="27" customHeight="1">
      <c r="A135" s="5" t="s">
        <v>6</v>
      </c>
      <c r="B135" s="20">
        <v>43</v>
      </c>
      <c r="C135" s="17" t="s">
        <v>189</v>
      </c>
      <c r="D135" s="22">
        <f t="shared" ref="D135:H135" si="22">D133+D132+D134</f>
        <v>49666</v>
      </c>
      <c r="E135" s="169"/>
      <c r="F135" s="21">
        <f t="shared" si="22"/>
        <v>63500</v>
      </c>
      <c r="G135" s="169"/>
      <c r="H135" s="21">
        <f t="shared" si="22"/>
        <v>63500</v>
      </c>
      <c r="I135" s="169"/>
      <c r="J135" s="21">
        <v>81500</v>
      </c>
      <c r="K135" s="8"/>
    </row>
    <row r="136" spans="1:11">
      <c r="A136" s="5"/>
      <c r="B136" s="9"/>
      <c r="C136" s="10"/>
      <c r="D136" s="18"/>
      <c r="E136" s="18"/>
      <c r="F136" s="18"/>
      <c r="G136" s="18"/>
      <c r="H136" s="18"/>
      <c r="I136" s="18"/>
      <c r="J136" s="18"/>
      <c r="K136" s="8"/>
    </row>
    <row r="137" spans="1:11">
      <c r="A137" s="5"/>
      <c r="B137" s="20">
        <v>61</v>
      </c>
      <c r="C137" s="17" t="s">
        <v>21</v>
      </c>
      <c r="D137" s="18"/>
      <c r="E137" s="18"/>
      <c r="F137" s="18"/>
      <c r="G137" s="18"/>
      <c r="H137" s="18"/>
      <c r="I137" s="18"/>
      <c r="J137" s="18"/>
      <c r="K137" s="8"/>
    </row>
    <row r="138" spans="1:11" ht="28.95" customHeight="1">
      <c r="A138" s="69"/>
      <c r="B138" s="192" t="s">
        <v>184</v>
      </c>
      <c r="C138" s="70" t="s">
        <v>341</v>
      </c>
      <c r="D138" s="168">
        <v>0</v>
      </c>
      <c r="E138" s="168"/>
      <c r="F138" s="22">
        <v>20000</v>
      </c>
      <c r="G138" s="168"/>
      <c r="H138" s="22">
        <v>20000</v>
      </c>
      <c r="I138" s="168"/>
      <c r="J138" s="22">
        <v>30000</v>
      </c>
      <c r="K138" s="8"/>
    </row>
    <row r="139" spans="1:11" ht="13.35" customHeight="1">
      <c r="A139" s="5"/>
      <c r="B139" s="193" t="s">
        <v>284</v>
      </c>
      <c r="C139" s="81" t="s">
        <v>348</v>
      </c>
      <c r="D139" s="22">
        <v>10000</v>
      </c>
      <c r="E139" s="168"/>
      <c r="F139" s="22">
        <v>5000</v>
      </c>
      <c r="G139" s="168"/>
      <c r="H139" s="22">
        <v>5000</v>
      </c>
      <c r="I139" s="168"/>
      <c r="J139" s="168">
        <v>0</v>
      </c>
      <c r="K139" s="8"/>
    </row>
    <row r="140" spans="1:11" ht="13.35" customHeight="1">
      <c r="A140" s="5" t="s">
        <v>6</v>
      </c>
      <c r="B140" s="20">
        <v>61</v>
      </c>
      <c r="C140" s="17" t="s">
        <v>21</v>
      </c>
      <c r="D140" s="22">
        <f t="shared" ref="D140:H140" si="23">SUM(D138:D139)</f>
        <v>10000</v>
      </c>
      <c r="E140" s="168"/>
      <c r="F140" s="22">
        <f t="shared" si="23"/>
        <v>25000</v>
      </c>
      <c r="G140" s="168"/>
      <c r="H140" s="22">
        <f t="shared" si="23"/>
        <v>25000</v>
      </c>
      <c r="I140" s="168"/>
      <c r="J140" s="22">
        <v>30000</v>
      </c>
      <c r="K140" s="8"/>
    </row>
    <row r="141" spans="1:11" ht="13.35" customHeight="1">
      <c r="A141" s="5" t="s">
        <v>6</v>
      </c>
      <c r="B141" s="9">
        <v>3.2770000000000001</v>
      </c>
      <c r="C141" s="10" t="s">
        <v>20</v>
      </c>
      <c r="D141" s="72">
        <f t="shared" ref="D141:H141" si="24">D140+D135</f>
        <v>59666</v>
      </c>
      <c r="E141" s="169"/>
      <c r="F141" s="72">
        <f t="shared" si="24"/>
        <v>88500</v>
      </c>
      <c r="G141" s="169"/>
      <c r="H141" s="72">
        <f t="shared" si="24"/>
        <v>88500</v>
      </c>
      <c r="I141" s="169"/>
      <c r="J141" s="72">
        <v>111500</v>
      </c>
      <c r="K141" s="8"/>
    </row>
    <row r="142" spans="1:11" ht="10.050000000000001" customHeight="1">
      <c r="A142" s="5"/>
      <c r="B142" s="9"/>
      <c r="C142" s="10"/>
      <c r="D142" s="18"/>
      <c r="E142" s="19"/>
      <c r="F142" s="18"/>
      <c r="G142" s="19"/>
      <c r="H142" s="18"/>
      <c r="I142" s="19"/>
      <c r="J142" s="18"/>
      <c r="K142" s="8"/>
    </row>
    <row r="143" spans="1:11" ht="13.35" customHeight="1">
      <c r="A143" s="5"/>
      <c r="B143" s="9">
        <v>3.8</v>
      </c>
      <c r="C143" s="10" t="s">
        <v>25</v>
      </c>
      <c r="D143" s="18"/>
      <c r="E143" s="18"/>
      <c r="F143" s="18"/>
      <c r="G143" s="18"/>
      <c r="H143" s="18"/>
      <c r="I143" s="18"/>
      <c r="J143" s="18"/>
      <c r="K143" s="8"/>
    </row>
    <row r="144" spans="1:11" ht="13.35" customHeight="1">
      <c r="B144" s="14">
        <v>65</v>
      </c>
      <c r="C144" s="15" t="s">
        <v>342</v>
      </c>
      <c r="D144" s="18"/>
      <c r="E144" s="19"/>
      <c r="F144" s="19"/>
      <c r="G144" s="19"/>
      <c r="H144" s="18"/>
      <c r="I144" s="19"/>
      <c r="J144" s="19"/>
      <c r="K144" s="8"/>
    </row>
    <row r="145" spans="1:11" ht="13.35" customHeight="1">
      <c r="A145" s="5"/>
      <c r="B145" s="20" t="s">
        <v>84</v>
      </c>
      <c r="C145" s="17" t="s">
        <v>185</v>
      </c>
      <c r="D145" s="19">
        <v>21000</v>
      </c>
      <c r="E145" s="170"/>
      <c r="F145" s="19">
        <v>13000</v>
      </c>
      <c r="G145" s="170"/>
      <c r="H145" s="19">
        <v>15000</v>
      </c>
      <c r="I145" s="170"/>
      <c r="J145" s="19">
        <v>13000</v>
      </c>
      <c r="K145" s="8"/>
    </row>
    <row r="146" spans="1:11" ht="13.35" customHeight="1">
      <c r="A146" s="5" t="s">
        <v>6</v>
      </c>
      <c r="B146" s="9">
        <v>3.8</v>
      </c>
      <c r="C146" s="10" t="s">
        <v>25</v>
      </c>
      <c r="D146" s="21">
        <f t="shared" ref="D146:H146" si="25">D145</f>
        <v>21000</v>
      </c>
      <c r="E146" s="169"/>
      <c r="F146" s="21">
        <f t="shared" si="25"/>
        <v>13000</v>
      </c>
      <c r="G146" s="169"/>
      <c r="H146" s="21">
        <f t="shared" si="25"/>
        <v>15000</v>
      </c>
      <c r="I146" s="169"/>
      <c r="J146" s="21">
        <v>13000</v>
      </c>
      <c r="K146" s="8"/>
    </row>
    <row r="147" spans="1:11" ht="13.35" customHeight="1">
      <c r="A147" s="5" t="s">
        <v>6</v>
      </c>
      <c r="B147" s="20">
        <v>3</v>
      </c>
      <c r="C147" s="17" t="s">
        <v>32</v>
      </c>
      <c r="D147" s="77">
        <f t="shared" ref="D147:H147" si="26">D146+D141</f>
        <v>80666</v>
      </c>
      <c r="E147" s="168"/>
      <c r="F147" s="77">
        <f t="shared" si="26"/>
        <v>101500</v>
      </c>
      <c r="G147" s="168"/>
      <c r="H147" s="77">
        <f t="shared" si="26"/>
        <v>103500</v>
      </c>
      <c r="I147" s="168"/>
      <c r="J147" s="77">
        <v>124500</v>
      </c>
      <c r="K147" s="8"/>
    </row>
    <row r="148" spans="1:11" ht="10.050000000000001" customHeight="1">
      <c r="A148" s="5"/>
      <c r="B148" s="20"/>
      <c r="C148" s="17"/>
      <c r="D148" s="18"/>
      <c r="E148" s="18"/>
      <c r="F148" s="18"/>
      <c r="G148" s="18"/>
      <c r="H148" s="18"/>
      <c r="I148" s="18"/>
      <c r="J148" s="18"/>
      <c r="K148" s="8"/>
    </row>
    <row r="149" spans="1:11" ht="13.35" customHeight="1">
      <c r="A149" s="5"/>
      <c r="B149" s="20">
        <v>80</v>
      </c>
      <c r="C149" s="17" t="s">
        <v>33</v>
      </c>
      <c r="D149" s="18"/>
      <c r="E149" s="18"/>
      <c r="F149" s="18"/>
      <c r="G149" s="18"/>
      <c r="H149" s="18"/>
      <c r="I149" s="18"/>
      <c r="J149" s="18"/>
      <c r="K149" s="8"/>
    </row>
    <row r="150" spans="1:11" ht="13.35" customHeight="1">
      <c r="A150" s="5"/>
      <c r="B150" s="9">
        <v>80.8</v>
      </c>
      <c r="C150" s="10" t="s">
        <v>25</v>
      </c>
      <c r="D150" s="11"/>
      <c r="E150" s="11"/>
      <c r="F150" s="11"/>
      <c r="G150" s="11"/>
      <c r="H150" s="11"/>
      <c r="I150" s="11"/>
      <c r="J150" s="11"/>
      <c r="K150" s="8"/>
    </row>
    <row r="151" spans="1:11" ht="26.4">
      <c r="A151" s="5"/>
      <c r="B151" s="82">
        <v>32</v>
      </c>
      <c r="C151" s="83" t="s">
        <v>460</v>
      </c>
      <c r="D151" s="79"/>
      <c r="E151" s="79"/>
      <c r="F151" s="79"/>
      <c r="G151" s="79"/>
      <c r="H151" s="79"/>
      <c r="I151" s="79"/>
      <c r="J151" s="79"/>
      <c r="K151" s="8"/>
    </row>
    <row r="152" spans="1:11" ht="26.4">
      <c r="A152" s="5"/>
      <c r="B152" s="20">
        <v>73</v>
      </c>
      <c r="C152" s="84" t="s">
        <v>338</v>
      </c>
      <c r="D152" s="41"/>
      <c r="E152" s="41"/>
      <c r="F152" s="41"/>
      <c r="G152" s="41"/>
      <c r="H152" s="41"/>
      <c r="I152" s="41"/>
      <c r="J152" s="11"/>
      <c r="K152" s="8"/>
    </row>
    <row r="153" spans="1:11" ht="15" customHeight="1">
      <c r="A153" s="5"/>
      <c r="B153" s="194" t="s">
        <v>196</v>
      </c>
      <c r="C153" s="156" t="s">
        <v>325</v>
      </c>
      <c r="D153" s="79">
        <v>19987</v>
      </c>
      <c r="E153" s="171"/>
      <c r="F153" s="79">
        <v>70000</v>
      </c>
      <c r="G153" s="171"/>
      <c r="H153" s="79">
        <v>70000</v>
      </c>
      <c r="I153" s="171"/>
      <c r="J153" s="79">
        <v>100000</v>
      </c>
      <c r="K153" s="8"/>
    </row>
    <row r="154" spans="1:11" ht="28.5" customHeight="1">
      <c r="A154" s="5"/>
      <c r="B154" s="85" t="s">
        <v>218</v>
      </c>
      <c r="C154" s="83" t="s">
        <v>376</v>
      </c>
      <c r="D154" s="79">
        <v>4927</v>
      </c>
      <c r="E154" s="171"/>
      <c r="F154" s="171">
        <v>0</v>
      </c>
      <c r="G154" s="171"/>
      <c r="H154" s="171">
        <v>0</v>
      </c>
      <c r="I154" s="171"/>
      <c r="J154" s="171">
        <v>0</v>
      </c>
      <c r="K154" s="8"/>
    </row>
    <row r="155" spans="1:11" ht="26.4">
      <c r="A155" s="5" t="s">
        <v>6</v>
      </c>
      <c r="B155" s="85">
        <v>32</v>
      </c>
      <c r="C155" s="83" t="s">
        <v>195</v>
      </c>
      <c r="D155" s="80">
        <f>SUM(D153:D154)</f>
        <v>24914</v>
      </c>
      <c r="E155" s="173"/>
      <c r="F155" s="80">
        <f t="shared" ref="F155:H155" si="27">SUM(F153:F154)</f>
        <v>70000</v>
      </c>
      <c r="G155" s="173"/>
      <c r="H155" s="80">
        <f t="shared" si="27"/>
        <v>70000</v>
      </c>
      <c r="I155" s="173"/>
      <c r="J155" s="80">
        <v>100000</v>
      </c>
      <c r="K155" s="8"/>
    </row>
    <row r="156" spans="1:11" ht="10.050000000000001" customHeight="1">
      <c r="A156" s="5"/>
      <c r="B156" s="9"/>
      <c r="C156" s="10"/>
      <c r="D156" s="11"/>
      <c r="E156" s="11"/>
      <c r="F156" s="11"/>
      <c r="G156" s="11"/>
      <c r="H156" s="11"/>
      <c r="I156" s="11"/>
      <c r="J156" s="11"/>
      <c r="K156" s="8"/>
    </row>
    <row r="157" spans="1:11" ht="13.35" customHeight="1">
      <c r="A157" s="5"/>
      <c r="B157" s="85">
        <v>33</v>
      </c>
      <c r="C157" s="83" t="s">
        <v>262</v>
      </c>
      <c r="D157" s="11"/>
      <c r="E157" s="11"/>
      <c r="F157" s="11"/>
      <c r="G157" s="11"/>
      <c r="H157" s="11"/>
      <c r="I157" s="11"/>
      <c r="J157" s="11"/>
      <c r="K157" s="8"/>
    </row>
    <row r="158" spans="1:11" ht="13.35" customHeight="1">
      <c r="A158" s="5"/>
      <c r="B158" s="20">
        <v>30</v>
      </c>
      <c r="C158" s="17" t="s">
        <v>261</v>
      </c>
      <c r="D158" s="11"/>
      <c r="E158" s="11"/>
      <c r="F158" s="11"/>
      <c r="G158" s="11"/>
      <c r="H158" s="11"/>
      <c r="I158" s="11"/>
      <c r="J158" s="11"/>
      <c r="K158" s="8"/>
    </row>
    <row r="159" spans="1:11" ht="13.35" customHeight="1">
      <c r="A159" s="5"/>
      <c r="B159" s="20" t="s">
        <v>263</v>
      </c>
      <c r="C159" s="17" t="s">
        <v>264</v>
      </c>
      <c r="D159" s="79">
        <v>103</v>
      </c>
      <c r="E159" s="171"/>
      <c r="F159" s="79">
        <v>100</v>
      </c>
      <c r="G159" s="171"/>
      <c r="H159" s="79">
        <v>100</v>
      </c>
      <c r="I159" s="171"/>
      <c r="J159" s="79">
        <v>100</v>
      </c>
      <c r="K159" s="8"/>
    </row>
    <row r="160" spans="1:11" ht="13.35" customHeight="1">
      <c r="A160" s="5"/>
      <c r="B160" s="20" t="s">
        <v>265</v>
      </c>
      <c r="C160" s="17" t="s">
        <v>266</v>
      </c>
      <c r="D160" s="79">
        <v>3</v>
      </c>
      <c r="E160" s="171"/>
      <c r="F160" s="79">
        <v>100</v>
      </c>
      <c r="G160" s="171"/>
      <c r="H160" s="79">
        <v>100</v>
      </c>
      <c r="I160" s="171"/>
      <c r="J160" s="79">
        <v>100</v>
      </c>
      <c r="K160" s="8"/>
    </row>
    <row r="161" spans="1:11" ht="13.35" customHeight="1">
      <c r="A161" s="5"/>
      <c r="B161" s="20" t="s">
        <v>267</v>
      </c>
      <c r="C161" s="17" t="s">
        <v>330</v>
      </c>
      <c r="D161" s="171">
        <v>0</v>
      </c>
      <c r="E161" s="171"/>
      <c r="F161" s="79">
        <v>100</v>
      </c>
      <c r="G161" s="171"/>
      <c r="H161" s="79">
        <v>100</v>
      </c>
      <c r="I161" s="171"/>
      <c r="J161" s="79">
        <v>500</v>
      </c>
      <c r="K161" s="8"/>
    </row>
    <row r="162" spans="1:11" ht="13.35" customHeight="1">
      <c r="A162" s="5" t="s">
        <v>6</v>
      </c>
      <c r="B162" s="85">
        <v>33</v>
      </c>
      <c r="C162" s="83" t="s">
        <v>262</v>
      </c>
      <c r="D162" s="80">
        <f t="shared" ref="D162:H162" si="28">SUM(D159:D161)</f>
        <v>106</v>
      </c>
      <c r="E162" s="173"/>
      <c r="F162" s="87">
        <f t="shared" si="28"/>
        <v>300</v>
      </c>
      <c r="G162" s="173"/>
      <c r="H162" s="87">
        <f t="shared" si="28"/>
        <v>300</v>
      </c>
      <c r="I162" s="173"/>
      <c r="J162" s="87">
        <v>700</v>
      </c>
      <c r="K162" s="8"/>
    </row>
    <row r="163" spans="1:11" ht="10.050000000000001" customHeight="1">
      <c r="A163" s="5"/>
      <c r="B163" s="9"/>
      <c r="C163" s="10"/>
      <c r="D163" s="11"/>
      <c r="E163" s="11"/>
      <c r="F163" s="11"/>
      <c r="G163" s="11"/>
      <c r="H163" s="11"/>
      <c r="I163" s="11"/>
      <c r="J163" s="11"/>
      <c r="K163" s="8"/>
    </row>
    <row r="164" spans="1:11" ht="15" customHeight="1">
      <c r="A164" s="5"/>
      <c r="B164" s="88">
        <v>42</v>
      </c>
      <c r="C164" s="17" t="s">
        <v>193</v>
      </c>
      <c r="D164" s="11"/>
      <c r="E164" s="11"/>
      <c r="F164" s="11"/>
      <c r="G164" s="11"/>
      <c r="H164" s="11"/>
      <c r="I164" s="11"/>
      <c r="J164" s="11"/>
      <c r="K164" s="8"/>
    </row>
    <row r="165" spans="1:11" ht="15" customHeight="1">
      <c r="A165" s="5"/>
      <c r="B165" s="20">
        <v>68</v>
      </c>
      <c r="C165" s="17" t="s">
        <v>37</v>
      </c>
      <c r="D165" s="124"/>
      <c r="E165" s="77"/>
      <c r="F165" s="124"/>
      <c r="G165" s="77"/>
      <c r="H165" s="124"/>
      <c r="I165" s="77"/>
      <c r="J165" s="77"/>
      <c r="K165" s="8"/>
    </row>
    <row r="166" spans="1:11" ht="27.6" customHeight="1">
      <c r="A166" s="69"/>
      <c r="B166" s="190" t="s">
        <v>194</v>
      </c>
      <c r="C166" s="70" t="s">
        <v>307</v>
      </c>
      <c r="D166" s="22">
        <v>702</v>
      </c>
      <c r="E166" s="168"/>
      <c r="F166" s="22">
        <v>1500</v>
      </c>
      <c r="G166" s="168"/>
      <c r="H166" s="22">
        <v>1500</v>
      </c>
      <c r="I166" s="168"/>
      <c r="J166" s="22">
        <v>2000</v>
      </c>
      <c r="K166" s="8"/>
    </row>
    <row r="167" spans="1:11" ht="15" customHeight="1">
      <c r="A167" s="5" t="s">
        <v>6</v>
      </c>
      <c r="B167" s="20">
        <v>68</v>
      </c>
      <c r="C167" s="17" t="s">
        <v>37</v>
      </c>
      <c r="D167" s="22">
        <f t="shared" ref="D167:H167" si="29">SUM(D166:D166)</f>
        <v>702</v>
      </c>
      <c r="E167" s="168"/>
      <c r="F167" s="22">
        <f t="shared" si="29"/>
        <v>1500</v>
      </c>
      <c r="G167" s="168"/>
      <c r="H167" s="22">
        <f t="shared" si="29"/>
        <v>1500</v>
      </c>
      <c r="I167" s="168"/>
      <c r="J167" s="22">
        <v>2000</v>
      </c>
      <c r="K167" s="8"/>
    </row>
    <row r="168" spans="1:11">
      <c r="A168" s="5"/>
      <c r="B168" s="16"/>
      <c r="C168" s="17"/>
      <c r="D168" s="19"/>
      <c r="E168" s="19"/>
      <c r="F168" s="19"/>
      <c r="G168" s="19"/>
      <c r="H168" s="19"/>
      <c r="I168" s="19"/>
      <c r="J168" s="19"/>
      <c r="K168" s="8"/>
    </row>
    <row r="169" spans="1:11" ht="27" customHeight="1">
      <c r="A169" s="5"/>
      <c r="B169" s="20">
        <v>73</v>
      </c>
      <c r="C169" s="176" t="s">
        <v>299</v>
      </c>
      <c r="D169" s="19"/>
      <c r="E169" s="19"/>
      <c r="F169" s="19"/>
      <c r="G169" s="19"/>
      <c r="H169" s="19"/>
      <c r="I169" s="19"/>
      <c r="J169" s="19"/>
      <c r="K169" s="8"/>
    </row>
    <row r="170" spans="1:11">
      <c r="A170" s="5"/>
      <c r="B170" s="16" t="s">
        <v>244</v>
      </c>
      <c r="C170" s="83" t="s">
        <v>34</v>
      </c>
      <c r="D170" s="22">
        <v>874</v>
      </c>
      <c r="E170" s="168"/>
      <c r="F170" s="22">
        <v>600</v>
      </c>
      <c r="G170" s="168"/>
      <c r="H170" s="22">
        <v>600</v>
      </c>
      <c r="I170" s="168"/>
      <c r="J170" s="22">
        <v>1000</v>
      </c>
      <c r="K170" s="8"/>
    </row>
    <row r="171" spans="1:11" ht="27" customHeight="1">
      <c r="A171" s="5" t="s">
        <v>6</v>
      </c>
      <c r="B171" s="20">
        <v>73</v>
      </c>
      <c r="C171" s="89" t="s">
        <v>299</v>
      </c>
      <c r="D171" s="21">
        <f t="shared" ref="D171:H171" si="30">D170</f>
        <v>874</v>
      </c>
      <c r="E171" s="169"/>
      <c r="F171" s="21">
        <f t="shared" si="30"/>
        <v>600</v>
      </c>
      <c r="G171" s="169"/>
      <c r="H171" s="21">
        <f t="shared" si="30"/>
        <v>600</v>
      </c>
      <c r="I171" s="169"/>
      <c r="J171" s="21">
        <v>1000</v>
      </c>
      <c r="K171" s="8"/>
    </row>
    <row r="172" spans="1:11">
      <c r="A172" s="5"/>
      <c r="B172" s="16"/>
      <c r="C172" s="83"/>
      <c r="D172" s="19"/>
      <c r="E172" s="19"/>
      <c r="F172" s="19"/>
      <c r="G172" s="19"/>
      <c r="H172" s="19"/>
      <c r="I172" s="19"/>
      <c r="J172" s="19"/>
      <c r="K172" s="8"/>
    </row>
    <row r="173" spans="1:11" ht="27" customHeight="1">
      <c r="A173" s="5"/>
      <c r="B173" s="20">
        <v>74</v>
      </c>
      <c r="C173" s="84" t="s">
        <v>300</v>
      </c>
      <c r="D173" s="79"/>
      <c r="E173" s="79"/>
      <c r="F173" s="79"/>
      <c r="G173" s="79"/>
      <c r="H173" s="79"/>
      <c r="I173" s="79"/>
      <c r="J173" s="79"/>
      <c r="K173" s="8"/>
    </row>
    <row r="174" spans="1:11" ht="15" customHeight="1">
      <c r="A174" s="5"/>
      <c r="B174" s="194" t="s">
        <v>197</v>
      </c>
      <c r="C174" s="83" t="s">
        <v>34</v>
      </c>
      <c r="D174" s="28">
        <v>10672</v>
      </c>
      <c r="E174" s="174"/>
      <c r="F174" s="28">
        <v>20000</v>
      </c>
      <c r="G174" s="174"/>
      <c r="H174" s="28">
        <v>20000</v>
      </c>
      <c r="I174" s="174"/>
      <c r="J174" s="28">
        <v>30000</v>
      </c>
      <c r="K174" s="8"/>
    </row>
    <row r="175" spans="1:11" ht="27" customHeight="1">
      <c r="A175" s="5" t="s">
        <v>6</v>
      </c>
      <c r="B175" s="20">
        <v>74</v>
      </c>
      <c r="C175" s="84" t="s">
        <v>300</v>
      </c>
      <c r="D175" s="79">
        <f t="shared" ref="D175:H175" si="31">D174</f>
        <v>10672</v>
      </c>
      <c r="E175" s="171"/>
      <c r="F175" s="79">
        <f t="shared" si="31"/>
        <v>20000</v>
      </c>
      <c r="G175" s="171"/>
      <c r="H175" s="79">
        <f t="shared" si="31"/>
        <v>20000</v>
      </c>
      <c r="I175" s="171"/>
      <c r="J175" s="79">
        <v>30000</v>
      </c>
      <c r="K175" s="8"/>
    </row>
    <row r="176" spans="1:11" ht="15" customHeight="1">
      <c r="A176" s="5" t="s">
        <v>6</v>
      </c>
      <c r="B176" s="88">
        <v>42</v>
      </c>
      <c r="C176" s="17" t="s">
        <v>193</v>
      </c>
      <c r="D176" s="80">
        <f t="shared" ref="D176:H176" si="32">SUM(D166:D166)+D174+D170</f>
        <v>12248</v>
      </c>
      <c r="E176" s="173"/>
      <c r="F176" s="80">
        <f t="shared" si="32"/>
        <v>22100</v>
      </c>
      <c r="G176" s="173"/>
      <c r="H176" s="80">
        <f t="shared" si="32"/>
        <v>22100</v>
      </c>
      <c r="I176" s="173"/>
      <c r="J176" s="80">
        <v>33000</v>
      </c>
      <c r="K176" s="8"/>
    </row>
    <row r="177" spans="1:11">
      <c r="A177" s="5"/>
      <c r="B177" s="88"/>
      <c r="C177" s="17"/>
      <c r="D177" s="11"/>
      <c r="E177" s="11"/>
      <c r="F177" s="11"/>
      <c r="G177" s="11"/>
      <c r="H177" s="11"/>
      <c r="I177" s="11"/>
      <c r="J177" s="11"/>
      <c r="K177" s="8"/>
    </row>
    <row r="178" spans="1:11" ht="13.95" customHeight="1">
      <c r="A178" s="5"/>
      <c r="B178" s="88">
        <v>51</v>
      </c>
      <c r="C178" s="17" t="s">
        <v>192</v>
      </c>
      <c r="D178" s="11"/>
      <c r="E178" s="11"/>
      <c r="F178" s="11"/>
      <c r="G178" s="11"/>
      <c r="H178" s="11"/>
      <c r="I178" s="11"/>
      <c r="J178" s="11"/>
      <c r="K178" s="8"/>
    </row>
    <row r="179" spans="1:11" ht="28.2" customHeight="1">
      <c r="A179" s="5"/>
      <c r="B179" s="20">
        <v>75</v>
      </c>
      <c r="C179" s="83" t="s">
        <v>301</v>
      </c>
      <c r="D179" s="79"/>
      <c r="E179" s="79"/>
      <c r="F179" s="79"/>
      <c r="G179" s="79"/>
      <c r="H179" s="79"/>
      <c r="I179" s="79"/>
      <c r="J179" s="79"/>
      <c r="K179" s="8"/>
    </row>
    <row r="180" spans="1:11" ht="15" customHeight="1">
      <c r="A180" s="5"/>
      <c r="B180" s="86" t="s">
        <v>223</v>
      </c>
      <c r="C180" s="83" t="s">
        <v>34</v>
      </c>
      <c r="D180" s="28">
        <v>2000</v>
      </c>
      <c r="E180" s="174"/>
      <c r="F180" s="28">
        <v>800</v>
      </c>
      <c r="G180" s="174"/>
      <c r="H180" s="28">
        <v>800</v>
      </c>
      <c r="I180" s="174"/>
      <c r="J180" s="28">
        <v>600</v>
      </c>
      <c r="K180" s="8"/>
    </row>
    <row r="181" spans="1:11" ht="28.2" customHeight="1">
      <c r="A181" s="5" t="s">
        <v>6</v>
      </c>
      <c r="B181" s="20">
        <v>75</v>
      </c>
      <c r="C181" s="83" t="s">
        <v>301</v>
      </c>
      <c r="D181" s="28">
        <f t="shared" ref="D181:H181" si="33">D180</f>
        <v>2000</v>
      </c>
      <c r="E181" s="174"/>
      <c r="F181" s="28">
        <f t="shared" si="33"/>
        <v>800</v>
      </c>
      <c r="G181" s="174"/>
      <c r="H181" s="28">
        <f t="shared" si="33"/>
        <v>800</v>
      </c>
      <c r="I181" s="174"/>
      <c r="J181" s="28">
        <v>600</v>
      </c>
      <c r="K181" s="8"/>
    </row>
    <row r="182" spans="1:11">
      <c r="A182" s="5"/>
      <c r="B182" s="86"/>
      <c r="C182" s="83"/>
      <c r="D182" s="79"/>
      <c r="E182" s="79"/>
      <c r="F182" s="79"/>
      <c r="G182" s="79"/>
      <c r="H182" s="79"/>
      <c r="I182" s="79"/>
      <c r="J182" s="79"/>
      <c r="K182" s="8"/>
    </row>
    <row r="183" spans="1:11" ht="29.7" customHeight="1">
      <c r="A183" s="5"/>
      <c r="B183" s="20">
        <v>76</v>
      </c>
      <c r="C183" s="83" t="s">
        <v>302</v>
      </c>
      <c r="D183" s="79"/>
      <c r="E183" s="79"/>
      <c r="F183" s="79"/>
      <c r="G183" s="79"/>
      <c r="H183" s="79"/>
      <c r="I183" s="79"/>
      <c r="J183" s="79"/>
      <c r="K183" s="8"/>
    </row>
    <row r="184" spans="1:11" ht="15" customHeight="1">
      <c r="A184" s="5"/>
      <c r="B184" s="20" t="s">
        <v>239</v>
      </c>
      <c r="C184" s="83" t="s">
        <v>34</v>
      </c>
      <c r="D184" s="28">
        <v>67707</v>
      </c>
      <c r="E184" s="174"/>
      <c r="F184" s="28">
        <v>110000</v>
      </c>
      <c r="G184" s="174"/>
      <c r="H184" s="28">
        <v>170000</v>
      </c>
      <c r="I184" s="174"/>
      <c r="J184" s="28">
        <v>120000</v>
      </c>
      <c r="K184" s="8"/>
    </row>
    <row r="185" spans="1:11" ht="27" customHeight="1">
      <c r="A185" s="5"/>
      <c r="B185" s="20" t="s">
        <v>314</v>
      </c>
      <c r="C185" s="83" t="s">
        <v>315</v>
      </c>
      <c r="D185" s="28">
        <v>7778</v>
      </c>
      <c r="E185" s="174"/>
      <c r="F185" s="28">
        <v>8000</v>
      </c>
      <c r="G185" s="174"/>
      <c r="H185" s="28">
        <v>8000</v>
      </c>
      <c r="I185" s="174"/>
      <c r="J185" s="28">
        <v>12500</v>
      </c>
      <c r="K185" s="8"/>
    </row>
    <row r="186" spans="1:11" ht="27" customHeight="1">
      <c r="A186" s="69" t="s">
        <v>6</v>
      </c>
      <c r="B186" s="126">
        <v>76</v>
      </c>
      <c r="C186" s="165" t="s">
        <v>302</v>
      </c>
      <c r="D186" s="28">
        <f>SUM(D184:D185)</f>
        <v>75485</v>
      </c>
      <c r="E186" s="174"/>
      <c r="F186" s="28">
        <f t="shared" ref="F186:H186" si="34">SUM(F184:F185)</f>
        <v>118000</v>
      </c>
      <c r="G186" s="174"/>
      <c r="H186" s="28">
        <f t="shared" si="34"/>
        <v>178000</v>
      </c>
      <c r="I186" s="174"/>
      <c r="J186" s="28">
        <v>132500</v>
      </c>
      <c r="K186" s="8"/>
    </row>
    <row r="187" spans="1:11">
      <c r="A187" s="5"/>
      <c r="B187" s="20"/>
      <c r="C187" s="83"/>
      <c r="D187" s="79"/>
      <c r="E187" s="79"/>
      <c r="F187" s="79"/>
      <c r="G187" s="79"/>
      <c r="H187" s="79"/>
      <c r="I187" s="79"/>
      <c r="J187" s="79"/>
      <c r="K187" s="8"/>
    </row>
    <row r="188" spans="1:11" ht="27" customHeight="1">
      <c r="A188" s="5"/>
      <c r="B188" s="20">
        <v>77</v>
      </c>
      <c r="C188" s="83" t="s">
        <v>434</v>
      </c>
      <c r="D188" s="79"/>
      <c r="E188" s="79"/>
      <c r="F188" s="79"/>
      <c r="G188" s="79"/>
      <c r="H188" s="79"/>
      <c r="I188" s="79"/>
      <c r="J188" s="79"/>
      <c r="K188" s="8"/>
    </row>
    <row r="189" spans="1:11">
      <c r="A189" s="5"/>
      <c r="B189" s="20" t="s">
        <v>435</v>
      </c>
      <c r="C189" s="83" t="s">
        <v>34</v>
      </c>
      <c r="D189" s="171">
        <v>0</v>
      </c>
      <c r="E189" s="171"/>
      <c r="F189" s="171">
        <v>0</v>
      </c>
      <c r="G189" s="171"/>
      <c r="H189" s="171">
        <v>0</v>
      </c>
      <c r="I189" s="171"/>
      <c r="J189" s="79">
        <v>300</v>
      </c>
      <c r="K189" s="8"/>
    </row>
    <row r="190" spans="1:11" ht="27" customHeight="1">
      <c r="A190" s="5" t="s">
        <v>6</v>
      </c>
      <c r="B190" s="20">
        <v>77</v>
      </c>
      <c r="C190" s="83" t="s">
        <v>434</v>
      </c>
      <c r="D190" s="174">
        <f>D189</f>
        <v>0</v>
      </c>
      <c r="E190" s="174"/>
      <c r="F190" s="174">
        <f t="shared" ref="F190:H190" si="35">F189</f>
        <v>0</v>
      </c>
      <c r="G190" s="174"/>
      <c r="H190" s="174">
        <f t="shared" si="35"/>
        <v>0</v>
      </c>
      <c r="I190" s="174"/>
      <c r="J190" s="28">
        <v>300</v>
      </c>
      <c r="K190" s="8"/>
    </row>
    <row r="191" spans="1:11" ht="15" customHeight="1">
      <c r="A191" s="5" t="s">
        <v>6</v>
      </c>
      <c r="B191" s="88">
        <v>51</v>
      </c>
      <c r="C191" s="17" t="s">
        <v>192</v>
      </c>
      <c r="D191" s="80">
        <f>D180+D184+D185+D190</f>
        <v>77485</v>
      </c>
      <c r="E191" s="173"/>
      <c r="F191" s="80">
        <f t="shared" ref="F191:H191" si="36">F180+F184+F185+F190</f>
        <v>118800</v>
      </c>
      <c r="G191" s="173"/>
      <c r="H191" s="80">
        <f t="shared" si="36"/>
        <v>178800</v>
      </c>
      <c r="I191" s="173"/>
      <c r="J191" s="80">
        <v>133400</v>
      </c>
      <c r="K191" s="8"/>
    </row>
    <row r="192" spans="1:11" ht="15" customHeight="1">
      <c r="A192" s="5"/>
      <c r="B192" s="88"/>
      <c r="C192" s="17"/>
      <c r="D192" s="79"/>
      <c r="E192" s="79"/>
      <c r="F192" s="79"/>
      <c r="G192" s="79"/>
      <c r="H192" s="79"/>
      <c r="I192" s="79"/>
      <c r="J192" s="79"/>
      <c r="K192" s="8"/>
    </row>
    <row r="193" spans="1:11" ht="15" customHeight="1">
      <c r="A193" s="5"/>
      <c r="B193" s="90">
        <v>52</v>
      </c>
      <c r="C193" s="81" t="s">
        <v>349</v>
      </c>
      <c r="D193" s="79"/>
      <c r="E193" s="79"/>
      <c r="F193" s="79"/>
      <c r="G193" s="79"/>
      <c r="H193" s="79"/>
      <c r="I193" s="79"/>
      <c r="J193" s="79"/>
      <c r="K193" s="8"/>
    </row>
    <row r="194" spans="1:11" ht="15" customHeight="1">
      <c r="A194" s="5"/>
      <c r="B194" s="104" t="s">
        <v>350</v>
      </c>
      <c r="C194" s="81" t="s">
        <v>351</v>
      </c>
      <c r="D194" s="79">
        <v>2490</v>
      </c>
      <c r="E194" s="171"/>
      <c r="F194" s="79">
        <v>1000</v>
      </c>
      <c r="G194" s="171"/>
      <c r="H194" s="79">
        <v>1000</v>
      </c>
      <c r="I194" s="171"/>
      <c r="J194" s="79">
        <v>1000</v>
      </c>
      <c r="K194" s="8"/>
    </row>
    <row r="195" spans="1:11" ht="15" customHeight="1">
      <c r="A195" s="5"/>
      <c r="B195" s="104" t="s">
        <v>359</v>
      </c>
      <c r="C195" s="81" t="s">
        <v>360</v>
      </c>
      <c r="D195" s="174">
        <v>0</v>
      </c>
      <c r="E195" s="174"/>
      <c r="F195" s="28">
        <v>1000</v>
      </c>
      <c r="G195" s="174"/>
      <c r="H195" s="28">
        <v>1000</v>
      </c>
      <c r="I195" s="174"/>
      <c r="J195" s="79">
        <v>1000</v>
      </c>
      <c r="K195" s="8"/>
    </row>
    <row r="196" spans="1:11" ht="15" customHeight="1">
      <c r="A196" s="5" t="s">
        <v>6</v>
      </c>
      <c r="B196" s="90">
        <v>52</v>
      </c>
      <c r="C196" s="81" t="s">
        <v>349</v>
      </c>
      <c r="D196" s="28">
        <f t="shared" ref="D196:H196" si="37">SUM(D194+D195)</f>
        <v>2490</v>
      </c>
      <c r="E196" s="174"/>
      <c r="F196" s="28">
        <f t="shared" si="37"/>
        <v>2000</v>
      </c>
      <c r="G196" s="174"/>
      <c r="H196" s="28">
        <f t="shared" si="37"/>
        <v>2000</v>
      </c>
      <c r="I196" s="174"/>
      <c r="J196" s="80">
        <v>2000</v>
      </c>
      <c r="K196" s="8"/>
    </row>
    <row r="197" spans="1:11">
      <c r="A197" s="5"/>
      <c r="B197" s="88"/>
      <c r="C197" s="17"/>
      <c r="D197" s="79"/>
      <c r="E197" s="79"/>
      <c r="F197" s="79"/>
      <c r="G197" s="79"/>
      <c r="H197" s="79"/>
      <c r="I197" s="79"/>
      <c r="J197" s="79"/>
      <c r="K197" s="8"/>
    </row>
    <row r="198" spans="1:11" ht="13.95" customHeight="1">
      <c r="A198" s="5"/>
      <c r="B198" s="20">
        <v>66</v>
      </c>
      <c r="C198" s="17" t="s">
        <v>35</v>
      </c>
      <c r="D198" s="11"/>
      <c r="E198" s="18"/>
      <c r="F198" s="18"/>
      <c r="G198" s="18"/>
      <c r="H198" s="18"/>
      <c r="I198" s="18"/>
      <c r="J198" s="18"/>
      <c r="K198" s="8"/>
    </row>
    <row r="199" spans="1:11" ht="13.95" customHeight="1">
      <c r="A199" s="5"/>
      <c r="B199" s="20" t="s">
        <v>36</v>
      </c>
      <c r="C199" s="17" t="s">
        <v>18</v>
      </c>
      <c r="D199" s="77">
        <v>2629</v>
      </c>
      <c r="E199" s="168"/>
      <c r="F199" s="28">
        <v>3000</v>
      </c>
      <c r="G199" s="168"/>
      <c r="H199" s="124">
        <v>4500</v>
      </c>
      <c r="I199" s="168"/>
      <c r="J199" s="22">
        <v>1097</v>
      </c>
      <c r="K199" s="8"/>
    </row>
    <row r="200" spans="1:11" ht="13.95" customHeight="1">
      <c r="A200" s="5" t="s">
        <v>6</v>
      </c>
      <c r="B200" s="20">
        <v>66</v>
      </c>
      <c r="C200" s="17" t="s">
        <v>35</v>
      </c>
      <c r="D200" s="124">
        <f t="shared" ref="D200:H200" si="38">SUM(D198:D199)</f>
        <v>2629</v>
      </c>
      <c r="E200" s="174"/>
      <c r="F200" s="28">
        <f t="shared" si="38"/>
        <v>3000</v>
      </c>
      <c r="G200" s="174"/>
      <c r="H200" s="124">
        <f t="shared" si="38"/>
        <v>4500</v>
      </c>
      <c r="I200" s="174"/>
      <c r="J200" s="28">
        <v>1097</v>
      </c>
      <c r="K200" s="8"/>
    </row>
    <row r="201" spans="1:11" ht="13.95" customHeight="1">
      <c r="A201" s="5" t="s">
        <v>6</v>
      </c>
      <c r="B201" s="9">
        <v>80.8</v>
      </c>
      <c r="C201" s="10" t="s">
        <v>25</v>
      </c>
      <c r="D201" s="75">
        <f t="shared" ref="D201:H201" si="39">D200+D155+D176+D191+D162+D196</f>
        <v>119872</v>
      </c>
      <c r="E201" s="173"/>
      <c r="F201" s="75">
        <f t="shared" si="39"/>
        <v>216200</v>
      </c>
      <c r="G201" s="173"/>
      <c r="H201" s="75">
        <f t="shared" si="39"/>
        <v>277700</v>
      </c>
      <c r="I201" s="173"/>
      <c r="J201" s="75">
        <v>270197</v>
      </c>
      <c r="K201" s="8"/>
    </row>
    <row r="202" spans="1:11" ht="13.95" customHeight="1">
      <c r="A202" s="5" t="s">
        <v>6</v>
      </c>
      <c r="B202" s="24">
        <v>80</v>
      </c>
      <c r="C202" s="17" t="s">
        <v>33</v>
      </c>
      <c r="D202" s="18">
        <f t="shared" ref="D202:H202" si="40">D201</f>
        <v>119872</v>
      </c>
      <c r="E202" s="170"/>
      <c r="F202" s="18">
        <f t="shared" si="40"/>
        <v>216200</v>
      </c>
      <c r="G202" s="170"/>
      <c r="H202" s="18">
        <f t="shared" si="40"/>
        <v>277700</v>
      </c>
      <c r="I202" s="170"/>
      <c r="J202" s="18">
        <v>270197</v>
      </c>
      <c r="K202" s="8"/>
    </row>
    <row r="203" spans="1:11" ht="26.4">
      <c r="A203" s="5" t="s">
        <v>6</v>
      </c>
      <c r="B203" s="40">
        <v>2225</v>
      </c>
      <c r="C203" s="10" t="s">
        <v>229</v>
      </c>
      <c r="D203" s="72">
        <f>D202+D147+D127+D74</f>
        <v>349265</v>
      </c>
      <c r="E203" s="169"/>
      <c r="F203" s="72">
        <f>F202+F147+F127+F74</f>
        <v>560088</v>
      </c>
      <c r="G203" s="169"/>
      <c r="H203" s="72">
        <f>H202+H147+H127+H74</f>
        <v>770588</v>
      </c>
      <c r="I203" s="169"/>
      <c r="J203" s="72">
        <v>1026844</v>
      </c>
      <c r="K203" s="8"/>
    </row>
    <row r="204" spans="1:11" ht="13.95" customHeight="1">
      <c r="A204" s="43"/>
      <c r="B204" s="42"/>
      <c r="C204" s="43"/>
      <c r="D204" s="26"/>
      <c r="E204" s="26"/>
      <c r="F204" s="26"/>
      <c r="G204" s="26"/>
      <c r="H204" s="26"/>
      <c r="I204" s="26"/>
      <c r="J204" s="26"/>
      <c r="K204" s="8"/>
    </row>
    <row r="205" spans="1:11" ht="13.95" customHeight="1">
      <c r="A205" s="5" t="s">
        <v>8</v>
      </c>
      <c r="B205" s="40">
        <v>2235</v>
      </c>
      <c r="C205" s="10" t="s">
        <v>0</v>
      </c>
      <c r="D205" s="11"/>
      <c r="E205" s="11"/>
      <c r="F205" s="11"/>
      <c r="G205" s="11"/>
      <c r="H205" s="11"/>
      <c r="I205" s="11"/>
      <c r="J205" s="11"/>
      <c r="K205" s="8"/>
    </row>
    <row r="206" spans="1:11" ht="13.95" customHeight="1">
      <c r="A206" s="5"/>
      <c r="B206" s="20">
        <v>2</v>
      </c>
      <c r="C206" s="17" t="s">
        <v>38</v>
      </c>
      <c r="D206" s="11"/>
      <c r="E206" s="11"/>
      <c r="F206" s="11"/>
      <c r="G206" s="11"/>
      <c r="H206" s="11"/>
      <c r="I206" s="11"/>
      <c r="J206" s="11"/>
      <c r="K206" s="8"/>
    </row>
    <row r="207" spans="1:11" ht="13.95" customHeight="1">
      <c r="A207" s="5"/>
      <c r="B207" s="9">
        <v>2.0009999999999999</v>
      </c>
      <c r="C207" s="10" t="s">
        <v>11</v>
      </c>
      <c r="D207" s="11"/>
      <c r="E207" s="11"/>
      <c r="F207" s="11"/>
      <c r="G207" s="11"/>
      <c r="H207" s="11"/>
      <c r="I207" s="11"/>
      <c r="J207" s="11"/>
      <c r="K207" s="8"/>
    </row>
    <row r="208" spans="1:11" ht="13.95" customHeight="1">
      <c r="B208" s="48">
        <v>39</v>
      </c>
      <c r="C208" s="15" t="s">
        <v>39</v>
      </c>
      <c r="D208" s="12"/>
      <c r="E208" s="12"/>
      <c r="F208" s="12"/>
      <c r="G208" s="12"/>
      <c r="H208" s="12"/>
      <c r="I208" s="12"/>
      <c r="J208" s="12"/>
      <c r="K208" s="8"/>
    </row>
    <row r="209" spans="1:11" ht="13.95" customHeight="1">
      <c r="B209" s="48">
        <v>48</v>
      </c>
      <c r="C209" s="15" t="s">
        <v>90</v>
      </c>
      <c r="D209" s="12"/>
      <c r="E209" s="12"/>
      <c r="F209" s="12"/>
      <c r="G209" s="12"/>
      <c r="H209" s="12"/>
      <c r="I209" s="12"/>
      <c r="J209" s="12"/>
      <c r="K209" s="8"/>
    </row>
    <row r="210" spans="1:11" ht="13.95" customHeight="1">
      <c r="B210" s="48" t="s">
        <v>371</v>
      </c>
      <c r="C210" s="15" t="s">
        <v>14</v>
      </c>
      <c r="D210" s="175">
        <v>0</v>
      </c>
      <c r="E210" s="175"/>
      <c r="F210" s="92">
        <v>11152</v>
      </c>
      <c r="G210" s="175"/>
      <c r="H210" s="92">
        <v>11152</v>
      </c>
      <c r="I210" s="175"/>
      <c r="J210" s="18">
        <v>17025</v>
      </c>
      <c r="K210" s="8"/>
    </row>
    <row r="211" spans="1:11" ht="13.95" customHeight="1">
      <c r="B211" s="48" t="s">
        <v>428</v>
      </c>
      <c r="C211" s="15" t="s">
        <v>417</v>
      </c>
      <c r="D211" s="175">
        <v>0</v>
      </c>
      <c r="E211" s="175"/>
      <c r="F211" s="175">
        <v>0</v>
      </c>
      <c r="G211" s="175"/>
      <c r="H211" s="175">
        <v>0</v>
      </c>
      <c r="I211" s="175"/>
      <c r="J211" s="18">
        <v>367</v>
      </c>
      <c r="K211" s="8"/>
    </row>
    <row r="212" spans="1:11" ht="13.95" customHeight="1">
      <c r="B212" s="48" t="s">
        <v>372</v>
      </c>
      <c r="C212" s="15" t="s">
        <v>16</v>
      </c>
      <c r="D212" s="175">
        <v>0</v>
      </c>
      <c r="E212" s="175"/>
      <c r="F212" s="92">
        <v>60</v>
      </c>
      <c r="G212" s="175"/>
      <c r="H212" s="92">
        <v>60</v>
      </c>
      <c r="I212" s="175"/>
      <c r="J212" s="18">
        <v>45</v>
      </c>
      <c r="K212" s="8"/>
    </row>
    <row r="213" spans="1:11" ht="13.95" customHeight="1">
      <c r="B213" s="48" t="s">
        <v>373</v>
      </c>
      <c r="C213" s="15" t="s">
        <v>18</v>
      </c>
      <c r="D213" s="174">
        <v>0</v>
      </c>
      <c r="E213" s="174"/>
      <c r="F213" s="28">
        <v>1140</v>
      </c>
      <c r="G213" s="174"/>
      <c r="H213" s="28">
        <v>1140</v>
      </c>
      <c r="I213" s="174"/>
      <c r="J213" s="77">
        <v>120</v>
      </c>
      <c r="K213" s="8"/>
    </row>
    <row r="214" spans="1:11" ht="13.95" customHeight="1">
      <c r="A214" s="69" t="s">
        <v>6</v>
      </c>
      <c r="B214" s="127">
        <v>48</v>
      </c>
      <c r="C214" s="70" t="s">
        <v>90</v>
      </c>
      <c r="D214" s="173">
        <f t="shared" ref="D214:H214" si="41">SUM(D210:D213)</f>
        <v>0</v>
      </c>
      <c r="E214" s="173"/>
      <c r="F214" s="80">
        <f t="shared" si="41"/>
        <v>12352</v>
      </c>
      <c r="G214" s="173"/>
      <c r="H214" s="80">
        <f t="shared" si="41"/>
        <v>12352</v>
      </c>
      <c r="I214" s="173"/>
      <c r="J214" s="75">
        <v>17557</v>
      </c>
      <c r="K214" s="8"/>
    </row>
    <row r="215" spans="1:11" ht="10.95" customHeight="1">
      <c r="C215" s="15"/>
      <c r="D215" s="12"/>
      <c r="E215" s="12"/>
      <c r="F215" s="12"/>
      <c r="G215" s="12"/>
      <c r="H215" s="12"/>
      <c r="I215" s="12"/>
      <c r="J215" s="12"/>
      <c r="K215" s="8"/>
    </row>
    <row r="216" spans="1:11" ht="13.95" customHeight="1">
      <c r="A216" s="5"/>
      <c r="B216" s="24">
        <v>60</v>
      </c>
      <c r="C216" s="17" t="s">
        <v>40</v>
      </c>
      <c r="D216" s="11"/>
      <c r="E216" s="11"/>
      <c r="F216" s="11"/>
      <c r="G216" s="11"/>
      <c r="H216" s="11"/>
      <c r="I216" s="11"/>
      <c r="J216" s="11"/>
      <c r="K216" s="8"/>
    </row>
    <row r="217" spans="1:11" ht="13.95" customHeight="1">
      <c r="A217" s="5"/>
      <c r="B217" s="16" t="s">
        <v>41</v>
      </c>
      <c r="C217" s="17" t="s">
        <v>14</v>
      </c>
      <c r="D217" s="11">
        <v>29065</v>
      </c>
      <c r="E217" s="170"/>
      <c r="F217" s="79">
        <v>18486</v>
      </c>
      <c r="G217" s="170"/>
      <c r="H217" s="11">
        <v>18486</v>
      </c>
      <c r="I217" s="170"/>
      <c r="J217" s="18">
        <v>34135</v>
      </c>
      <c r="K217" s="8"/>
    </row>
    <row r="218" spans="1:11" ht="13.95" customHeight="1">
      <c r="A218" s="5"/>
      <c r="B218" s="16" t="s">
        <v>42</v>
      </c>
      <c r="C218" s="17" t="s">
        <v>16</v>
      </c>
      <c r="D218" s="79">
        <v>359</v>
      </c>
      <c r="E218" s="170"/>
      <c r="F218" s="79">
        <v>302</v>
      </c>
      <c r="G218" s="170"/>
      <c r="H218" s="11">
        <v>302</v>
      </c>
      <c r="I218" s="170"/>
      <c r="J218" s="18">
        <v>227</v>
      </c>
      <c r="K218" s="8"/>
    </row>
    <row r="219" spans="1:11" ht="13.95" customHeight="1">
      <c r="A219" s="5"/>
      <c r="B219" s="16" t="s">
        <v>43</v>
      </c>
      <c r="C219" s="17" t="s">
        <v>18</v>
      </c>
      <c r="D219" s="11">
        <v>3496</v>
      </c>
      <c r="E219" s="170"/>
      <c r="F219" s="79">
        <v>2550</v>
      </c>
      <c r="G219" s="170"/>
      <c r="H219" s="11">
        <v>2550</v>
      </c>
      <c r="I219" s="170"/>
      <c r="J219" s="18">
        <v>1455</v>
      </c>
      <c r="K219" s="8"/>
    </row>
    <row r="220" spans="1:11" ht="13.95" customHeight="1">
      <c r="A220" s="5"/>
      <c r="B220" s="16" t="s">
        <v>249</v>
      </c>
      <c r="C220" s="17" t="s">
        <v>103</v>
      </c>
      <c r="D220" s="79">
        <v>450</v>
      </c>
      <c r="E220" s="170"/>
      <c r="F220" s="79">
        <v>450</v>
      </c>
      <c r="G220" s="170"/>
      <c r="H220" s="79">
        <v>450</v>
      </c>
      <c r="I220" s="170"/>
      <c r="J220" s="170">
        <v>0</v>
      </c>
      <c r="K220" s="8"/>
    </row>
    <row r="221" spans="1:11" ht="13.95" customHeight="1">
      <c r="A221" s="5"/>
      <c r="B221" s="16" t="s">
        <v>166</v>
      </c>
      <c r="C221" s="17" t="s">
        <v>331</v>
      </c>
      <c r="D221" s="79">
        <v>2640</v>
      </c>
      <c r="E221" s="170"/>
      <c r="F221" s="79">
        <v>2000</v>
      </c>
      <c r="G221" s="170"/>
      <c r="H221" s="79">
        <v>2000</v>
      </c>
      <c r="I221" s="170"/>
      <c r="J221" s="19">
        <v>1</v>
      </c>
      <c r="K221" s="8"/>
    </row>
    <row r="222" spans="1:11" ht="13.95" customHeight="1">
      <c r="A222" s="5"/>
      <c r="B222" s="16" t="s">
        <v>44</v>
      </c>
      <c r="C222" s="17" t="s">
        <v>19</v>
      </c>
      <c r="D222" s="79">
        <v>600</v>
      </c>
      <c r="E222" s="170"/>
      <c r="F222" s="79">
        <v>600</v>
      </c>
      <c r="G222" s="170"/>
      <c r="H222" s="79">
        <v>600</v>
      </c>
      <c r="I222" s="170"/>
      <c r="J222" s="18">
        <v>300</v>
      </c>
      <c r="K222" s="8"/>
    </row>
    <row r="223" spans="1:11" ht="13.95" customHeight="1">
      <c r="A223" s="5" t="s">
        <v>6</v>
      </c>
      <c r="B223" s="24">
        <v>60</v>
      </c>
      <c r="C223" s="17" t="s">
        <v>40</v>
      </c>
      <c r="D223" s="75">
        <f t="shared" ref="D223:H223" si="42">SUM(D217:D222)</f>
        <v>36610</v>
      </c>
      <c r="E223" s="173"/>
      <c r="F223" s="75">
        <f t="shared" si="42"/>
        <v>24388</v>
      </c>
      <c r="G223" s="173"/>
      <c r="H223" s="75">
        <f t="shared" si="42"/>
        <v>24388</v>
      </c>
      <c r="I223" s="173"/>
      <c r="J223" s="75">
        <v>36118</v>
      </c>
      <c r="K223" s="8"/>
    </row>
    <row r="224" spans="1:11">
      <c r="A224" s="5"/>
      <c r="B224" s="24"/>
      <c r="C224" s="17"/>
      <c r="D224" s="11"/>
      <c r="E224" s="11"/>
      <c r="F224" s="11"/>
      <c r="G224" s="11"/>
      <c r="H224" s="11"/>
      <c r="I224" s="11"/>
      <c r="J224" s="11"/>
      <c r="K224" s="8"/>
    </row>
    <row r="225" spans="1:11" ht="13.95" customHeight="1">
      <c r="A225" s="5"/>
      <c r="B225" s="24">
        <v>61</v>
      </c>
      <c r="C225" s="17" t="s">
        <v>45</v>
      </c>
      <c r="D225" s="11"/>
      <c r="E225" s="11"/>
      <c r="F225" s="11"/>
      <c r="G225" s="11"/>
      <c r="H225" s="11"/>
      <c r="I225" s="11"/>
      <c r="J225" s="11"/>
      <c r="K225" s="8"/>
    </row>
    <row r="226" spans="1:11" ht="13.95" customHeight="1">
      <c r="A226" s="5"/>
      <c r="B226" s="16" t="s">
        <v>46</v>
      </c>
      <c r="C226" s="17" t="s">
        <v>14</v>
      </c>
      <c r="D226" s="11">
        <v>79490</v>
      </c>
      <c r="E226" s="170"/>
      <c r="F226" s="79">
        <v>81467</v>
      </c>
      <c r="G226" s="170"/>
      <c r="H226" s="11">
        <v>203111</v>
      </c>
      <c r="I226" s="170"/>
      <c r="J226" s="19">
        <v>227059</v>
      </c>
      <c r="K226" s="8"/>
    </row>
    <row r="227" spans="1:11" ht="13.95" customHeight="1">
      <c r="A227" s="5"/>
      <c r="B227" s="16" t="s">
        <v>429</v>
      </c>
      <c r="C227" s="17" t="s">
        <v>417</v>
      </c>
      <c r="D227" s="171">
        <v>0</v>
      </c>
      <c r="E227" s="170"/>
      <c r="F227" s="171">
        <v>0</v>
      </c>
      <c r="G227" s="170"/>
      <c r="H227" s="171">
        <v>0</v>
      </c>
      <c r="I227" s="170"/>
      <c r="J227" s="19">
        <v>66877</v>
      </c>
      <c r="K227" s="8"/>
    </row>
    <row r="228" spans="1:11" ht="13.95" customHeight="1">
      <c r="A228" s="5"/>
      <c r="B228" s="16" t="s">
        <v>47</v>
      </c>
      <c r="C228" s="17" t="s">
        <v>16</v>
      </c>
      <c r="D228" s="79">
        <v>493</v>
      </c>
      <c r="E228" s="170"/>
      <c r="F228" s="79">
        <v>500</v>
      </c>
      <c r="G228" s="170"/>
      <c r="H228" s="11">
        <v>500</v>
      </c>
      <c r="I228" s="170"/>
      <c r="J228" s="19">
        <v>375</v>
      </c>
      <c r="K228" s="8"/>
    </row>
    <row r="229" spans="1:11" ht="13.95" customHeight="1">
      <c r="A229" s="5"/>
      <c r="B229" s="16" t="s">
        <v>48</v>
      </c>
      <c r="C229" s="17" t="s">
        <v>18</v>
      </c>
      <c r="D229" s="11">
        <v>7115</v>
      </c>
      <c r="E229" s="170"/>
      <c r="F229" s="79">
        <v>7315</v>
      </c>
      <c r="G229" s="170"/>
      <c r="H229" s="11">
        <v>7315</v>
      </c>
      <c r="I229" s="170"/>
      <c r="J229" s="19">
        <v>3306</v>
      </c>
      <c r="K229" s="8"/>
    </row>
    <row r="230" spans="1:11" ht="13.95" customHeight="1">
      <c r="A230" s="5"/>
      <c r="B230" s="16" t="s">
        <v>250</v>
      </c>
      <c r="C230" s="17" t="s">
        <v>19</v>
      </c>
      <c r="D230" s="28">
        <v>108</v>
      </c>
      <c r="E230" s="168"/>
      <c r="F230" s="28">
        <v>200</v>
      </c>
      <c r="G230" s="168"/>
      <c r="H230" s="28">
        <v>200</v>
      </c>
      <c r="I230" s="168"/>
      <c r="J230" s="22">
        <v>200</v>
      </c>
      <c r="K230" s="8"/>
    </row>
    <row r="231" spans="1:11" ht="13.95" customHeight="1">
      <c r="A231" s="5" t="s">
        <v>6</v>
      </c>
      <c r="B231" s="24">
        <v>61</v>
      </c>
      <c r="C231" s="17" t="s">
        <v>45</v>
      </c>
      <c r="D231" s="124">
        <f t="shared" ref="D231:H231" si="43">SUM(D226:D230)</f>
        <v>87206</v>
      </c>
      <c r="E231" s="174"/>
      <c r="F231" s="28">
        <f t="shared" si="43"/>
        <v>89482</v>
      </c>
      <c r="G231" s="174"/>
      <c r="H231" s="124">
        <f t="shared" si="43"/>
        <v>211126</v>
      </c>
      <c r="I231" s="174"/>
      <c r="J231" s="28">
        <v>297817</v>
      </c>
      <c r="K231" s="8"/>
    </row>
    <row r="232" spans="1:11">
      <c r="A232" s="5"/>
      <c r="B232" s="24"/>
      <c r="C232" s="17"/>
      <c r="D232" s="11"/>
      <c r="E232" s="79"/>
      <c r="F232" s="79"/>
      <c r="G232" s="79"/>
      <c r="H232" s="11"/>
      <c r="I232" s="79"/>
      <c r="J232" s="79"/>
      <c r="K232" s="8"/>
    </row>
    <row r="233" spans="1:11" ht="14.7" customHeight="1">
      <c r="A233" s="5"/>
      <c r="B233" s="24">
        <v>62</v>
      </c>
      <c r="C233" s="17" t="s">
        <v>173</v>
      </c>
      <c r="D233" s="11"/>
      <c r="E233" s="79"/>
      <c r="F233" s="79"/>
      <c r="G233" s="79"/>
      <c r="H233" s="11"/>
      <c r="I233" s="79"/>
      <c r="J233" s="79"/>
      <c r="K233" s="8"/>
    </row>
    <row r="234" spans="1:11" ht="14.7" customHeight="1">
      <c r="A234" s="5"/>
      <c r="B234" s="24" t="s">
        <v>174</v>
      </c>
      <c r="C234" s="17" t="s">
        <v>18</v>
      </c>
      <c r="D234" s="79">
        <v>158</v>
      </c>
      <c r="E234" s="171"/>
      <c r="F234" s="171">
        <v>0</v>
      </c>
      <c r="G234" s="171"/>
      <c r="H234" s="171">
        <v>0</v>
      </c>
      <c r="I234" s="171"/>
      <c r="J234" s="171">
        <v>0</v>
      </c>
      <c r="K234" s="8"/>
    </row>
    <row r="235" spans="1:11" ht="14.7" customHeight="1">
      <c r="A235" s="5" t="s">
        <v>6</v>
      </c>
      <c r="B235" s="24">
        <v>62</v>
      </c>
      <c r="C235" s="17" t="s">
        <v>173</v>
      </c>
      <c r="D235" s="80">
        <f t="shared" ref="D235:H235" si="44">SUM(D234:D234)</f>
        <v>158</v>
      </c>
      <c r="E235" s="173"/>
      <c r="F235" s="173">
        <f t="shared" si="44"/>
        <v>0</v>
      </c>
      <c r="G235" s="173"/>
      <c r="H235" s="173">
        <f t="shared" si="44"/>
        <v>0</v>
      </c>
      <c r="I235" s="173"/>
      <c r="J235" s="173">
        <v>0</v>
      </c>
      <c r="K235" s="8"/>
    </row>
    <row r="236" spans="1:11" ht="13.95" customHeight="1">
      <c r="A236" s="5" t="s">
        <v>6</v>
      </c>
      <c r="B236" s="24">
        <v>39</v>
      </c>
      <c r="C236" s="17" t="s">
        <v>39</v>
      </c>
      <c r="D236" s="28">
        <f t="shared" ref="D236:H236" si="45">D231+D223+D235+D214</f>
        <v>123974</v>
      </c>
      <c r="E236" s="174"/>
      <c r="F236" s="28">
        <f t="shared" si="45"/>
        <v>126222</v>
      </c>
      <c r="G236" s="174"/>
      <c r="H236" s="28">
        <f t="shared" si="45"/>
        <v>247866</v>
      </c>
      <c r="I236" s="174"/>
      <c r="J236" s="28">
        <v>351492</v>
      </c>
      <c r="K236" s="8"/>
    </row>
    <row r="237" spans="1:11" ht="13.95" customHeight="1">
      <c r="A237" s="5" t="s">
        <v>6</v>
      </c>
      <c r="B237" s="9">
        <v>2.0009999999999999</v>
      </c>
      <c r="C237" s="10" t="s">
        <v>11</v>
      </c>
      <c r="D237" s="72">
        <f t="shared" ref="D237:H237" si="46">D236</f>
        <v>123974</v>
      </c>
      <c r="E237" s="169"/>
      <c r="F237" s="21">
        <f t="shared" si="46"/>
        <v>126222</v>
      </c>
      <c r="G237" s="169"/>
      <c r="H237" s="72">
        <f t="shared" si="46"/>
        <v>247866</v>
      </c>
      <c r="I237" s="169"/>
      <c r="J237" s="72">
        <v>351492</v>
      </c>
      <c r="K237" s="8"/>
    </row>
    <row r="238" spans="1:11">
      <c r="A238" s="5"/>
      <c r="B238" s="78"/>
      <c r="C238" s="10"/>
      <c r="D238" s="18"/>
      <c r="E238" s="18"/>
      <c r="F238" s="18"/>
      <c r="G238" s="18"/>
      <c r="H238" s="18"/>
      <c r="I238" s="18"/>
      <c r="J238" s="18"/>
      <c r="K238" s="8"/>
    </row>
    <row r="239" spans="1:11" ht="13.95" customHeight="1">
      <c r="B239" s="73">
        <v>2.101</v>
      </c>
      <c r="C239" s="23" t="s">
        <v>49</v>
      </c>
      <c r="D239" s="12"/>
      <c r="E239" s="12"/>
      <c r="F239" s="12"/>
      <c r="G239" s="12"/>
      <c r="H239" s="12"/>
      <c r="I239" s="12"/>
      <c r="J239" s="12"/>
      <c r="K239" s="8"/>
    </row>
    <row r="240" spans="1:11" ht="13.95" customHeight="1">
      <c r="B240" s="57">
        <v>60</v>
      </c>
      <c r="C240" s="15" t="s">
        <v>50</v>
      </c>
      <c r="D240" s="12"/>
      <c r="E240" s="12"/>
      <c r="F240" s="12"/>
      <c r="G240" s="12"/>
      <c r="H240" s="12"/>
      <c r="I240" s="12"/>
      <c r="J240" s="12"/>
      <c r="K240" s="8"/>
    </row>
    <row r="241" spans="1:11" ht="13.95" customHeight="1">
      <c r="A241" s="5"/>
      <c r="B241" s="195" t="s">
        <v>51</v>
      </c>
      <c r="C241" s="17" t="s">
        <v>34</v>
      </c>
      <c r="D241" s="19">
        <v>512</v>
      </c>
      <c r="E241" s="170"/>
      <c r="F241" s="19">
        <v>300</v>
      </c>
      <c r="G241" s="170"/>
      <c r="H241" s="19">
        <v>300</v>
      </c>
      <c r="I241" s="170"/>
      <c r="J241" s="18">
        <v>250</v>
      </c>
      <c r="K241" s="8"/>
    </row>
    <row r="242" spans="1:11" ht="13.95" customHeight="1">
      <c r="A242" s="5"/>
      <c r="B242" s="195" t="s">
        <v>52</v>
      </c>
      <c r="C242" s="157" t="s">
        <v>251</v>
      </c>
      <c r="D242" s="19">
        <v>70</v>
      </c>
      <c r="E242" s="170"/>
      <c r="F242" s="19">
        <v>200</v>
      </c>
      <c r="G242" s="170"/>
      <c r="H242" s="19">
        <v>200</v>
      </c>
      <c r="I242" s="170"/>
      <c r="J242" s="19">
        <v>200</v>
      </c>
      <c r="K242" s="8"/>
    </row>
    <row r="243" spans="1:11" ht="13.95" customHeight="1">
      <c r="A243" s="5"/>
      <c r="B243" s="195" t="s">
        <v>53</v>
      </c>
      <c r="C243" s="17" t="s">
        <v>54</v>
      </c>
      <c r="D243" s="79">
        <v>28986</v>
      </c>
      <c r="E243" s="170"/>
      <c r="F243" s="79">
        <v>35000</v>
      </c>
      <c r="G243" s="170"/>
      <c r="H243" s="79">
        <v>35000</v>
      </c>
      <c r="I243" s="170"/>
      <c r="J243" s="19">
        <v>20000</v>
      </c>
      <c r="K243" s="8"/>
    </row>
    <row r="244" spans="1:11" ht="13.95" customHeight="1">
      <c r="A244" s="69"/>
      <c r="B244" s="196" t="s">
        <v>80</v>
      </c>
      <c r="C244" s="177" t="s">
        <v>252</v>
      </c>
      <c r="D244" s="174">
        <v>0</v>
      </c>
      <c r="E244" s="168"/>
      <c r="F244" s="28">
        <v>300</v>
      </c>
      <c r="G244" s="168"/>
      <c r="H244" s="28">
        <v>300</v>
      </c>
      <c r="I244" s="168"/>
      <c r="J244" s="22">
        <v>300</v>
      </c>
      <c r="K244" s="8"/>
    </row>
    <row r="245" spans="1:11" ht="43.05" customHeight="1">
      <c r="A245" s="5"/>
      <c r="B245" s="195" t="s">
        <v>187</v>
      </c>
      <c r="C245" s="81" t="s">
        <v>306</v>
      </c>
      <c r="D245" s="79">
        <v>2028</v>
      </c>
      <c r="E245" s="171"/>
      <c r="F245" s="79">
        <v>3416</v>
      </c>
      <c r="G245" s="171"/>
      <c r="H245" s="79">
        <v>3416</v>
      </c>
      <c r="I245" s="171"/>
      <c r="J245" s="19">
        <v>1200</v>
      </c>
      <c r="K245" s="8"/>
    </row>
    <row r="246" spans="1:11" ht="28.2" customHeight="1">
      <c r="A246" s="5"/>
      <c r="B246" s="16" t="s">
        <v>225</v>
      </c>
      <c r="C246" s="81" t="s">
        <v>451</v>
      </c>
      <c r="D246" s="79">
        <v>600</v>
      </c>
      <c r="E246" s="171"/>
      <c r="F246" s="79">
        <v>600</v>
      </c>
      <c r="G246" s="171"/>
      <c r="H246" s="79">
        <v>600</v>
      </c>
      <c r="I246" s="171"/>
      <c r="J246" s="19">
        <v>700</v>
      </c>
      <c r="K246" s="8"/>
    </row>
    <row r="247" spans="1:11" ht="13.95" customHeight="1">
      <c r="A247" s="5"/>
      <c r="B247" s="16" t="s">
        <v>226</v>
      </c>
      <c r="C247" s="81" t="s">
        <v>227</v>
      </c>
      <c r="D247" s="79">
        <v>499</v>
      </c>
      <c r="E247" s="171"/>
      <c r="F247" s="79">
        <v>100</v>
      </c>
      <c r="G247" s="171"/>
      <c r="H247" s="79">
        <v>100</v>
      </c>
      <c r="I247" s="171"/>
      <c r="J247" s="19">
        <v>500</v>
      </c>
      <c r="K247" s="8"/>
    </row>
    <row r="248" spans="1:11" ht="14.4" customHeight="1">
      <c r="A248" s="5"/>
      <c r="B248" s="16" t="s">
        <v>242</v>
      </c>
      <c r="C248" s="81" t="s">
        <v>243</v>
      </c>
      <c r="D248" s="79">
        <v>6000</v>
      </c>
      <c r="E248" s="171"/>
      <c r="F248" s="79">
        <v>3600</v>
      </c>
      <c r="G248" s="171"/>
      <c r="H248" s="79">
        <v>3600</v>
      </c>
      <c r="I248" s="171"/>
      <c r="J248" s="19">
        <v>2400</v>
      </c>
      <c r="K248" s="8"/>
    </row>
    <row r="249" spans="1:11" ht="13.2" customHeight="1">
      <c r="A249" s="158"/>
      <c r="B249" s="197" t="s">
        <v>362</v>
      </c>
      <c r="C249" s="159" t="s">
        <v>363</v>
      </c>
      <c r="D249" s="171">
        <v>0</v>
      </c>
      <c r="E249" s="171"/>
      <c r="F249" s="79">
        <v>500</v>
      </c>
      <c r="G249" s="171"/>
      <c r="H249" s="79">
        <v>500</v>
      </c>
      <c r="I249" s="171"/>
      <c r="J249" s="19">
        <v>1400</v>
      </c>
      <c r="K249" s="8"/>
    </row>
    <row r="250" spans="1:11" ht="13.2" customHeight="1">
      <c r="A250" s="5" t="s">
        <v>6</v>
      </c>
      <c r="B250" s="24">
        <v>60</v>
      </c>
      <c r="C250" s="17" t="s">
        <v>50</v>
      </c>
      <c r="D250" s="80">
        <f t="shared" ref="D250:H250" si="47">SUM(D241:D249)</f>
        <v>38695</v>
      </c>
      <c r="E250" s="173"/>
      <c r="F250" s="80">
        <f t="shared" si="47"/>
        <v>44016</v>
      </c>
      <c r="G250" s="173"/>
      <c r="H250" s="80">
        <f t="shared" si="47"/>
        <v>44016</v>
      </c>
      <c r="I250" s="173"/>
      <c r="J250" s="80">
        <v>26950</v>
      </c>
      <c r="K250" s="8"/>
    </row>
    <row r="251" spans="1:11" ht="13.2" customHeight="1">
      <c r="A251" s="5" t="s">
        <v>6</v>
      </c>
      <c r="B251" s="9">
        <v>2.101</v>
      </c>
      <c r="C251" s="23" t="s">
        <v>49</v>
      </c>
      <c r="D251" s="72">
        <f t="shared" ref="D251:H251" si="48">D250</f>
        <v>38695</v>
      </c>
      <c r="E251" s="169"/>
      <c r="F251" s="21">
        <f t="shared" si="48"/>
        <v>44016</v>
      </c>
      <c r="G251" s="169"/>
      <c r="H251" s="72">
        <f t="shared" si="48"/>
        <v>44016</v>
      </c>
      <c r="I251" s="169"/>
      <c r="J251" s="72">
        <v>26950</v>
      </c>
      <c r="K251" s="8"/>
    </row>
    <row r="252" spans="1:11">
      <c r="A252" s="5"/>
      <c r="B252" s="9"/>
      <c r="C252" s="10"/>
      <c r="D252" s="18"/>
      <c r="E252" s="18"/>
      <c r="F252" s="19"/>
      <c r="G252" s="18"/>
      <c r="H252" s="18"/>
      <c r="I252" s="18"/>
      <c r="J252" s="18"/>
      <c r="K252" s="8"/>
    </row>
    <row r="253" spans="1:11" ht="13.2" customHeight="1">
      <c r="A253" s="5"/>
      <c r="B253" s="9">
        <v>2.1019999999999999</v>
      </c>
      <c r="C253" s="10" t="s">
        <v>55</v>
      </c>
      <c r="D253" s="11"/>
      <c r="E253" s="11"/>
      <c r="F253" s="11"/>
      <c r="G253" s="11"/>
      <c r="H253" s="11"/>
      <c r="I253" s="11"/>
      <c r="J253" s="11"/>
      <c r="K253" s="8"/>
    </row>
    <row r="254" spans="1:11" ht="13.2" customHeight="1">
      <c r="B254" s="48">
        <v>52</v>
      </c>
      <c r="C254" s="15" t="s">
        <v>308</v>
      </c>
      <c r="D254" s="11"/>
      <c r="E254" s="11"/>
      <c r="F254" s="11"/>
      <c r="G254" s="11"/>
      <c r="H254" s="11"/>
      <c r="I254" s="11"/>
      <c r="J254" s="11"/>
      <c r="K254" s="8"/>
    </row>
    <row r="255" spans="1:11" ht="13.2" customHeight="1">
      <c r="A255" s="5"/>
      <c r="B255" s="24">
        <v>49</v>
      </c>
      <c r="C255" s="17" t="s">
        <v>102</v>
      </c>
      <c r="D255" s="11"/>
      <c r="E255" s="11"/>
      <c r="F255" s="11"/>
      <c r="G255" s="11"/>
      <c r="H255" s="11"/>
      <c r="I255" s="11"/>
      <c r="J255" s="11"/>
      <c r="K255" s="8"/>
    </row>
    <row r="256" spans="1:11" ht="13.2" customHeight="1">
      <c r="A256" s="5"/>
      <c r="B256" s="24" t="s">
        <v>198</v>
      </c>
      <c r="C256" s="17" t="s">
        <v>14</v>
      </c>
      <c r="D256" s="28">
        <v>3347</v>
      </c>
      <c r="E256" s="174"/>
      <c r="F256" s="28">
        <v>4035</v>
      </c>
      <c r="G256" s="174"/>
      <c r="H256" s="28">
        <v>4035</v>
      </c>
      <c r="I256" s="174"/>
      <c r="J256" s="28">
        <v>4746</v>
      </c>
      <c r="K256" s="8"/>
    </row>
    <row r="257" spans="1:11" ht="13.2" customHeight="1">
      <c r="A257" s="5" t="s">
        <v>6</v>
      </c>
      <c r="B257" s="24">
        <v>49</v>
      </c>
      <c r="C257" s="17" t="s">
        <v>102</v>
      </c>
      <c r="D257" s="28">
        <f t="shared" ref="D257:H257" si="49">SUM(D256:D256)</f>
        <v>3347</v>
      </c>
      <c r="E257" s="174"/>
      <c r="F257" s="28">
        <f t="shared" si="49"/>
        <v>4035</v>
      </c>
      <c r="G257" s="174"/>
      <c r="H257" s="28">
        <f t="shared" si="49"/>
        <v>4035</v>
      </c>
      <c r="I257" s="174"/>
      <c r="J257" s="28">
        <v>4746</v>
      </c>
      <c r="K257" s="8"/>
    </row>
    <row r="258" spans="1:11" ht="9.6" customHeight="1">
      <c r="A258" s="5"/>
      <c r="B258" s="24"/>
      <c r="C258" s="17"/>
      <c r="D258" s="11"/>
      <c r="E258" s="11"/>
      <c r="F258" s="11"/>
      <c r="G258" s="11"/>
      <c r="H258" s="11"/>
      <c r="I258" s="11"/>
      <c r="J258" s="11"/>
      <c r="K258" s="8"/>
    </row>
    <row r="259" spans="1:11" ht="13.2" customHeight="1">
      <c r="A259" s="5"/>
      <c r="B259" s="24">
        <v>50</v>
      </c>
      <c r="C259" s="17" t="s">
        <v>104</v>
      </c>
      <c r="D259" s="11"/>
      <c r="E259" s="11"/>
      <c r="F259" s="11"/>
      <c r="G259" s="11"/>
      <c r="H259" s="11"/>
      <c r="I259" s="11"/>
      <c r="J259" s="11"/>
      <c r="K259" s="8"/>
    </row>
    <row r="260" spans="1:11" ht="13.2" customHeight="1">
      <c r="A260" s="5"/>
      <c r="B260" s="24" t="s">
        <v>199</v>
      </c>
      <c r="C260" s="17" t="s">
        <v>14</v>
      </c>
      <c r="D260" s="28">
        <v>3840</v>
      </c>
      <c r="E260" s="174"/>
      <c r="F260" s="28">
        <v>4106</v>
      </c>
      <c r="G260" s="174"/>
      <c r="H260" s="28">
        <v>4106</v>
      </c>
      <c r="I260" s="174"/>
      <c r="J260" s="28">
        <v>5551</v>
      </c>
      <c r="K260" s="8"/>
    </row>
    <row r="261" spans="1:11" ht="13.2" customHeight="1">
      <c r="A261" s="5" t="s">
        <v>6</v>
      </c>
      <c r="B261" s="24">
        <v>50</v>
      </c>
      <c r="C261" s="17" t="s">
        <v>104</v>
      </c>
      <c r="D261" s="80">
        <f t="shared" ref="D261:H261" si="50">SUM(D260:D260)</f>
        <v>3840</v>
      </c>
      <c r="E261" s="173"/>
      <c r="F261" s="80">
        <f t="shared" si="50"/>
        <v>4106</v>
      </c>
      <c r="G261" s="173"/>
      <c r="H261" s="80">
        <f t="shared" si="50"/>
        <v>4106</v>
      </c>
      <c r="I261" s="173"/>
      <c r="J261" s="80">
        <v>5551</v>
      </c>
      <c r="K261" s="8"/>
    </row>
    <row r="262" spans="1:11">
      <c r="A262" s="5"/>
      <c r="B262" s="24"/>
      <c r="C262" s="17"/>
      <c r="D262" s="11"/>
      <c r="E262" s="11"/>
      <c r="F262" s="11"/>
      <c r="G262" s="11"/>
      <c r="H262" s="11"/>
      <c r="I262" s="11"/>
      <c r="J262" s="11"/>
      <c r="K262" s="8"/>
    </row>
    <row r="263" spans="1:11" ht="13.2" customHeight="1">
      <c r="A263" s="5"/>
      <c r="B263" s="24">
        <v>51</v>
      </c>
      <c r="C263" s="17" t="s">
        <v>105</v>
      </c>
      <c r="D263" s="11"/>
      <c r="E263" s="11"/>
      <c r="F263" s="11"/>
      <c r="G263" s="11"/>
      <c r="H263" s="11"/>
      <c r="I263" s="11"/>
      <c r="J263" s="11"/>
      <c r="K263" s="8"/>
    </row>
    <row r="264" spans="1:11" ht="13.2" customHeight="1">
      <c r="A264" s="5"/>
      <c r="B264" s="24" t="s">
        <v>200</v>
      </c>
      <c r="C264" s="17" t="s">
        <v>14</v>
      </c>
      <c r="D264" s="79">
        <v>3511</v>
      </c>
      <c r="E264" s="171"/>
      <c r="F264" s="79">
        <v>2577</v>
      </c>
      <c r="G264" s="171"/>
      <c r="H264" s="79">
        <v>2577</v>
      </c>
      <c r="I264" s="171"/>
      <c r="J264" s="79">
        <v>3589</v>
      </c>
      <c r="K264" s="8"/>
    </row>
    <row r="265" spans="1:11" ht="13.2" customHeight="1">
      <c r="A265" s="5" t="s">
        <v>6</v>
      </c>
      <c r="B265" s="24">
        <v>51</v>
      </c>
      <c r="C265" s="17" t="s">
        <v>105</v>
      </c>
      <c r="D265" s="80">
        <f t="shared" ref="D265:H265" si="51">SUM(D264:D264)</f>
        <v>3511</v>
      </c>
      <c r="E265" s="173"/>
      <c r="F265" s="80">
        <f t="shared" si="51"/>
        <v>2577</v>
      </c>
      <c r="G265" s="173"/>
      <c r="H265" s="80">
        <f t="shared" si="51"/>
        <v>2577</v>
      </c>
      <c r="I265" s="173"/>
      <c r="J265" s="80">
        <v>3589</v>
      </c>
      <c r="K265" s="8"/>
    </row>
    <row r="266" spans="1:11">
      <c r="C266" s="15"/>
      <c r="D266" s="11"/>
      <c r="E266" s="11"/>
      <c r="F266" s="11"/>
      <c r="G266" s="11"/>
      <c r="H266" s="11"/>
      <c r="I266" s="11"/>
      <c r="J266" s="11"/>
      <c r="K266" s="8"/>
    </row>
    <row r="267" spans="1:11" ht="14.7" customHeight="1">
      <c r="B267" s="48">
        <v>52</v>
      </c>
      <c r="C267" s="15" t="s">
        <v>107</v>
      </c>
      <c r="D267" s="12"/>
      <c r="E267" s="12"/>
      <c r="F267" s="12"/>
      <c r="G267" s="12"/>
      <c r="H267" s="12"/>
      <c r="I267" s="12"/>
      <c r="J267" s="12"/>
      <c r="K267" s="8"/>
    </row>
    <row r="268" spans="1:11" ht="14.7" customHeight="1">
      <c r="A268" s="5"/>
      <c r="B268" s="24" t="s">
        <v>201</v>
      </c>
      <c r="C268" s="17" t="s">
        <v>14</v>
      </c>
      <c r="D268" s="79">
        <v>4233</v>
      </c>
      <c r="E268" s="171"/>
      <c r="F268" s="79">
        <v>4433</v>
      </c>
      <c r="G268" s="171"/>
      <c r="H268" s="79">
        <v>4433</v>
      </c>
      <c r="I268" s="171"/>
      <c r="J268" s="79">
        <v>6041</v>
      </c>
      <c r="K268" s="8"/>
    </row>
    <row r="269" spans="1:11" ht="14.7" customHeight="1">
      <c r="A269" s="5" t="s">
        <v>6</v>
      </c>
      <c r="B269" s="24">
        <v>52</v>
      </c>
      <c r="C269" s="17" t="s">
        <v>107</v>
      </c>
      <c r="D269" s="80">
        <f t="shared" ref="D269:H269" si="52">SUM(D268:D268)</f>
        <v>4233</v>
      </c>
      <c r="E269" s="173"/>
      <c r="F269" s="80">
        <f t="shared" si="52"/>
        <v>4433</v>
      </c>
      <c r="G269" s="173"/>
      <c r="H269" s="80">
        <f t="shared" si="52"/>
        <v>4433</v>
      </c>
      <c r="I269" s="173"/>
      <c r="J269" s="80">
        <v>6041</v>
      </c>
      <c r="K269" s="8"/>
    </row>
    <row r="270" spans="1:11">
      <c r="A270" s="5"/>
      <c r="B270" s="24"/>
      <c r="C270" s="17"/>
      <c r="D270" s="12"/>
      <c r="E270" s="12"/>
      <c r="F270" s="12"/>
      <c r="G270" s="12"/>
      <c r="H270" s="12"/>
      <c r="I270" s="12"/>
      <c r="J270" s="12"/>
      <c r="K270" s="8"/>
    </row>
    <row r="271" spans="1:11" ht="13.2" customHeight="1">
      <c r="A271" s="5"/>
      <c r="B271" s="24">
        <v>53</v>
      </c>
      <c r="C271" s="17" t="s">
        <v>108</v>
      </c>
      <c r="D271" s="12"/>
      <c r="E271" s="12"/>
      <c r="F271" s="12"/>
      <c r="G271" s="12"/>
      <c r="H271" s="12"/>
      <c r="I271" s="12"/>
      <c r="J271" s="12"/>
      <c r="K271" s="8"/>
    </row>
    <row r="272" spans="1:11" ht="13.2" customHeight="1">
      <c r="A272" s="5"/>
      <c r="B272" s="24" t="s">
        <v>202</v>
      </c>
      <c r="C272" s="17" t="s">
        <v>14</v>
      </c>
      <c r="D272" s="79">
        <v>4285</v>
      </c>
      <c r="E272" s="171"/>
      <c r="F272" s="79">
        <v>5396</v>
      </c>
      <c r="G272" s="171"/>
      <c r="H272" s="79">
        <v>5396</v>
      </c>
      <c r="I272" s="171"/>
      <c r="J272" s="79">
        <v>7540</v>
      </c>
      <c r="K272" s="8"/>
    </row>
    <row r="273" spans="1:11" ht="13.2" customHeight="1">
      <c r="A273" s="69" t="s">
        <v>6</v>
      </c>
      <c r="B273" s="127">
        <v>53</v>
      </c>
      <c r="C273" s="70" t="s">
        <v>108</v>
      </c>
      <c r="D273" s="80">
        <f t="shared" ref="D273:H273" si="53">SUM(D272:D272)</f>
        <v>4285</v>
      </c>
      <c r="E273" s="173"/>
      <c r="F273" s="80">
        <f t="shared" si="53"/>
        <v>5396</v>
      </c>
      <c r="G273" s="173"/>
      <c r="H273" s="80">
        <f t="shared" si="53"/>
        <v>5396</v>
      </c>
      <c r="I273" s="173"/>
      <c r="J273" s="80">
        <v>7540</v>
      </c>
      <c r="K273" s="8"/>
    </row>
    <row r="274" spans="1:11">
      <c r="C274" s="15"/>
      <c r="D274" s="12"/>
      <c r="E274" s="12"/>
      <c r="F274" s="12"/>
      <c r="G274" s="12"/>
      <c r="H274" s="12"/>
      <c r="I274" s="12"/>
      <c r="J274" s="12"/>
      <c r="K274" s="8"/>
    </row>
    <row r="275" spans="1:11" ht="14.7" customHeight="1">
      <c r="B275" s="48">
        <v>54</v>
      </c>
      <c r="C275" s="15" t="s">
        <v>109</v>
      </c>
      <c r="D275" s="11"/>
      <c r="E275" s="11"/>
      <c r="F275" s="11"/>
      <c r="G275" s="11"/>
      <c r="H275" s="11"/>
      <c r="I275" s="11"/>
      <c r="J275" s="11"/>
      <c r="K275" s="8"/>
    </row>
    <row r="276" spans="1:11" ht="14.7" customHeight="1">
      <c r="B276" s="48" t="s">
        <v>203</v>
      </c>
      <c r="C276" s="15" t="s">
        <v>14</v>
      </c>
      <c r="D276" s="92">
        <v>3382</v>
      </c>
      <c r="E276" s="175"/>
      <c r="F276" s="92">
        <v>4293</v>
      </c>
      <c r="G276" s="175"/>
      <c r="H276" s="92">
        <v>4293</v>
      </c>
      <c r="I276" s="175"/>
      <c r="J276" s="92">
        <v>3455</v>
      </c>
      <c r="K276" s="8"/>
    </row>
    <row r="277" spans="1:11" ht="14.7" customHeight="1">
      <c r="A277" s="5" t="s">
        <v>6</v>
      </c>
      <c r="B277" s="24">
        <v>54</v>
      </c>
      <c r="C277" s="17" t="s">
        <v>109</v>
      </c>
      <c r="D277" s="80">
        <f t="shared" ref="D277:H277" si="54">SUM(D276:D276)</f>
        <v>3382</v>
      </c>
      <c r="E277" s="173"/>
      <c r="F277" s="80">
        <f t="shared" si="54"/>
        <v>4293</v>
      </c>
      <c r="G277" s="173"/>
      <c r="H277" s="80">
        <f t="shared" si="54"/>
        <v>4293</v>
      </c>
      <c r="I277" s="173"/>
      <c r="J277" s="80">
        <v>3455</v>
      </c>
      <c r="K277" s="8"/>
    </row>
    <row r="278" spans="1:11">
      <c r="A278" s="5"/>
      <c r="B278" s="24"/>
      <c r="C278" s="17"/>
      <c r="D278" s="11"/>
      <c r="E278" s="11"/>
      <c r="F278" s="11"/>
      <c r="G278" s="11"/>
      <c r="H278" s="11"/>
      <c r="I278" s="11"/>
      <c r="J278" s="11"/>
      <c r="K278" s="8"/>
    </row>
    <row r="279" spans="1:11" ht="14.7" customHeight="1">
      <c r="A279" s="5"/>
      <c r="B279" s="24">
        <v>55</v>
      </c>
      <c r="C279" s="17" t="s">
        <v>110</v>
      </c>
      <c r="D279" s="12"/>
      <c r="E279" s="12"/>
      <c r="F279" s="12"/>
      <c r="G279" s="12"/>
      <c r="H279" s="12"/>
      <c r="I279" s="12"/>
      <c r="J279" s="12"/>
      <c r="K279" s="8"/>
    </row>
    <row r="280" spans="1:11" ht="14.7" customHeight="1">
      <c r="A280" s="5"/>
      <c r="B280" s="24" t="s">
        <v>204</v>
      </c>
      <c r="C280" s="17" t="s">
        <v>14</v>
      </c>
      <c r="D280" s="28">
        <v>2803</v>
      </c>
      <c r="E280" s="174"/>
      <c r="F280" s="28">
        <v>3535</v>
      </c>
      <c r="G280" s="174"/>
      <c r="H280" s="28">
        <v>3535</v>
      </c>
      <c r="I280" s="174"/>
      <c r="J280" s="28">
        <v>3195</v>
      </c>
      <c r="K280" s="8"/>
    </row>
    <row r="281" spans="1:11" ht="14.7" customHeight="1">
      <c r="A281" s="5" t="s">
        <v>6</v>
      </c>
      <c r="B281" s="24">
        <v>55</v>
      </c>
      <c r="C281" s="17" t="s">
        <v>110</v>
      </c>
      <c r="D281" s="28">
        <f t="shared" ref="D281:H281" si="55">SUM(D280:D280)</f>
        <v>2803</v>
      </c>
      <c r="E281" s="174"/>
      <c r="F281" s="28">
        <f t="shared" si="55"/>
        <v>3535</v>
      </c>
      <c r="G281" s="174"/>
      <c r="H281" s="28">
        <f t="shared" si="55"/>
        <v>3535</v>
      </c>
      <c r="I281" s="174"/>
      <c r="J281" s="28">
        <v>3195</v>
      </c>
      <c r="K281" s="8"/>
    </row>
    <row r="282" spans="1:11">
      <c r="A282" s="5"/>
      <c r="B282" s="24"/>
      <c r="C282" s="17"/>
      <c r="D282" s="11"/>
      <c r="E282" s="11"/>
      <c r="F282" s="11"/>
      <c r="G282" s="11"/>
      <c r="H282" s="11"/>
      <c r="I282" s="11"/>
      <c r="J282" s="11"/>
      <c r="K282" s="8"/>
    </row>
    <row r="283" spans="1:11" ht="14.7" customHeight="1">
      <c r="A283" s="5"/>
      <c r="B283" s="24">
        <v>56</v>
      </c>
      <c r="C283" s="17" t="s">
        <v>230</v>
      </c>
      <c r="D283" s="11"/>
      <c r="E283" s="11"/>
      <c r="F283" s="11"/>
      <c r="G283" s="11"/>
      <c r="H283" s="11"/>
      <c r="I283" s="11"/>
      <c r="J283" s="11"/>
      <c r="K283" s="8"/>
    </row>
    <row r="284" spans="1:11" ht="14.7" customHeight="1">
      <c r="A284" s="5"/>
      <c r="B284" s="24" t="s">
        <v>205</v>
      </c>
      <c r="C284" s="17" t="s">
        <v>14</v>
      </c>
      <c r="D284" s="79">
        <v>4561</v>
      </c>
      <c r="E284" s="171"/>
      <c r="F284" s="79">
        <v>5347</v>
      </c>
      <c r="G284" s="171"/>
      <c r="H284" s="79">
        <v>5347</v>
      </c>
      <c r="I284" s="171"/>
      <c r="J284" s="79">
        <v>6494</v>
      </c>
      <c r="K284" s="8"/>
    </row>
    <row r="285" spans="1:11" ht="14.7" customHeight="1">
      <c r="A285" s="5" t="s">
        <v>6</v>
      </c>
      <c r="B285" s="24">
        <v>56</v>
      </c>
      <c r="C285" s="17" t="s">
        <v>230</v>
      </c>
      <c r="D285" s="80">
        <f t="shared" ref="D285:H285" si="56">SUM(D284:D284)</f>
        <v>4561</v>
      </c>
      <c r="E285" s="173"/>
      <c r="F285" s="80">
        <f t="shared" si="56"/>
        <v>5347</v>
      </c>
      <c r="G285" s="173"/>
      <c r="H285" s="80">
        <f t="shared" si="56"/>
        <v>5347</v>
      </c>
      <c r="I285" s="173"/>
      <c r="J285" s="80">
        <v>6494</v>
      </c>
      <c r="K285" s="8"/>
    </row>
    <row r="286" spans="1:11">
      <c r="A286" s="5"/>
      <c r="B286" s="24"/>
      <c r="C286" s="17"/>
      <c r="D286" s="11"/>
      <c r="E286" s="11"/>
      <c r="F286" s="11"/>
      <c r="G286" s="11"/>
      <c r="H286" s="11"/>
      <c r="I286" s="11"/>
      <c r="J286" s="11"/>
      <c r="K286" s="8"/>
    </row>
    <row r="287" spans="1:11" ht="14.7" customHeight="1">
      <c r="A287" s="5"/>
      <c r="B287" s="24">
        <v>57</v>
      </c>
      <c r="C287" s="17" t="s">
        <v>111</v>
      </c>
      <c r="D287" s="11"/>
      <c r="E287" s="11"/>
      <c r="F287" s="11"/>
      <c r="G287" s="11"/>
      <c r="H287" s="11"/>
      <c r="I287" s="11"/>
      <c r="J287" s="11"/>
      <c r="K287" s="8"/>
    </row>
    <row r="288" spans="1:11" ht="14.7" customHeight="1">
      <c r="A288" s="5"/>
      <c r="B288" s="24" t="s">
        <v>206</v>
      </c>
      <c r="C288" s="17" t="s">
        <v>14</v>
      </c>
      <c r="D288" s="79">
        <v>2260</v>
      </c>
      <c r="E288" s="171"/>
      <c r="F288" s="79">
        <v>2893</v>
      </c>
      <c r="G288" s="171"/>
      <c r="H288" s="79">
        <v>2893</v>
      </c>
      <c r="I288" s="171"/>
      <c r="J288" s="79">
        <v>2535</v>
      </c>
      <c r="K288" s="8"/>
    </row>
    <row r="289" spans="1:11" ht="14.7" customHeight="1">
      <c r="A289" s="5" t="s">
        <v>6</v>
      </c>
      <c r="B289" s="24">
        <v>57</v>
      </c>
      <c r="C289" s="17" t="s">
        <v>111</v>
      </c>
      <c r="D289" s="80">
        <f t="shared" ref="D289:H289" si="57">SUM(D288:D288)</f>
        <v>2260</v>
      </c>
      <c r="E289" s="173"/>
      <c r="F289" s="80">
        <f t="shared" si="57"/>
        <v>2893</v>
      </c>
      <c r="G289" s="173"/>
      <c r="H289" s="80">
        <f t="shared" si="57"/>
        <v>2893</v>
      </c>
      <c r="I289" s="173"/>
      <c r="J289" s="80">
        <v>2535</v>
      </c>
      <c r="K289" s="8"/>
    </row>
    <row r="290" spans="1:11">
      <c r="A290" s="5"/>
      <c r="B290" s="24"/>
      <c r="C290" s="17"/>
      <c r="D290" s="12"/>
      <c r="E290" s="12"/>
      <c r="F290" s="12"/>
      <c r="G290" s="12"/>
      <c r="H290" s="12"/>
      <c r="I290" s="12"/>
      <c r="J290" s="12"/>
      <c r="K290" s="8"/>
    </row>
    <row r="291" spans="1:11" ht="13.2" customHeight="1">
      <c r="A291" s="5"/>
      <c r="B291" s="24">
        <v>62</v>
      </c>
      <c r="C291" s="17" t="s">
        <v>56</v>
      </c>
      <c r="D291" s="11"/>
      <c r="E291" s="18"/>
      <c r="F291" s="18"/>
      <c r="G291" s="18"/>
      <c r="H291" s="18"/>
      <c r="I291" s="18"/>
      <c r="J291" s="18"/>
      <c r="K291" s="8"/>
    </row>
    <row r="292" spans="1:11" ht="13.2" customHeight="1">
      <c r="A292" s="5"/>
      <c r="B292" s="16" t="s">
        <v>207</v>
      </c>
      <c r="C292" s="17" t="s">
        <v>14</v>
      </c>
      <c r="D292" s="19">
        <v>7301</v>
      </c>
      <c r="E292" s="170"/>
      <c r="F292" s="79">
        <v>79145</v>
      </c>
      <c r="G292" s="170"/>
      <c r="H292" s="79">
        <v>79145</v>
      </c>
      <c r="I292" s="170"/>
      <c r="J292" s="19">
        <v>157616</v>
      </c>
      <c r="K292" s="8"/>
    </row>
    <row r="293" spans="1:11" ht="13.2" customHeight="1">
      <c r="A293" s="5"/>
      <c r="B293" s="16" t="s">
        <v>208</v>
      </c>
      <c r="C293" s="17" t="s">
        <v>16</v>
      </c>
      <c r="D293" s="170">
        <v>0</v>
      </c>
      <c r="E293" s="170"/>
      <c r="F293" s="79">
        <v>5000</v>
      </c>
      <c r="G293" s="170"/>
      <c r="H293" s="79">
        <v>5000</v>
      </c>
      <c r="I293" s="170"/>
      <c r="J293" s="19">
        <v>1</v>
      </c>
      <c r="K293" s="8"/>
    </row>
    <row r="294" spans="1:11" ht="13.2" customHeight="1">
      <c r="A294" s="5"/>
      <c r="B294" s="16" t="s">
        <v>209</v>
      </c>
      <c r="C294" s="17" t="s">
        <v>18</v>
      </c>
      <c r="D294" s="170">
        <v>0</v>
      </c>
      <c r="E294" s="170"/>
      <c r="F294" s="79">
        <v>6760</v>
      </c>
      <c r="G294" s="170"/>
      <c r="H294" s="79">
        <v>6760</v>
      </c>
      <c r="I294" s="170"/>
      <c r="J294" s="19">
        <v>1</v>
      </c>
      <c r="K294" s="8"/>
    </row>
    <row r="295" spans="1:11" ht="13.2" customHeight="1">
      <c r="A295" s="5"/>
      <c r="B295" s="48" t="s">
        <v>245</v>
      </c>
      <c r="C295" s="15" t="s">
        <v>103</v>
      </c>
      <c r="D295" s="170">
        <v>0</v>
      </c>
      <c r="E295" s="170"/>
      <c r="F295" s="19">
        <v>10700</v>
      </c>
      <c r="G295" s="170"/>
      <c r="H295" s="19">
        <v>10700</v>
      </c>
      <c r="I295" s="170"/>
      <c r="J295" s="19">
        <v>1</v>
      </c>
      <c r="K295" s="8"/>
    </row>
    <row r="296" spans="1:11" ht="13.2" customHeight="1">
      <c r="B296" s="76" t="s">
        <v>210</v>
      </c>
      <c r="C296" s="15" t="s">
        <v>19</v>
      </c>
      <c r="D296" s="93">
        <v>35000</v>
      </c>
      <c r="E296" s="172"/>
      <c r="F296" s="92">
        <v>53101</v>
      </c>
      <c r="G296" s="172"/>
      <c r="H296" s="92">
        <v>53101</v>
      </c>
      <c r="I296" s="172"/>
      <c r="J296" s="93">
        <v>48627</v>
      </c>
      <c r="K296" s="8"/>
    </row>
    <row r="297" spans="1:11" ht="13.2" customHeight="1">
      <c r="B297" s="76" t="s">
        <v>211</v>
      </c>
      <c r="C297" s="15" t="s">
        <v>57</v>
      </c>
      <c r="D297" s="172">
        <v>0</v>
      </c>
      <c r="E297" s="172"/>
      <c r="F297" s="92">
        <v>297</v>
      </c>
      <c r="G297" s="172"/>
      <c r="H297" s="92">
        <v>297</v>
      </c>
      <c r="I297" s="172"/>
      <c r="J297" s="93">
        <v>1561</v>
      </c>
      <c r="K297" s="8"/>
    </row>
    <row r="298" spans="1:11" ht="13.2" customHeight="1">
      <c r="A298" s="13" t="s">
        <v>6</v>
      </c>
      <c r="B298" s="48">
        <v>62</v>
      </c>
      <c r="C298" s="15" t="s">
        <v>56</v>
      </c>
      <c r="D298" s="80">
        <f t="shared" ref="D298:H298" si="58">SUM(D291:D297)</f>
        <v>42301</v>
      </c>
      <c r="E298" s="173"/>
      <c r="F298" s="80">
        <f t="shared" si="58"/>
        <v>155003</v>
      </c>
      <c r="G298" s="173"/>
      <c r="H298" s="80">
        <f t="shared" si="58"/>
        <v>155003</v>
      </c>
      <c r="I298" s="173"/>
      <c r="J298" s="80">
        <v>207807</v>
      </c>
      <c r="K298" s="8"/>
    </row>
    <row r="299" spans="1:11" ht="10.199999999999999" customHeight="1">
      <c r="B299" s="76"/>
      <c r="C299" s="15"/>
      <c r="D299" s="11"/>
      <c r="E299" s="18"/>
      <c r="F299" s="11"/>
      <c r="G299" s="18"/>
      <c r="H299" s="11"/>
      <c r="I299" s="18"/>
      <c r="J299" s="18"/>
      <c r="K299" s="8"/>
    </row>
    <row r="300" spans="1:11" ht="13.2" customHeight="1">
      <c r="A300" s="5"/>
      <c r="B300" s="24">
        <v>63</v>
      </c>
      <c r="C300" s="17" t="s">
        <v>58</v>
      </c>
      <c r="D300" s="11"/>
      <c r="E300" s="18"/>
      <c r="F300" s="18"/>
      <c r="G300" s="18"/>
      <c r="H300" s="18"/>
      <c r="I300" s="18"/>
      <c r="J300" s="18"/>
      <c r="K300" s="8"/>
    </row>
    <row r="301" spans="1:11" ht="13.2" customHeight="1">
      <c r="A301" s="5"/>
      <c r="B301" s="16" t="s">
        <v>212</v>
      </c>
      <c r="C301" s="17" t="s">
        <v>19</v>
      </c>
      <c r="D301" s="19">
        <v>1113</v>
      </c>
      <c r="E301" s="170"/>
      <c r="F301" s="79">
        <v>8679</v>
      </c>
      <c r="G301" s="170"/>
      <c r="H301" s="79">
        <v>8679</v>
      </c>
      <c r="I301" s="170"/>
      <c r="J301" s="19">
        <v>6058</v>
      </c>
      <c r="K301" s="8"/>
    </row>
    <row r="302" spans="1:11" ht="13.2" customHeight="1">
      <c r="A302" s="5" t="s">
        <v>6</v>
      </c>
      <c r="B302" s="24">
        <v>63</v>
      </c>
      <c r="C302" s="17" t="s">
        <v>58</v>
      </c>
      <c r="D302" s="80">
        <f t="shared" ref="D302:H302" si="59">SUM(D300:D301)</f>
        <v>1113</v>
      </c>
      <c r="E302" s="173"/>
      <c r="F302" s="80">
        <f t="shared" si="59"/>
        <v>8679</v>
      </c>
      <c r="G302" s="173"/>
      <c r="H302" s="80">
        <f t="shared" si="59"/>
        <v>8679</v>
      </c>
      <c r="I302" s="173"/>
      <c r="J302" s="80">
        <v>6058</v>
      </c>
      <c r="K302" s="8"/>
    </row>
    <row r="303" spans="1:11">
      <c r="A303" s="5"/>
      <c r="B303" s="24"/>
      <c r="C303" s="17"/>
      <c r="D303" s="12"/>
      <c r="E303" s="12"/>
      <c r="F303" s="12"/>
      <c r="G303" s="12"/>
      <c r="H303" s="12"/>
      <c r="I303" s="12"/>
      <c r="J303" s="12"/>
      <c r="K303" s="8"/>
    </row>
    <row r="304" spans="1:11" ht="13.2" customHeight="1">
      <c r="A304" s="5"/>
      <c r="B304" s="24">
        <v>66</v>
      </c>
      <c r="C304" s="17" t="s">
        <v>112</v>
      </c>
      <c r="D304" s="11"/>
      <c r="E304" s="11"/>
      <c r="F304" s="11"/>
      <c r="G304" s="11"/>
      <c r="H304" s="11"/>
      <c r="I304" s="11"/>
      <c r="J304" s="11"/>
      <c r="K304" s="8"/>
    </row>
    <row r="305" spans="1:11" ht="13.2" customHeight="1">
      <c r="A305" s="5"/>
      <c r="B305" s="24" t="s">
        <v>213</v>
      </c>
      <c r="C305" s="17" t="s">
        <v>14</v>
      </c>
      <c r="D305" s="79">
        <v>2894</v>
      </c>
      <c r="E305" s="171"/>
      <c r="F305" s="79">
        <v>3139</v>
      </c>
      <c r="G305" s="171"/>
      <c r="H305" s="79">
        <v>3139</v>
      </c>
      <c r="I305" s="171"/>
      <c r="J305" s="79">
        <v>4386</v>
      </c>
      <c r="K305" s="8"/>
    </row>
    <row r="306" spans="1:11">
      <c r="A306" s="69" t="s">
        <v>6</v>
      </c>
      <c r="B306" s="127">
        <v>66</v>
      </c>
      <c r="C306" s="70" t="s">
        <v>112</v>
      </c>
      <c r="D306" s="80">
        <f t="shared" ref="D306:H306" si="60">SUM(D305:D305)</f>
        <v>2894</v>
      </c>
      <c r="E306" s="173"/>
      <c r="F306" s="80">
        <f t="shared" si="60"/>
        <v>3139</v>
      </c>
      <c r="G306" s="173"/>
      <c r="H306" s="80">
        <f t="shared" si="60"/>
        <v>3139</v>
      </c>
      <c r="I306" s="173"/>
      <c r="J306" s="80">
        <v>4386</v>
      </c>
      <c r="K306" s="8"/>
    </row>
    <row r="307" spans="1:11">
      <c r="A307" s="5"/>
      <c r="B307" s="24"/>
      <c r="C307" s="17"/>
      <c r="D307" s="12"/>
      <c r="E307" s="12"/>
      <c r="F307" s="12"/>
      <c r="G307" s="12"/>
      <c r="H307" s="12"/>
      <c r="I307" s="12"/>
      <c r="J307" s="12"/>
      <c r="K307" s="8"/>
    </row>
    <row r="308" spans="1:11" ht="13.2" customHeight="1">
      <c r="A308" s="5"/>
      <c r="B308" s="24">
        <v>67</v>
      </c>
      <c r="C308" s="17" t="s">
        <v>106</v>
      </c>
      <c r="D308" s="11"/>
      <c r="E308" s="11"/>
      <c r="F308" s="11"/>
      <c r="G308" s="11"/>
      <c r="H308" s="11"/>
      <c r="I308" s="11"/>
      <c r="J308" s="11"/>
      <c r="K308" s="8"/>
    </row>
    <row r="309" spans="1:11" ht="13.2" customHeight="1">
      <c r="A309" s="5"/>
      <c r="B309" s="24" t="s">
        <v>214</v>
      </c>
      <c r="C309" s="17" t="s">
        <v>14</v>
      </c>
      <c r="D309" s="28">
        <v>4087</v>
      </c>
      <c r="E309" s="174"/>
      <c r="F309" s="28">
        <v>4269</v>
      </c>
      <c r="G309" s="174"/>
      <c r="H309" s="28">
        <v>4269</v>
      </c>
      <c r="I309" s="174"/>
      <c r="J309" s="28">
        <v>7665</v>
      </c>
      <c r="K309" s="8"/>
    </row>
    <row r="310" spans="1:11" ht="13.2" customHeight="1">
      <c r="A310" s="5" t="s">
        <v>6</v>
      </c>
      <c r="B310" s="24">
        <v>67</v>
      </c>
      <c r="C310" s="17" t="s">
        <v>106</v>
      </c>
      <c r="D310" s="28">
        <f t="shared" ref="D310:H310" si="61">SUM(D309:D309)</f>
        <v>4087</v>
      </c>
      <c r="E310" s="174"/>
      <c r="F310" s="28">
        <f t="shared" si="61"/>
        <v>4269</v>
      </c>
      <c r="G310" s="174"/>
      <c r="H310" s="28">
        <f t="shared" si="61"/>
        <v>4269</v>
      </c>
      <c r="I310" s="174"/>
      <c r="J310" s="28">
        <v>7665</v>
      </c>
      <c r="K310" s="8"/>
    </row>
    <row r="311" spans="1:11">
      <c r="A311" s="5"/>
      <c r="B311" s="24"/>
      <c r="C311" s="17"/>
      <c r="D311" s="11"/>
      <c r="E311" s="79"/>
      <c r="F311" s="11"/>
      <c r="G311" s="79"/>
      <c r="H311" s="11"/>
      <c r="I311" s="79"/>
      <c r="J311" s="11"/>
      <c r="K311" s="8"/>
    </row>
    <row r="312" spans="1:11">
      <c r="A312" s="5"/>
      <c r="B312" s="24">
        <v>68</v>
      </c>
      <c r="C312" s="17" t="s">
        <v>170</v>
      </c>
      <c r="D312" s="11"/>
      <c r="E312" s="79"/>
      <c r="F312" s="11"/>
      <c r="G312" s="79"/>
      <c r="H312" s="11"/>
      <c r="I312" s="79"/>
      <c r="J312" s="11"/>
      <c r="K312" s="8"/>
    </row>
    <row r="313" spans="1:11">
      <c r="A313" s="5"/>
      <c r="B313" s="24" t="s">
        <v>215</v>
      </c>
      <c r="C313" s="17" t="s">
        <v>14</v>
      </c>
      <c r="D313" s="79">
        <v>3693</v>
      </c>
      <c r="E313" s="171"/>
      <c r="F313" s="79">
        <v>4538</v>
      </c>
      <c r="G313" s="171"/>
      <c r="H313" s="79">
        <v>4538</v>
      </c>
      <c r="I313" s="171"/>
      <c r="J313" s="79">
        <v>5386</v>
      </c>
      <c r="K313" s="8"/>
    </row>
    <row r="314" spans="1:11">
      <c r="A314" s="5" t="s">
        <v>6</v>
      </c>
      <c r="B314" s="24">
        <v>68</v>
      </c>
      <c r="C314" s="17" t="s">
        <v>170</v>
      </c>
      <c r="D314" s="80">
        <f t="shared" ref="D314:H314" si="62">SUM(D313:D313)</f>
        <v>3693</v>
      </c>
      <c r="E314" s="173"/>
      <c r="F314" s="80">
        <f t="shared" si="62"/>
        <v>4538</v>
      </c>
      <c r="G314" s="173"/>
      <c r="H314" s="80">
        <f t="shared" si="62"/>
        <v>4538</v>
      </c>
      <c r="I314" s="173"/>
      <c r="J314" s="80">
        <v>5386</v>
      </c>
      <c r="K314" s="8"/>
    </row>
    <row r="315" spans="1:11" ht="7.95" customHeight="1">
      <c r="A315" s="5"/>
      <c r="B315" s="24"/>
      <c r="C315" s="17"/>
      <c r="D315" s="11"/>
      <c r="E315" s="79"/>
      <c r="F315" s="11"/>
      <c r="G315" s="79"/>
      <c r="H315" s="11"/>
      <c r="I315" s="79"/>
      <c r="J315" s="11"/>
      <c r="K315" s="8"/>
    </row>
    <row r="316" spans="1:11">
      <c r="A316" s="5"/>
      <c r="B316" s="24">
        <v>69</v>
      </c>
      <c r="C316" s="17" t="s">
        <v>171</v>
      </c>
      <c r="D316" s="11"/>
      <c r="E316" s="79"/>
      <c r="F316" s="11"/>
      <c r="G316" s="79"/>
      <c r="H316" s="11"/>
      <c r="I316" s="79"/>
      <c r="J316" s="11"/>
      <c r="K316" s="8"/>
    </row>
    <row r="317" spans="1:11">
      <c r="A317" s="5"/>
      <c r="B317" s="24" t="s">
        <v>216</v>
      </c>
      <c r="C317" s="17" t="s">
        <v>14</v>
      </c>
      <c r="D317" s="79">
        <v>3370</v>
      </c>
      <c r="E317" s="171"/>
      <c r="F317" s="79">
        <v>4135</v>
      </c>
      <c r="G317" s="171"/>
      <c r="H317" s="79">
        <v>4135</v>
      </c>
      <c r="I317" s="171"/>
      <c r="J317" s="79">
        <v>4961</v>
      </c>
      <c r="K317" s="8"/>
    </row>
    <row r="318" spans="1:11">
      <c r="A318" s="5" t="s">
        <v>6</v>
      </c>
      <c r="B318" s="24">
        <v>69</v>
      </c>
      <c r="C318" s="17" t="s">
        <v>171</v>
      </c>
      <c r="D318" s="80">
        <f t="shared" ref="D318:H318" si="63">SUM(D317:D317)</f>
        <v>3370</v>
      </c>
      <c r="E318" s="173"/>
      <c r="F318" s="80">
        <f t="shared" si="63"/>
        <v>4135</v>
      </c>
      <c r="G318" s="173"/>
      <c r="H318" s="80">
        <f t="shared" si="63"/>
        <v>4135</v>
      </c>
      <c r="I318" s="173"/>
      <c r="J318" s="80">
        <v>4961</v>
      </c>
      <c r="K318" s="8"/>
    </row>
    <row r="319" spans="1:11" ht="12.6" customHeight="1">
      <c r="A319" s="5"/>
      <c r="B319" s="9"/>
      <c r="C319" s="10"/>
      <c r="D319" s="11"/>
      <c r="E319" s="11"/>
      <c r="F319" s="11"/>
      <c r="G319" s="11"/>
      <c r="H319" s="11"/>
      <c r="I319" s="11"/>
      <c r="J319" s="11"/>
      <c r="K319" s="8"/>
    </row>
    <row r="320" spans="1:11" ht="13.95" customHeight="1">
      <c r="A320" s="5"/>
      <c r="B320" s="94">
        <v>70</v>
      </c>
      <c r="C320" s="81" t="s">
        <v>352</v>
      </c>
      <c r="D320" s="11"/>
      <c r="E320" s="11"/>
      <c r="F320" s="11"/>
      <c r="G320" s="11"/>
      <c r="H320" s="11"/>
      <c r="I320" s="11"/>
      <c r="J320" s="11"/>
      <c r="K320" s="8"/>
    </row>
    <row r="321" spans="1:11" ht="26.4">
      <c r="A321" s="5"/>
      <c r="B321" s="198" t="s">
        <v>353</v>
      </c>
      <c r="C321" s="160" t="s">
        <v>452</v>
      </c>
      <c r="D321" s="79">
        <v>6241</v>
      </c>
      <c r="E321" s="171"/>
      <c r="F321" s="79">
        <v>7276</v>
      </c>
      <c r="G321" s="171"/>
      <c r="H321" s="11">
        <v>7276</v>
      </c>
      <c r="I321" s="171"/>
      <c r="J321" s="79">
        <v>5579</v>
      </c>
      <c r="K321" s="8"/>
    </row>
    <row r="322" spans="1:11" ht="26.4">
      <c r="A322" s="5"/>
      <c r="B322" s="198" t="s">
        <v>364</v>
      </c>
      <c r="C322" s="160" t="s">
        <v>377</v>
      </c>
      <c r="D322" s="171">
        <v>0</v>
      </c>
      <c r="E322" s="171"/>
      <c r="F322" s="79">
        <v>600</v>
      </c>
      <c r="G322" s="171"/>
      <c r="H322" s="79">
        <v>600</v>
      </c>
      <c r="I322" s="171"/>
      <c r="J322" s="79">
        <v>560</v>
      </c>
      <c r="K322" s="8"/>
    </row>
    <row r="323" spans="1:11" ht="13.95" customHeight="1">
      <c r="A323" s="5" t="s">
        <v>6</v>
      </c>
      <c r="B323" s="94">
        <v>70</v>
      </c>
      <c r="C323" s="81" t="s">
        <v>352</v>
      </c>
      <c r="D323" s="80">
        <f t="shared" ref="D323:H323" si="64">D321+D322</f>
        <v>6241</v>
      </c>
      <c r="E323" s="173"/>
      <c r="F323" s="80">
        <f t="shared" si="64"/>
        <v>7876</v>
      </c>
      <c r="G323" s="173"/>
      <c r="H323" s="75">
        <f t="shared" si="64"/>
        <v>7876</v>
      </c>
      <c r="I323" s="173"/>
      <c r="J323" s="75">
        <v>6139</v>
      </c>
      <c r="K323" s="8"/>
    </row>
    <row r="324" spans="1:11" ht="13.95" customHeight="1">
      <c r="A324" s="5" t="s">
        <v>6</v>
      </c>
      <c r="B324" s="24">
        <v>52</v>
      </c>
      <c r="C324" s="15" t="s">
        <v>308</v>
      </c>
      <c r="D324" s="75">
        <f>D302+D298+D306+D289+D285+D281+D277+D273+D269+D310+D265+D261+D257+D314+D318+D323</f>
        <v>95921</v>
      </c>
      <c r="E324" s="173"/>
      <c r="F324" s="75">
        <f>F302+F298+F306+F289+F285+F281+F277+F273+F269+F310+F265+F261+F257+F314+F318+F323</f>
        <v>224254</v>
      </c>
      <c r="G324" s="173"/>
      <c r="H324" s="75">
        <f>H302+H298+H306+H289+H285+H281+H277+H273+H269+H310+H265+H261+H257+H314+H318+H323</f>
        <v>224254</v>
      </c>
      <c r="I324" s="173"/>
      <c r="J324" s="75">
        <v>285548</v>
      </c>
      <c r="K324" s="8"/>
    </row>
    <row r="325" spans="1:11" ht="12.6" customHeight="1">
      <c r="A325" s="5"/>
      <c r="B325" s="24"/>
      <c r="C325" s="15"/>
      <c r="D325" s="11"/>
      <c r="E325" s="11"/>
      <c r="F325" s="11"/>
      <c r="G325" s="11"/>
      <c r="H325" s="11"/>
      <c r="I325" s="11"/>
      <c r="J325" s="11"/>
      <c r="K325" s="8"/>
    </row>
    <row r="326" spans="1:11" ht="27" customHeight="1">
      <c r="A326" s="5"/>
      <c r="B326" s="24">
        <v>54</v>
      </c>
      <c r="C326" s="17" t="s">
        <v>326</v>
      </c>
      <c r="D326" s="19"/>
      <c r="E326" s="19"/>
      <c r="F326" s="79"/>
      <c r="G326" s="19"/>
      <c r="H326" s="11"/>
      <c r="I326" s="19"/>
      <c r="J326" s="79"/>
      <c r="K326" s="8"/>
    </row>
    <row r="327" spans="1:11" ht="13.95" customHeight="1">
      <c r="A327" s="5"/>
      <c r="B327" s="16" t="s">
        <v>224</v>
      </c>
      <c r="C327" s="17" t="s">
        <v>325</v>
      </c>
      <c r="D327" s="79">
        <v>2747</v>
      </c>
      <c r="E327" s="171"/>
      <c r="F327" s="79">
        <v>7695</v>
      </c>
      <c r="G327" s="171"/>
      <c r="H327" s="79">
        <v>7695</v>
      </c>
      <c r="I327" s="171"/>
      <c r="J327" s="171">
        <v>0</v>
      </c>
      <c r="K327" s="8"/>
    </row>
    <row r="328" spans="1:11" ht="27" customHeight="1">
      <c r="A328" s="5"/>
      <c r="B328" s="16" t="s">
        <v>327</v>
      </c>
      <c r="C328" s="17" t="s">
        <v>343</v>
      </c>
      <c r="D328" s="174">
        <v>0</v>
      </c>
      <c r="E328" s="174"/>
      <c r="F328" s="28">
        <v>500</v>
      </c>
      <c r="G328" s="174"/>
      <c r="H328" s="28">
        <v>500</v>
      </c>
      <c r="I328" s="174"/>
      <c r="J328" s="28">
        <v>170</v>
      </c>
      <c r="K328" s="8"/>
    </row>
    <row r="329" spans="1:11" ht="26.4">
      <c r="A329" s="5" t="s">
        <v>6</v>
      </c>
      <c r="B329" s="24">
        <v>54</v>
      </c>
      <c r="C329" s="17" t="s">
        <v>453</v>
      </c>
      <c r="D329" s="28">
        <f t="shared" ref="D329:H329" si="65">D327+D328</f>
        <v>2747</v>
      </c>
      <c r="E329" s="174"/>
      <c r="F329" s="28">
        <f t="shared" si="65"/>
        <v>8195</v>
      </c>
      <c r="G329" s="174"/>
      <c r="H329" s="28">
        <f t="shared" si="65"/>
        <v>8195</v>
      </c>
      <c r="I329" s="174"/>
      <c r="J329" s="28">
        <v>170</v>
      </c>
      <c r="K329" s="8"/>
    </row>
    <row r="330" spans="1:11">
      <c r="A330" s="5"/>
      <c r="B330" s="24"/>
      <c r="C330" s="17"/>
      <c r="D330" s="79"/>
      <c r="E330" s="79"/>
      <c r="F330" s="79"/>
      <c r="G330" s="79"/>
      <c r="H330" s="79"/>
      <c r="I330" s="79"/>
      <c r="J330" s="79"/>
      <c r="K330" s="8"/>
    </row>
    <row r="331" spans="1:11" ht="14.1" customHeight="1">
      <c r="B331" s="48">
        <v>62</v>
      </c>
      <c r="C331" s="15" t="s">
        <v>59</v>
      </c>
      <c r="D331" s="18"/>
      <c r="E331" s="18"/>
      <c r="F331" s="18"/>
      <c r="G331" s="18"/>
      <c r="H331" s="18"/>
      <c r="I331" s="18"/>
      <c r="J331" s="18"/>
      <c r="K331" s="8"/>
    </row>
    <row r="332" spans="1:11" ht="26.4">
      <c r="A332" s="5"/>
      <c r="B332" s="16" t="s">
        <v>146</v>
      </c>
      <c r="C332" s="17" t="s">
        <v>232</v>
      </c>
      <c r="D332" s="79">
        <v>4650</v>
      </c>
      <c r="E332" s="171"/>
      <c r="F332" s="79">
        <v>3000</v>
      </c>
      <c r="G332" s="171"/>
      <c r="H332" s="11">
        <v>4000</v>
      </c>
      <c r="I332" s="171"/>
      <c r="J332" s="19">
        <v>1500</v>
      </c>
      <c r="K332" s="8"/>
    </row>
    <row r="333" spans="1:11" ht="14.1" customHeight="1">
      <c r="A333" s="69" t="s">
        <v>6</v>
      </c>
      <c r="B333" s="127">
        <v>62</v>
      </c>
      <c r="C333" s="70" t="s">
        <v>59</v>
      </c>
      <c r="D333" s="75">
        <f t="shared" ref="D333:H333" si="66">SUM(D332:D332)</f>
        <v>4650</v>
      </c>
      <c r="E333" s="173"/>
      <c r="F333" s="75">
        <f t="shared" si="66"/>
        <v>3000</v>
      </c>
      <c r="G333" s="173"/>
      <c r="H333" s="75">
        <f t="shared" si="66"/>
        <v>4000</v>
      </c>
      <c r="I333" s="173"/>
      <c r="J333" s="75">
        <v>1500</v>
      </c>
      <c r="K333" s="8"/>
    </row>
    <row r="334" spans="1:11" ht="10.199999999999999" customHeight="1">
      <c r="A334" s="5"/>
      <c r="B334" s="24"/>
      <c r="C334" s="17"/>
      <c r="D334" s="11"/>
      <c r="E334" s="11"/>
      <c r="F334" s="11"/>
      <c r="G334" s="11"/>
      <c r="H334" s="11"/>
      <c r="I334" s="11"/>
      <c r="J334" s="11"/>
      <c r="K334" s="8"/>
    </row>
    <row r="335" spans="1:11" ht="14.1" customHeight="1">
      <c r="B335" s="24">
        <v>63</v>
      </c>
      <c r="C335" s="17" t="s">
        <v>178</v>
      </c>
      <c r="D335" s="11"/>
      <c r="E335" s="11"/>
      <c r="F335" s="11"/>
      <c r="G335" s="11"/>
      <c r="H335" s="11"/>
      <c r="I335" s="11"/>
      <c r="J335" s="11"/>
      <c r="K335" s="8"/>
    </row>
    <row r="336" spans="1:11" ht="14.1" customHeight="1">
      <c r="A336" s="5"/>
      <c r="B336" s="24">
        <v>63</v>
      </c>
      <c r="C336" s="17" t="s">
        <v>168</v>
      </c>
      <c r="D336" s="11"/>
      <c r="E336" s="11"/>
      <c r="F336" s="11"/>
      <c r="G336" s="11"/>
      <c r="H336" s="11"/>
      <c r="I336" s="11"/>
      <c r="J336" s="11"/>
      <c r="K336" s="8"/>
    </row>
    <row r="337" spans="1:11" ht="14.1" customHeight="1">
      <c r="A337" s="5"/>
      <c r="B337" s="16" t="s">
        <v>167</v>
      </c>
      <c r="C337" s="17" t="s">
        <v>19</v>
      </c>
      <c r="D337" s="28">
        <v>13639</v>
      </c>
      <c r="E337" s="174"/>
      <c r="F337" s="28">
        <v>13000</v>
      </c>
      <c r="G337" s="174"/>
      <c r="H337" s="28">
        <v>13000</v>
      </c>
      <c r="I337" s="174"/>
      <c r="J337" s="28">
        <v>22500</v>
      </c>
      <c r="K337" s="8"/>
    </row>
    <row r="338" spans="1:11" ht="14.1" customHeight="1">
      <c r="A338" s="5" t="s">
        <v>6</v>
      </c>
      <c r="B338" s="24">
        <v>63</v>
      </c>
      <c r="C338" s="17" t="s">
        <v>178</v>
      </c>
      <c r="D338" s="28">
        <f t="shared" ref="D338:H338" si="67">D337</f>
        <v>13639</v>
      </c>
      <c r="E338" s="174"/>
      <c r="F338" s="28">
        <f t="shared" si="67"/>
        <v>13000</v>
      </c>
      <c r="G338" s="174"/>
      <c r="H338" s="28">
        <f t="shared" si="67"/>
        <v>13000</v>
      </c>
      <c r="I338" s="174"/>
      <c r="J338" s="28">
        <v>22500</v>
      </c>
      <c r="K338" s="8"/>
    </row>
    <row r="339" spans="1:11" ht="9" customHeight="1">
      <c r="A339" s="5"/>
      <c r="B339" s="16"/>
      <c r="C339" s="17"/>
      <c r="D339" s="79"/>
      <c r="E339" s="79"/>
      <c r="F339" s="79"/>
      <c r="G339" s="79"/>
      <c r="H339" s="79"/>
      <c r="I339" s="79"/>
      <c r="J339" s="79"/>
      <c r="K339" s="8"/>
    </row>
    <row r="340" spans="1:11" ht="14.7" customHeight="1">
      <c r="B340" s="48">
        <v>64</v>
      </c>
      <c r="C340" s="17" t="s">
        <v>344</v>
      </c>
      <c r="D340" s="79"/>
      <c r="E340" s="79"/>
      <c r="F340" s="79"/>
      <c r="G340" s="79"/>
      <c r="H340" s="79"/>
      <c r="I340" s="79"/>
      <c r="J340" s="79"/>
      <c r="K340" s="8"/>
    </row>
    <row r="341" spans="1:11" ht="14.1" customHeight="1">
      <c r="B341" s="76" t="s">
        <v>115</v>
      </c>
      <c r="C341" s="17" t="s">
        <v>325</v>
      </c>
      <c r="D341" s="79">
        <v>49904</v>
      </c>
      <c r="E341" s="171"/>
      <c r="F341" s="79">
        <v>55000</v>
      </c>
      <c r="G341" s="171"/>
      <c r="H341" s="79">
        <v>55000</v>
      </c>
      <c r="I341" s="171"/>
      <c r="J341" s="79">
        <v>91500</v>
      </c>
      <c r="K341" s="8"/>
    </row>
    <row r="342" spans="1:11" ht="14.1" customHeight="1">
      <c r="B342" s="104" t="s">
        <v>412</v>
      </c>
      <c r="C342" s="81" t="s">
        <v>413</v>
      </c>
      <c r="D342" s="171">
        <v>0</v>
      </c>
      <c r="E342" s="171"/>
      <c r="F342" s="171">
        <v>0</v>
      </c>
      <c r="G342" s="171"/>
      <c r="H342" s="11">
        <v>5000</v>
      </c>
      <c r="I342" s="171"/>
      <c r="J342" s="79">
        <v>5000</v>
      </c>
      <c r="K342" s="8"/>
    </row>
    <row r="343" spans="1:11" ht="14.1" customHeight="1">
      <c r="B343" s="104" t="s">
        <v>414</v>
      </c>
      <c r="C343" s="81" t="s">
        <v>415</v>
      </c>
      <c r="D343" s="171">
        <v>0</v>
      </c>
      <c r="E343" s="171"/>
      <c r="F343" s="171">
        <v>0</v>
      </c>
      <c r="G343" s="171"/>
      <c r="H343" s="124">
        <v>2000</v>
      </c>
      <c r="I343" s="174"/>
      <c r="J343" s="28">
        <v>2000</v>
      </c>
      <c r="K343" s="8"/>
    </row>
    <row r="344" spans="1:11" ht="14.7" customHeight="1">
      <c r="A344" s="5" t="s">
        <v>6</v>
      </c>
      <c r="B344" s="24">
        <v>64</v>
      </c>
      <c r="C344" s="17" t="s">
        <v>408</v>
      </c>
      <c r="D344" s="80">
        <f>SUM(D341:D343)</f>
        <v>49904</v>
      </c>
      <c r="E344" s="173"/>
      <c r="F344" s="80">
        <f>SUM(F341:F343)</f>
        <v>55000</v>
      </c>
      <c r="G344" s="173"/>
      <c r="H344" s="80">
        <f>SUM(H341:H343)</f>
        <v>62000</v>
      </c>
      <c r="I344" s="173"/>
      <c r="J344" s="80">
        <v>98500</v>
      </c>
      <c r="K344" s="8"/>
    </row>
    <row r="345" spans="1:11">
      <c r="A345" s="5"/>
      <c r="B345" s="24"/>
      <c r="C345" s="17"/>
      <c r="D345" s="79"/>
      <c r="E345" s="79"/>
      <c r="F345" s="79"/>
      <c r="G345" s="79"/>
      <c r="H345" s="79"/>
      <c r="I345" s="79"/>
      <c r="J345" s="79"/>
      <c r="K345" s="8"/>
    </row>
    <row r="346" spans="1:11">
      <c r="A346" s="5"/>
      <c r="B346" s="24">
        <v>65</v>
      </c>
      <c r="C346" s="17" t="s">
        <v>309</v>
      </c>
      <c r="D346" s="79"/>
      <c r="E346" s="79"/>
      <c r="F346" s="79"/>
      <c r="G346" s="79"/>
      <c r="H346" s="79"/>
      <c r="I346" s="79"/>
      <c r="J346" s="79"/>
      <c r="K346" s="8"/>
    </row>
    <row r="347" spans="1:11" ht="14.7" customHeight="1">
      <c r="A347" s="5"/>
      <c r="B347" s="24" t="s">
        <v>271</v>
      </c>
      <c r="C347" s="17" t="s">
        <v>303</v>
      </c>
      <c r="D347" s="79">
        <v>426</v>
      </c>
      <c r="E347" s="171"/>
      <c r="F347" s="79">
        <v>28386</v>
      </c>
      <c r="G347" s="171"/>
      <c r="H347" s="79">
        <v>28386</v>
      </c>
      <c r="I347" s="171"/>
      <c r="J347" s="171">
        <v>0</v>
      </c>
      <c r="K347" s="8"/>
    </row>
    <row r="348" spans="1:11" ht="14.7" customHeight="1">
      <c r="A348" s="5"/>
      <c r="B348" s="24" t="s">
        <v>324</v>
      </c>
      <c r="C348" s="17" t="s">
        <v>345</v>
      </c>
      <c r="D348" s="171">
        <v>0</v>
      </c>
      <c r="E348" s="171"/>
      <c r="F348" s="79">
        <v>800</v>
      </c>
      <c r="G348" s="171"/>
      <c r="H348" s="79">
        <v>800</v>
      </c>
      <c r="I348" s="171"/>
      <c r="J348" s="171">
        <v>0</v>
      </c>
      <c r="K348" s="8"/>
    </row>
    <row r="349" spans="1:11" ht="26.4">
      <c r="A349" s="5"/>
      <c r="B349" s="24" t="s">
        <v>418</v>
      </c>
      <c r="C349" s="17" t="s">
        <v>419</v>
      </c>
      <c r="D349" s="174">
        <v>0</v>
      </c>
      <c r="E349" s="174"/>
      <c r="F349" s="174">
        <v>0</v>
      </c>
      <c r="G349" s="174"/>
      <c r="H349" s="174">
        <v>0</v>
      </c>
      <c r="I349" s="174"/>
      <c r="J349" s="28">
        <v>31991</v>
      </c>
      <c r="K349" s="8"/>
    </row>
    <row r="350" spans="1:11">
      <c r="A350" s="5" t="s">
        <v>6</v>
      </c>
      <c r="B350" s="24">
        <v>65</v>
      </c>
      <c r="C350" s="17" t="s">
        <v>309</v>
      </c>
      <c r="D350" s="28">
        <f>SUM(D347:D349)</f>
        <v>426</v>
      </c>
      <c r="E350" s="173"/>
      <c r="F350" s="80">
        <f t="shared" ref="F350:H350" si="68">SUM(F347:F349)</f>
        <v>29186</v>
      </c>
      <c r="G350" s="173"/>
      <c r="H350" s="80">
        <f t="shared" si="68"/>
        <v>29186</v>
      </c>
      <c r="I350" s="173"/>
      <c r="J350" s="80">
        <v>31991</v>
      </c>
      <c r="K350" s="8"/>
    </row>
    <row r="351" spans="1:11">
      <c r="A351" s="5"/>
      <c r="C351" s="17"/>
      <c r="D351" s="79"/>
      <c r="E351" s="79"/>
      <c r="F351" s="79"/>
      <c r="G351" s="79"/>
      <c r="H351" s="79"/>
      <c r="I351" s="79"/>
      <c r="J351" s="79"/>
      <c r="K351" s="8"/>
    </row>
    <row r="352" spans="1:11">
      <c r="A352" s="5"/>
      <c r="B352" s="94">
        <v>67</v>
      </c>
      <c r="C352" s="95" t="s">
        <v>354</v>
      </c>
      <c r="D352" s="79"/>
      <c r="E352" s="79"/>
      <c r="F352" s="79"/>
      <c r="G352" s="79"/>
      <c r="H352" s="79"/>
      <c r="I352" s="79"/>
      <c r="J352" s="79"/>
      <c r="K352" s="8"/>
    </row>
    <row r="353" spans="1:11">
      <c r="A353" s="5"/>
      <c r="B353" s="94" t="s">
        <v>355</v>
      </c>
      <c r="C353" s="95" t="s">
        <v>19</v>
      </c>
      <c r="D353" s="28">
        <v>25000</v>
      </c>
      <c r="E353" s="174"/>
      <c r="F353" s="174">
        <v>0</v>
      </c>
      <c r="G353" s="174"/>
      <c r="H353" s="174">
        <v>0</v>
      </c>
      <c r="I353" s="174"/>
      <c r="J353" s="174">
        <v>0</v>
      </c>
      <c r="K353" s="8"/>
    </row>
    <row r="354" spans="1:11">
      <c r="A354" s="5" t="s">
        <v>6</v>
      </c>
      <c r="B354" s="94">
        <v>67</v>
      </c>
      <c r="C354" s="95" t="s">
        <v>354</v>
      </c>
      <c r="D354" s="28">
        <f t="shared" ref="D354:H354" si="69">D353</f>
        <v>25000</v>
      </c>
      <c r="E354" s="174"/>
      <c r="F354" s="174">
        <f t="shared" si="69"/>
        <v>0</v>
      </c>
      <c r="G354" s="174"/>
      <c r="H354" s="174">
        <f t="shared" si="69"/>
        <v>0</v>
      </c>
      <c r="I354" s="174"/>
      <c r="J354" s="174">
        <v>0</v>
      </c>
      <c r="K354" s="8"/>
    </row>
    <row r="355" spans="1:11" ht="14.1" customHeight="1">
      <c r="A355" s="5" t="s">
        <v>6</v>
      </c>
      <c r="B355" s="9">
        <v>2.1019999999999999</v>
      </c>
      <c r="C355" s="10" t="s">
        <v>55</v>
      </c>
      <c r="D355" s="77">
        <f>D333+D338+D344+D329+D324+D350+D354</f>
        <v>192287</v>
      </c>
      <c r="E355" s="168"/>
      <c r="F355" s="77">
        <f>F333+F338+F344+F329+F324+F350+F354</f>
        <v>332635</v>
      </c>
      <c r="G355" s="168"/>
      <c r="H355" s="77">
        <f>H333+H338+H344+H329+H324+H350+H354</f>
        <v>340635</v>
      </c>
      <c r="I355" s="168"/>
      <c r="J355" s="77">
        <v>440209</v>
      </c>
      <c r="K355" s="8"/>
    </row>
    <row r="356" spans="1:11">
      <c r="A356" s="5"/>
      <c r="B356" s="40"/>
      <c r="C356" s="10"/>
      <c r="D356" s="18"/>
      <c r="E356" s="18"/>
      <c r="F356" s="18"/>
      <c r="G356" s="18"/>
      <c r="H356" s="18"/>
      <c r="I356" s="18"/>
      <c r="J356" s="18"/>
      <c r="K356" s="8"/>
    </row>
    <row r="357" spans="1:11" ht="14.1" customHeight="1">
      <c r="A357" s="5"/>
      <c r="B357" s="9">
        <v>2.1030000000000002</v>
      </c>
      <c r="C357" s="10" t="s">
        <v>60</v>
      </c>
      <c r="D357" s="11"/>
      <c r="E357" s="11"/>
      <c r="F357" s="11"/>
      <c r="G357" s="11"/>
      <c r="H357" s="11"/>
      <c r="I357" s="11"/>
      <c r="J357" s="11"/>
      <c r="K357" s="8"/>
    </row>
    <row r="358" spans="1:11" ht="28.5" customHeight="1">
      <c r="A358" s="5"/>
      <c r="B358" s="24">
        <v>53</v>
      </c>
      <c r="C358" s="17" t="s">
        <v>238</v>
      </c>
      <c r="D358" s="18"/>
      <c r="E358" s="19"/>
      <c r="F358" s="19"/>
      <c r="G358" s="19"/>
      <c r="H358" s="18"/>
      <c r="I358" s="19"/>
      <c r="J358" s="19"/>
      <c r="K358" s="8"/>
    </row>
    <row r="359" spans="1:11" ht="26.4">
      <c r="A359" s="5"/>
      <c r="B359" s="24" t="s">
        <v>219</v>
      </c>
      <c r="C359" s="17" t="s">
        <v>220</v>
      </c>
      <c r="D359" s="19">
        <v>468</v>
      </c>
      <c r="E359" s="171"/>
      <c r="F359" s="19">
        <v>200</v>
      </c>
      <c r="G359" s="171"/>
      <c r="H359" s="19">
        <v>200</v>
      </c>
      <c r="I359" s="171"/>
      <c r="J359" s="79">
        <v>400</v>
      </c>
      <c r="K359" s="8"/>
    </row>
    <row r="360" spans="1:11" ht="14.4" customHeight="1">
      <c r="A360" s="5"/>
      <c r="B360" s="24" t="s">
        <v>268</v>
      </c>
      <c r="C360" s="17" t="s">
        <v>145</v>
      </c>
      <c r="D360" s="170">
        <v>0</v>
      </c>
      <c r="E360" s="171"/>
      <c r="F360" s="79">
        <v>1</v>
      </c>
      <c r="G360" s="171"/>
      <c r="H360" s="79">
        <v>1</v>
      </c>
      <c r="I360" s="171"/>
      <c r="J360" s="79">
        <v>1</v>
      </c>
      <c r="K360" s="8"/>
    </row>
    <row r="361" spans="1:11">
      <c r="A361" s="5"/>
      <c r="B361" s="24" t="s">
        <v>269</v>
      </c>
      <c r="C361" s="17" t="s">
        <v>270</v>
      </c>
      <c r="D361" s="19">
        <v>811</v>
      </c>
      <c r="E361" s="171"/>
      <c r="F361" s="79">
        <v>2200</v>
      </c>
      <c r="G361" s="171"/>
      <c r="H361" s="79">
        <v>2200</v>
      </c>
      <c r="I361" s="171"/>
      <c r="J361" s="79">
        <v>1500</v>
      </c>
      <c r="K361" s="8"/>
    </row>
    <row r="362" spans="1:11" ht="14.4" customHeight="1">
      <c r="A362" s="69"/>
      <c r="B362" s="127" t="s">
        <v>272</v>
      </c>
      <c r="C362" s="70" t="s">
        <v>378</v>
      </c>
      <c r="D362" s="22">
        <v>168</v>
      </c>
      <c r="E362" s="174"/>
      <c r="F362" s="28">
        <v>2000</v>
      </c>
      <c r="G362" s="174"/>
      <c r="H362" s="28">
        <v>2000</v>
      </c>
      <c r="I362" s="174"/>
      <c r="J362" s="28">
        <v>3000</v>
      </c>
      <c r="K362" s="8"/>
    </row>
    <row r="363" spans="1:11">
      <c r="A363" s="5"/>
      <c r="B363" s="24" t="s">
        <v>274</v>
      </c>
      <c r="C363" s="17" t="s">
        <v>273</v>
      </c>
      <c r="D363" s="19">
        <v>5000</v>
      </c>
      <c r="E363" s="171"/>
      <c r="F363" s="79">
        <v>5500</v>
      </c>
      <c r="G363" s="171"/>
      <c r="H363" s="79">
        <v>5500</v>
      </c>
      <c r="I363" s="171"/>
      <c r="J363" s="79">
        <v>1000</v>
      </c>
      <c r="K363" s="8"/>
    </row>
    <row r="364" spans="1:11">
      <c r="A364" s="5"/>
      <c r="B364" s="24" t="s">
        <v>275</v>
      </c>
      <c r="C364" s="17" t="s">
        <v>276</v>
      </c>
      <c r="D364" s="19">
        <v>1109</v>
      </c>
      <c r="E364" s="171"/>
      <c r="F364" s="79">
        <v>1375</v>
      </c>
      <c r="G364" s="171"/>
      <c r="H364" s="79">
        <v>1375</v>
      </c>
      <c r="I364" s="171"/>
      <c r="J364" s="79">
        <v>1200</v>
      </c>
      <c r="K364" s="8"/>
    </row>
    <row r="365" spans="1:11">
      <c r="A365" s="5"/>
      <c r="B365" s="24" t="s">
        <v>277</v>
      </c>
      <c r="C365" s="17" t="s">
        <v>278</v>
      </c>
      <c r="D365" s="170">
        <v>0</v>
      </c>
      <c r="E365" s="171"/>
      <c r="F365" s="79">
        <v>2213</v>
      </c>
      <c r="G365" s="171"/>
      <c r="H365" s="79">
        <v>2213</v>
      </c>
      <c r="I365" s="171"/>
      <c r="J365" s="79">
        <v>2213</v>
      </c>
      <c r="K365" s="8"/>
    </row>
    <row r="366" spans="1:11">
      <c r="A366" s="5"/>
      <c r="B366" s="24" t="s">
        <v>365</v>
      </c>
      <c r="C366" s="17" t="s">
        <v>387</v>
      </c>
      <c r="D366" s="170">
        <v>0</v>
      </c>
      <c r="E366" s="170"/>
      <c r="F366" s="19">
        <v>250</v>
      </c>
      <c r="G366" s="170"/>
      <c r="H366" s="19">
        <v>250</v>
      </c>
      <c r="I366" s="170"/>
      <c r="J366" s="171">
        <v>0</v>
      </c>
      <c r="K366" s="8"/>
    </row>
    <row r="367" spans="1:11">
      <c r="A367" s="5"/>
      <c r="B367" s="24" t="s">
        <v>366</v>
      </c>
      <c r="C367" s="17" t="s">
        <v>388</v>
      </c>
      <c r="D367" s="170">
        <v>0</v>
      </c>
      <c r="E367" s="170"/>
      <c r="F367" s="19">
        <v>200</v>
      </c>
      <c r="G367" s="170"/>
      <c r="H367" s="19">
        <v>200</v>
      </c>
      <c r="I367" s="170"/>
      <c r="J367" s="79">
        <v>100</v>
      </c>
      <c r="K367" s="8"/>
    </row>
    <row r="368" spans="1:11">
      <c r="A368" s="5"/>
      <c r="B368" s="24" t="s">
        <v>367</v>
      </c>
      <c r="C368" s="17" t="s">
        <v>368</v>
      </c>
      <c r="D368" s="170">
        <v>0</v>
      </c>
      <c r="E368" s="170"/>
      <c r="F368" s="19">
        <v>139</v>
      </c>
      <c r="G368" s="170"/>
      <c r="H368" s="19">
        <v>139</v>
      </c>
      <c r="I368" s="170"/>
      <c r="J368" s="79">
        <v>140</v>
      </c>
      <c r="K368" s="8"/>
    </row>
    <row r="369" spans="1:11">
      <c r="A369" s="5"/>
      <c r="B369" s="24" t="s">
        <v>420</v>
      </c>
      <c r="C369" s="17" t="s">
        <v>421</v>
      </c>
      <c r="D369" s="170">
        <v>0</v>
      </c>
      <c r="E369" s="170"/>
      <c r="F369" s="170">
        <v>0</v>
      </c>
      <c r="G369" s="170"/>
      <c r="H369" s="170">
        <v>0</v>
      </c>
      <c r="I369" s="170"/>
      <c r="J369" s="79">
        <v>10000</v>
      </c>
      <c r="K369" s="8"/>
    </row>
    <row r="370" spans="1:11">
      <c r="A370" s="5"/>
      <c r="B370" s="24" t="s">
        <v>438</v>
      </c>
      <c r="C370" s="17" t="s">
        <v>441</v>
      </c>
      <c r="D370" s="170">
        <v>0</v>
      </c>
      <c r="E370" s="170"/>
      <c r="F370" s="170">
        <v>0</v>
      </c>
      <c r="G370" s="170"/>
      <c r="H370" s="170">
        <v>0</v>
      </c>
      <c r="I370" s="170"/>
      <c r="J370" s="79">
        <v>1</v>
      </c>
      <c r="K370" s="8"/>
    </row>
    <row r="371" spans="1:11" ht="13.95" customHeight="1">
      <c r="A371" s="5"/>
      <c r="B371" s="24" t="s">
        <v>440</v>
      </c>
      <c r="C371" s="17" t="s">
        <v>439</v>
      </c>
      <c r="D371" s="170">
        <v>0</v>
      </c>
      <c r="E371" s="170"/>
      <c r="F371" s="170">
        <v>0</v>
      </c>
      <c r="G371" s="170"/>
      <c r="H371" s="170">
        <v>0</v>
      </c>
      <c r="I371" s="170"/>
      <c r="J371" s="79">
        <v>600</v>
      </c>
      <c r="K371" s="8"/>
    </row>
    <row r="372" spans="1:11" ht="40.200000000000003" customHeight="1">
      <c r="A372" s="5" t="s">
        <v>6</v>
      </c>
      <c r="B372" s="24">
        <v>53</v>
      </c>
      <c r="C372" s="17" t="s">
        <v>238</v>
      </c>
      <c r="D372" s="21">
        <f t="shared" ref="D372:H372" si="70">SUM(D359:D371)</f>
        <v>7556</v>
      </c>
      <c r="E372" s="169"/>
      <c r="F372" s="21">
        <f t="shared" si="70"/>
        <v>14078</v>
      </c>
      <c r="G372" s="169"/>
      <c r="H372" s="21">
        <f t="shared" si="70"/>
        <v>14078</v>
      </c>
      <c r="I372" s="169"/>
      <c r="J372" s="21">
        <v>20155</v>
      </c>
      <c r="K372" s="8"/>
    </row>
    <row r="373" spans="1:11">
      <c r="A373" s="5"/>
      <c r="B373" s="9"/>
      <c r="C373" s="10"/>
      <c r="D373" s="12"/>
      <c r="E373" s="12"/>
      <c r="F373" s="12"/>
      <c r="G373" s="12"/>
      <c r="H373" s="12"/>
      <c r="I373" s="12"/>
      <c r="J373" s="12"/>
      <c r="K373" s="8"/>
    </row>
    <row r="374" spans="1:11" ht="15" customHeight="1">
      <c r="B374" s="48">
        <v>63</v>
      </c>
      <c r="C374" s="15" t="s">
        <v>61</v>
      </c>
      <c r="D374" s="12"/>
      <c r="E374" s="54"/>
      <c r="F374" s="54"/>
      <c r="G374" s="54"/>
      <c r="H374" s="54"/>
      <c r="I374" s="54"/>
      <c r="J374" s="54"/>
      <c r="K374" s="8"/>
    </row>
    <row r="375" spans="1:11" ht="15" customHeight="1">
      <c r="B375" s="48" t="s">
        <v>430</v>
      </c>
      <c r="C375" s="15" t="s">
        <v>417</v>
      </c>
      <c r="D375" s="175">
        <v>0</v>
      </c>
      <c r="E375" s="172"/>
      <c r="F375" s="172">
        <v>0</v>
      </c>
      <c r="G375" s="172"/>
      <c r="H375" s="172">
        <v>0</v>
      </c>
      <c r="I375" s="172"/>
      <c r="J375" s="54">
        <v>114</v>
      </c>
      <c r="K375" s="8"/>
    </row>
    <row r="376" spans="1:11" ht="15" customHeight="1">
      <c r="B376" s="76" t="s">
        <v>62</v>
      </c>
      <c r="C376" s="15" t="s">
        <v>18</v>
      </c>
      <c r="D376" s="19">
        <v>154</v>
      </c>
      <c r="E376" s="172"/>
      <c r="F376" s="79">
        <v>200</v>
      </c>
      <c r="G376" s="172"/>
      <c r="H376" s="12">
        <v>200</v>
      </c>
      <c r="I376" s="172"/>
      <c r="J376" s="19">
        <v>200</v>
      </c>
      <c r="K376" s="8"/>
    </row>
    <row r="377" spans="1:11" ht="15" customHeight="1">
      <c r="A377" s="13" t="s">
        <v>6</v>
      </c>
      <c r="B377" s="48">
        <v>63</v>
      </c>
      <c r="C377" s="15" t="s">
        <v>61</v>
      </c>
      <c r="D377" s="80">
        <f t="shared" ref="D377:H377" si="71">SUM(D374:D376)</f>
        <v>154</v>
      </c>
      <c r="E377" s="173"/>
      <c r="F377" s="80">
        <f t="shared" si="71"/>
        <v>200</v>
      </c>
      <c r="G377" s="173"/>
      <c r="H377" s="75">
        <f t="shared" si="71"/>
        <v>200</v>
      </c>
      <c r="I377" s="173"/>
      <c r="J377" s="80">
        <v>314</v>
      </c>
      <c r="K377" s="8"/>
    </row>
    <row r="378" spans="1:11">
      <c r="B378" s="73"/>
      <c r="C378" s="23"/>
      <c r="D378" s="12"/>
      <c r="E378" s="12"/>
      <c r="F378" s="12"/>
      <c r="G378" s="12"/>
      <c r="H378" s="12"/>
      <c r="I378" s="12"/>
      <c r="J378" s="12"/>
      <c r="K378" s="8"/>
    </row>
    <row r="379" spans="1:11" ht="15" customHeight="1">
      <c r="A379" s="5"/>
      <c r="B379" s="24">
        <v>64</v>
      </c>
      <c r="C379" s="17" t="s">
        <v>63</v>
      </c>
      <c r="D379" s="11"/>
      <c r="E379" s="11"/>
      <c r="F379" s="11"/>
      <c r="G379" s="11"/>
      <c r="H379" s="11"/>
      <c r="I379" s="11"/>
      <c r="J379" s="11"/>
      <c r="K379" s="8"/>
    </row>
    <row r="380" spans="1:11" ht="15" customHeight="1">
      <c r="A380" s="5"/>
      <c r="B380" s="16" t="s">
        <v>31</v>
      </c>
      <c r="C380" s="17" t="s">
        <v>64</v>
      </c>
      <c r="D380" s="19">
        <v>30</v>
      </c>
      <c r="E380" s="170"/>
      <c r="F380" s="19">
        <v>240</v>
      </c>
      <c r="G380" s="170"/>
      <c r="H380" s="19">
        <v>240</v>
      </c>
      <c r="I380" s="170"/>
      <c r="J380" s="170">
        <v>0</v>
      </c>
      <c r="K380" s="8"/>
    </row>
    <row r="381" spans="1:11" ht="15" customHeight="1">
      <c r="A381" s="5"/>
      <c r="B381" s="16" t="s">
        <v>183</v>
      </c>
      <c r="C381" s="17" t="s">
        <v>179</v>
      </c>
      <c r="D381" s="170">
        <v>0</v>
      </c>
      <c r="E381" s="170"/>
      <c r="F381" s="19">
        <v>100</v>
      </c>
      <c r="G381" s="170"/>
      <c r="H381" s="19">
        <v>100</v>
      </c>
      <c r="I381" s="170"/>
      <c r="J381" s="19">
        <v>100</v>
      </c>
      <c r="K381" s="8"/>
    </row>
    <row r="382" spans="1:11" ht="15" customHeight="1">
      <c r="A382" s="5" t="s">
        <v>6</v>
      </c>
      <c r="B382" s="24">
        <v>64</v>
      </c>
      <c r="C382" s="17" t="s">
        <v>63</v>
      </c>
      <c r="D382" s="21">
        <f t="shared" ref="D382:H382" si="72">SUM(D380:D381)</f>
        <v>30</v>
      </c>
      <c r="E382" s="169"/>
      <c r="F382" s="21">
        <f t="shared" si="72"/>
        <v>340</v>
      </c>
      <c r="G382" s="169"/>
      <c r="H382" s="21">
        <f t="shared" si="72"/>
        <v>340</v>
      </c>
      <c r="I382" s="169"/>
      <c r="J382" s="72">
        <v>100</v>
      </c>
      <c r="K382" s="8"/>
    </row>
    <row r="383" spans="1:11" ht="14.7" customHeight="1">
      <c r="A383" s="5"/>
      <c r="B383" s="24"/>
      <c r="C383" s="17"/>
      <c r="D383" s="18"/>
      <c r="E383" s="18"/>
      <c r="F383" s="18"/>
      <c r="G383" s="18"/>
      <c r="H383" s="18"/>
      <c r="I383" s="18"/>
      <c r="J383" s="18"/>
      <c r="K383" s="8"/>
    </row>
    <row r="384" spans="1:11" ht="13.95" customHeight="1">
      <c r="A384" s="5"/>
      <c r="B384" s="24">
        <v>65</v>
      </c>
      <c r="C384" s="17" t="s">
        <v>65</v>
      </c>
      <c r="D384" s="18"/>
      <c r="E384" s="18"/>
      <c r="F384" s="18"/>
      <c r="G384" s="18"/>
      <c r="H384" s="18"/>
      <c r="I384" s="18"/>
      <c r="J384" s="18"/>
      <c r="K384" s="8"/>
    </row>
    <row r="385" spans="1:11" ht="13.95" customHeight="1">
      <c r="A385" s="5"/>
      <c r="B385" s="16" t="s">
        <v>84</v>
      </c>
      <c r="C385" s="17" t="s">
        <v>185</v>
      </c>
      <c r="D385" s="19">
        <v>5800</v>
      </c>
      <c r="E385" s="170"/>
      <c r="F385" s="19">
        <v>3400</v>
      </c>
      <c r="G385" s="170"/>
      <c r="H385" s="18">
        <v>3400</v>
      </c>
      <c r="I385" s="170"/>
      <c r="J385" s="19">
        <v>500</v>
      </c>
      <c r="K385" s="8"/>
    </row>
    <row r="386" spans="1:11" ht="13.95" customHeight="1">
      <c r="A386" s="5" t="s">
        <v>6</v>
      </c>
      <c r="B386" s="24">
        <v>65</v>
      </c>
      <c r="C386" s="17" t="s">
        <v>65</v>
      </c>
      <c r="D386" s="21">
        <f t="shared" ref="D386:H386" si="73">SUM(D385:D385)</f>
        <v>5800</v>
      </c>
      <c r="E386" s="169"/>
      <c r="F386" s="21">
        <f t="shared" si="73"/>
        <v>3400</v>
      </c>
      <c r="G386" s="169"/>
      <c r="H386" s="72">
        <f t="shared" si="73"/>
        <v>3400</v>
      </c>
      <c r="I386" s="169"/>
      <c r="J386" s="21">
        <v>500</v>
      </c>
      <c r="K386" s="8"/>
    </row>
    <row r="387" spans="1:11">
      <c r="A387" s="5"/>
      <c r="B387" s="24"/>
      <c r="C387" s="17"/>
      <c r="D387" s="96"/>
      <c r="E387" s="96"/>
      <c r="F387" s="96"/>
      <c r="G387" s="96"/>
      <c r="H387" s="97"/>
      <c r="I387" s="96"/>
      <c r="J387" s="96"/>
      <c r="K387" s="8"/>
    </row>
    <row r="388" spans="1:11" ht="13.2" customHeight="1">
      <c r="A388" s="5"/>
      <c r="B388" s="24">
        <v>66</v>
      </c>
      <c r="C388" s="17" t="s">
        <v>311</v>
      </c>
      <c r="D388" s="19"/>
      <c r="E388" s="19"/>
      <c r="F388" s="19"/>
      <c r="G388" s="19"/>
      <c r="H388" s="18"/>
      <c r="I388" s="19"/>
      <c r="J388" s="19"/>
      <c r="K388" s="8"/>
    </row>
    <row r="389" spans="1:11" ht="13.2" customHeight="1">
      <c r="A389" s="5"/>
      <c r="B389" s="24" t="s">
        <v>313</v>
      </c>
      <c r="C389" s="17" t="s">
        <v>312</v>
      </c>
      <c r="D389" s="19">
        <v>6358</v>
      </c>
      <c r="E389" s="170"/>
      <c r="F389" s="170">
        <v>0</v>
      </c>
      <c r="G389" s="170"/>
      <c r="H389" s="170">
        <v>0</v>
      </c>
      <c r="I389" s="170"/>
      <c r="J389" s="170">
        <v>0</v>
      </c>
      <c r="K389" s="8"/>
    </row>
    <row r="390" spans="1:11" ht="13.2" customHeight="1">
      <c r="A390" s="5" t="s">
        <v>6</v>
      </c>
      <c r="B390" s="24">
        <v>66</v>
      </c>
      <c r="C390" s="17" t="s">
        <v>311</v>
      </c>
      <c r="D390" s="21">
        <f t="shared" ref="D390:H390" si="74">D389</f>
        <v>6358</v>
      </c>
      <c r="E390" s="169"/>
      <c r="F390" s="169">
        <f t="shared" si="74"/>
        <v>0</v>
      </c>
      <c r="G390" s="169"/>
      <c r="H390" s="169">
        <f t="shared" si="74"/>
        <v>0</v>
      </c>
      <c r="I390" s="169"/>
      <c r="J390" s="169">
        <v>0</v>
      </c>
      <c r="K390" s="8"/>
    </row>
    <row r="391" spans="1:11" ht="13.2" customHeight="1">
      <c r="A391" s="69" t="s">
        <v>6</v>
      </c>
      <c r="B391" s="129">
        <v>2.1030000000000002</v>
      </c>
      <c r="C391" s="128" t="s">
        <v>60</v>
      </c>
      <c r="D391" s="77">
        <f t="shared" ref="D391:H391" si="75">D382+D377+D386+D372+D390</f>
        <v>19898</v>
      </c>
      <c r="E391" s="168"/>
      <c r="F391" s="77">
        <f t="shared" si="75"/>
        <v>18018</v>
      </c>
      <c r="G391" s="168"/>
      <c r="H391" s="77">
        <f t="shared" si="75"/>
        <v>18018</v>
      </c>
      <c r="I391" s="168"/>
      <c r="J391" s="77">
        <v>21069</v>
      </c>
      <c r="K391" s="8"/>
    </row>
    <row r="392" spans="1:11">
      <c r="A392" s="5"/>
      <c r="B392" s="9"/>
      <c r="C392" s="10"/>
      <c r="D392" s="18"/>
      <c r="E392" s="18"/>
      <c r="F392" s="18"/>
      <c r="G392" s="18"/>
      <c r="H392" s="18"/>
      <c r="I392" s="18"/>
      <c r="J392" s="18"/>
      <c r="K392" s="8"/>
    </row>
    <row r="393" spans="1:11" ht="15" customHeight="1">
      <c r="A393" s="5"/>
      <c r="B393" s="9">
        <v>2.1040000000000001</v>
      </c>
      <c r="C393" s="10" t="s">
        <v>66</v>
      </c>
      <c r="D393" s="11"/>
      <c r="E393" s="11"/>
      <c r="F393" s="11"/>
      <c r="G393" s="11"/>
      <c r="H393" s="11"/>
      <c r="I393" s="11"/>
      <c r="J393" s="11"/>
      <c r="K393" s="8"/>
    </row>
    <row r="394" spans="1:11" ht="15" customHeight="1">
      <c r="A394" s="5"/>
      <c r="B394" s="24">
        <v>66</v>
      </c>
      <c r="C394" s="17" t="s">
        <v>163</v>
      </c>
      <c r="D394" s="11"/>
      <c r="E394" s="11"/>
      <c r="F394" s="11"/>
      <c r="G394" s="11"/>
      <c r="H394" s="11"/>
      <c r="I394" s="11"/>
      <c r="J394" s="11"/>
      <c r="K394" s="8"/>
    </row>
    <row r="395" spans="1:11" ht="15" customHeight="1">
      <c r="A395" s="5"/>
      <c r="B395" s="16" t="s">
        <v>67</v>
      </c>
      <c r="C395" s="17" t="s">
        <v>185</v>
      </c>
      <c r="D395" s="28">
        <v>335</v>
      </c>
      <c r="E395" s="168"/>
      <c r="F395" s="28">
        <v>2282</v>
      </c>
      <c r="G395" s="168"/>
      <c r="H395" s="28">
        <v>2282</v>
      </c>
      <c r="I395" s="168"/>
      <c r="J395" s="168">
        <v>0</v>
      </c>
      <c r="K395" s="8"/>
    </row>
    <row r="396" spans="1:11" ht="15" customHeight="1">
      <c r="A396" s="5" t="s">
        <v>6</v>
      </c>
      <c r="B396" s="24">
        <v>66</v>
      </c>
      <c r="C396" s="17" t="s">
        <v>163</v>
      </c>
      <c r="D396" s="28">
        <f t="shared" ref="D396:H396" si="76">D395</f>
        <v>335</v>
      </c>
      <c r="E396" s="174"/>
      <c r="F396" s="28">
        <f t="shared" si="76"/>
        <v>2282</v>
      </c>
      <c r="G396" s="174"/>
      <c r="H396" s="28">
        <f t="shared" si="76"/>
        <v>2282</v>
      </c>
      <c r="I396" s="174"/>
      <c r="J396" s="174">
        <v>0</v>
      </c>
      <c r="K396" s="8"/>
    </row>
    <row r="397" spans="1:11" ht="15" customHeight="1">
      <c r="A397" s="5"/>
      <c r="B397" s="24"/>
      <c r="C397" s="17"/>
      <c r="D397" s="79"/>
      <c r="E397" s="79"/>
      <c r="F397" s="79"/>
      <c r="G397" s="79"/>
      <c r="H397" s="79"/>
      <c r="I397" s="79"/>
      <c r="J397" s="79"/>
      <c r="K397" s="8"/>
    </row>
    <row r="398" spans="1:11" ht="15" customHeight="1">
      <c r="A398" s="136"/>
      <c r="B398" s="104">
        <v>67</v>
      </c>
      <c r="C398" s="81" t="s">
        <v>401</v>
      </c>
      <c r="D398" s="79"/>
      <c r="E398" s="79"/>
      <c r="F398" s="79"/>
      <c r="G398" s="79"/>
      <c r="H398" s="79"/>
      <c r="I398" s="79"/>
      <c r="J398" s="79"/>
      <c r="K398" s="8"/>
    </row>
    <row r="399" spans="1:11" ht="15" customHeight="1">
      <c r="A399" s="101"/>
      <c r="B399" s="199" t="s">
        <v>402</v>
      </c>
      <c r="C399" s="81" t="s">
        <v>185</v>
      </c>
      <c r="D399" s="174">
        <v>0</v>
      </c>
      <c r="E399" s="174"/>
      <c r="F399" s="174">
        <v>0</v>
      </c>
      <c r="G399" s="174"/>
      <c r="H399" s="28">
        <v>5000</v>
      </c>
      <c r="I399" s="174"/>
      <c r="J399" s="22">
        <v>1000</v>
      </c>
      <c r="K399" s="8"/>
    </row>
    <row r="400" spans="1:11" ht="15" customHeight="1">
      <c r="A400" s="101" t="s">
        <v>6</v>
      </c>
      <c r="B400" s="104">
        <v>67</v>
      </c>
      <c r="C400" s="81" t="s">
        <v>401</v>
      </c>
      <c r="D400" s="174">
        <f>D399</f>
        <v>0</v>
      </c>
      <c r="E400" s="174"/>
      <c r="F400" s="174">
        <f t="shared" ref="F400:H400" si="77">F399</f>
        <v>0</v>
      </c>
      <c r="G400" s="174"/>
      <c r="H400" s="28">
        <f t="shared" si="77"/>
        <v>5000</v>
      </c>
      <c r="I400" s="174"/>
      <c r="J400" s="28">
        <v>1000</v>
      </c>
      <c r="K400" s="8"/>
    </row>
    <row r="401" spans="1:11" ht="15" customHeight="1">
      <c r="A401" s="5" t="s">
        <v>6</v>
      </c>
      <c r="B401" s="9">
        <v>2.1040000000000001</v>
      </c>
      <c r="C401" s="10" t="s">
        <v>66</v>
      </c>
      <c r="D401" s="22">
        <f>D396+D400</f>
        <v>335</v>
      </c>
      <c r="E401" s="168"/>
      <c r="F401" s="22">
        <f t="shared" ref="F401:H401" si="78">F396+F400</f>
        <v>2282</v>
      </c>
      <c r="G401" s="168"/>
      <c r="H401" s="22">
        <f t="shared" si="78"/>
        <v>7282</v>
      </c>
      <c r="I401" s="168"/>
      <c r="J401" s="22">
        <v>1000</v>
      </c>
      <c r="K401" s="8"/>
    </row>
    <row r="402" spans="1:11" ht="10.95" customHeight="1">
      <c r="A402" s="5"/>
      <c r="B402" s="9"/>
      <c r="C402" s="10"/>
      <c r="D402" s="19"/>
      <c r="E402" s="18"/>
      <c r="F402" s="19"/>
      <c r="G402" s="18"/>
      <c r="H402" s="18"/>
      <c r="I402" s="18"/>
      <c r="J402" s="18"/>
      <c r="K402" s="8"/>
    </row>
    <row r="403" spans="1:11" ht="13.2" customHeight="1">
      <c r="A403" s="5"/>
      <c r="B403" s="9">
        <v>2.1070000000000002</v>
      </c>
      <c r="C403" s="10" t="s">
        <v>68</v>
      </c>
      <c r="D403" s="11"/>
      <c r="E403" s="11"/>
      <c r="F403" s="18"/>
      <c r="G403" s="11"/>
      <c r="H403" s="18"/>
      <c r="I403" s="11"/>
      <c r="J403" s="18"/>
    </row>
    <row r="404" spans="1:11" ht="13.2" customHeight="1">
      <c r="A404" s="5"/>
      <c r="B404" s="24">
        <v>68</v>
      </c>
      <c r="C404" s="98" t="s">
        <v>69</v>
      </c>
      <c r="D404" s="12"/>
      <c r="E404" s="12"/>
      <c r="F404" s="18"/>
      <c r="G404" s="12"/>
      <c r="H404" s="18"/>
      <c r="I404" s="12"/>
      <c r="J404" s="18"/>
    </row>
    <row r="405" spans="1:11" ht="13.2" customHeight="1">
      <c r="A405" s="5"/>
      <c r="B405" s="24" t="s">
        <v>70</v>
      </c>
      <c r="C405" s="98" t="s">
        <v>185</v>
      </c>
      <c r="D405" s="19">
        <v>1800</v>
      </c>
      <c r="E405" s="170"/>
      <c r="F405" s="19">
        <v>1800</v>
      </c>
      <c r="G405" s="170"/>
      <c r="H405" s="19">
        <v>2800</v>
      </c>
      <c r="I405" s="170"/>
      <c r="J405" s="170">
        <v>0</v>
      </c>
    </row>
    <row r="406" spans="1:11" ht="13.2" customHeight="1">
      <c r="A406" s="5" t="s">
        <v>6</v>
      </c>
      <c r="B406" s="24">
        <v>68</v>
      </c>
      <c r="C406" s="98" t="s">
        <v>69</v>
      </c>
      <c r="D406" s="21">
        <f t="shared" ref="D406:H407" si="79">D405</f>
        <v>1800</v>
      </c>
      <c r="E406" s="169"/>
      <c r="F406" s="21">
        <f t="shared" si="79"/>
        <v>1800</v>
      </c>
      <c r="G406" s="169"/>
      <c r="H406" s="21">
        <f t="shared" si="79"/>
        <v>2800</v>
      </c>
      <c r="I406" s="169"/>
      <c r="J406" s="169">
        <v>0</v>
      </c>
    </row>
    <row r="407" spans="1:11" ht="13.2" customHeight="1">
      <c r="A407" s="5" t="s">
        <v>6</v>
      </c>
      <c r="B407" s="9">
        <v>2.1070000000000002</v>
      </c>
      <c r="C407" s="10" t="s">
        <v>68</v>
      </c>
      <c r="D407" s="22">
        <f t="shared" si="79"/>
        <v>1800</v>
      </c>
      <c r="E407" s="168"/>
      <c r="F407" s="22">
        <f t="shared" si="79"/>
        <v>1800</v>
      </c>
      <c r="G407" s="168"/>
      <c r="H407" s="22">
        <f t="shared" si="79"/>
        <v>2800</v>
      </c>
      <c r="I407" s="168"/>
      <c r="J407" s="168">
        <v>0</v>
      </c>
    </row>
    <row r="408" spans="1:11" ht="10.95" customHeight="1">
      <c r="A408" s="5"/>
      <c r="B408" s="99"/>
      <c r="C408" s="10"/>
      <c r="D408" s="18"/>
      <c r="E408" s="18"/>
      <c r="F408" s="18"/>
      <c r="G408" s="18"/>
      <c r="H408" s="18"/>
      <c r="I408" s="18"/>
      <c r="J408" s="18"/>
    </row>
    <row r="409" spans="1:11" ht="13.2" customHeight="1">
      <c r="A409" s="5"/>
      <c r="B409" s="9">
        <v>2.8</v>
      </c>
      <c r="C409" s="10" t="s">
        <v>25</v>
      </c>
      <c r="D409" s="11"/>
      <c r="E409" s="11"/>
      <c r="F409" s="11"/>
      <c r="G409" s="11"/>
      <c r="H409" s="11"/>
      <c r="I409" s="11"/>
      <c r="J409" s="11"/>
      <c r="K409" s="8"/>
    </row>
    <row r="410" spans="1:11" ht="13.2" customHeight="1">
      <c r="A410" s="5"/>
      <c r="B410" s="24">
        <v>69</v>
      </c>
      <c r="C410" s="17" t="s">
        <v>71</v>
      </c>
      <c r="D410" s="18"/>
      <c r="E410" s="18"/>
      <c r="F410" s="18"/>
      <c r="G410" s="18"/>
      <c r="H410" s="18"/>
      <c r="I410" s="18"/>
      <c r="J410" s="18"/>
      <c r="K410" s="8"/>
    </row>
    <row r="411" spans="1:11" ht="13.2" customHeight="1">
      <c r="A411" s="5"/>
      <c r="B411" s="16" t="s">
        <v>144</v>
      </c>
      <c r="C411" s="17" t="s">
        <v>231</v>
      </c>
      <c r="D411" s="19">
        <v>5440</v>
      </c>
      <c r="E411" s="170"/>
      <c r="F411" s="19">
        <v>3000</v>
      </c>
      <c r="G411" s="170"/>
      <c r="H411" s="18">
        <v>3000</v>
      </c>
      <c r="I411" s="170"/>
      <c r="J411" s="19">
        <v>1</v>
      </c>
      <c r="K411" s="8"/>
    </row>
    <row r="412" spans="1:11" ht="13.2" customHeight="1">
      <c r="A412" s="5" t="s">
        <v>6</v>
      </c>
      <c r="B412" s="24">
        <v>69</v>
      </c>
      <c r="C412" s="17" t="s">
        <v>71</v>
      </c>
      <c r="D412" s="72">
        <f t="shared" ref="D412:H412" si="80">SUM(D411:D411)</f>
        <v>5440</v>
      </c>
      <c r="E412" s="169"/>
      <c r="F412" s="21">
        <f t="shared" si="80"/>
        <v>3000</v>
      </c>
      <c r="G412" s="169"/>
      <c r="H412" s="72">
        <f t="shared" si="80"/>
        <v>3000</v>
      </c>
      <c r="I412" s="169"/>
      <c r="J412" s="21">
        <v>1</v>
      </c>
      <c r="K412" s="8"/>
    </row>
    <row r="413" spans="1:11" ht="10.95" customHeight="1">
      <c r="A413" s="5"/>
      <c r="B413" s="16"/>
      <c r="C413" s="17"/>
      <c r="D413" s="18"/>
      <c r="E413" s="18"/>
      <c r="F413" s="18"/>
      <c r="G413" s="18"/>
      <c r="H413" s="18"/>
      <c r="I413" s="18"/>
      <c r="J413" s="18"/>
      <c r="K413" s="8"/>
    </row>
    <row r="414" spans="1:11" ht="13.2" customHeight="1">
      <c r="A414" s="5"/>
      <c r="B414" s="24">
        <v>70</v>
      </c>
      <c r="C414" s="17" t="s">
        <v>323</v>
      </c>
      <c r="D414" s="18"/>
      <c r="E414" s="18"/>
      <c r="F414" s="18"/>
      <c r="G414" s="18"/>
      <c r="H414" s="18"/>
      <c r="I414" s="18"/>
      <c r="J414" s="18"/>
      <c r="K414" s="8"/>
    </row>
    <row r="415" spans="1:11" ht="13.2" customHeight="1">
      <c r="A415" s="5"/>
      <c r="B415" s="16" t="s">
        <v>72</v>
      </c>
      <c r="C415" s="17" t="s">
        <v>185</v>
      </c>
      <c r="D415" s="22">
        <v>7000</v>
      </c>
      <c r="E415" s="168"/>
      <c r="F415" s="22">
        <v>7000</v>
      </c>
      <c r="G415" s="168"/>
      <c r="H415" s="22">
        <v>7000</v>
      </c>
      <c r="I415" s="168"/>
      <c r="J415" s="77">
        <v>3000</v>
      </c>
      <c r="K415" s="8"/>
    </row>
    <row r="416" spans="1:11" ht="13.2" customHeight="1">
      <c r="A416" s="5" t="s">
        <v>6</v>
      </c>
      <c r="B416" s="24">
        <v>70</v>
      </c>
      <c r="C416" s="17" t="s">
        <v>323</v>
      </c>
      <c r="D416" s="22">
        <f t="shared" ref="D416:H416" si="81">D415</f>
        <v>7000</v>
      </c>
      <c r="E416" s="168"/>
      <c r="F416" s="22">
        <f t="shared" si="81"/>
        <v>7000</v>
      </c>
      <c r="G416" s="168"/>
      <c r="H416" s="22">
        <f t="shared" si="81"/>
        <v>7000</v>
      </c>
      <c r="I416" s="168"/>
      <c r="J416" s="77">
        <v>3000</v>
      </c>
      <c r="K416" s="8"/>
    </row>
    <row r="417" spans="1:11" ht="10.95" customHeight="1">
      <c r="C417" s="17"/>
      <c r="D417" s="19"/>
      <c r="E417" s="18"/>
      <c r="F417" s="19"/>
      <c r="G417" s="18"/>
      <c r="H417" s="19"/>
      <c r="I417" s="18"/>
      <c r="J417" s="18"/>
      <c r="K417" s="8"/>
    </row>
    <row r="418" spans="1:11" ht="13.2" customHeight="1">
      <c r="B418" s="48">
        <v>71</v>
      </c>
      <c r="C418" s="17" t="s">
        <v>253</v>
      </c>
      <c r="D418" s="19"/>
      <c r="E418" s="18"/>
      <c r="F418" s="19"/>
      <c r="G418" s="18"/>
      <c r="H418" s="19"/>
      <c r="I418" s="18"/>
      <c r="J418" s="18"/>
      <c r="K418" s="8"/>
    </row>
    <row r="419" spans="1:11" ht="13.2" customHeight="1">
      <c r="B419" s="48" t="s">
        <v>254</v>
      </c>
      <c r="C419" s="17" t="s">
        <v>19</v>
      </c>
      <c r="D419" s="19">
        <v>500</v>
      </c>
      <c r="E419" s="170"/>
      <c r="F419" s="19">
        <v>500</v>
      </c>
      <c r="G419" s="170"/>
      <c r="H419" s="19">
        <v>500</v>
      </c>
      <c r="I419" s="170"/>
      <c r="J419" s="170">
        <v>0</v>
      </c>
      <c r="K419" s="8"/>
    </row>
    <row r="420" spans="1:11" ht="26.4">
      <c r="B420" s="48" t="s">
        <v>422</v>
      </c>
      <c r="C420" s="17" t="s">
        <v>423</v>
      </c>
      <c r="D420" s="170">
        <v>0</v>
      </c>
      <c r="E420" s="170"/>
      <c r="F420" s="170">
        <v>0</v>
      </c>
      <c r="G420" s="170"/>
      <c r="H420" s="170">
        <v>0</v>
      </c>
      <c r="I420" s="170"/>
      <c r="J420" s="77">
        <v>2250</v>
      </c>
      <c r="K420" s="8"/>
    </row>
    <row r="421" spans="1:11" ht="13.2" customHeight="1">
      <c r="A421" s="5" t="s">
        <v>6</v>
      </c>
      <c r="B421" s="24">
        <v>71</v>
      </c>
      <c r="C421" s="17" t="s">
        <v>253</v>
      </c>
      <c r="D421" s="21">
        <f>D419+D420</f>
        <v>500</v>
      </c>
      <c r="E421" s="169"/>
      <c r="F421" s="21">
        <f t="shared" ref="F421:H421" si="82">F419+F420</f>
        <v>500</v>
      </c>
      <c r="G421" s="169"/>
      <c r="H421" s="21">
        <f t="shared" si="82"/>
        <v>500</v>
      </c>
      <c r="I421" s="169"/>
      <c r="J421" s="21">
        <v>2250</v>
      </c>
      <c r="K421" s="8"/>
    </row>
    <row r="422" spans="1:11" ht="13.2" customHeight="1">
      <c r="A422" s="5"/>
      <c r="B422" s="24"/>
      <c r="C422" s="17"/>
      <c r="D422" s="96"/>
      <c r="E422" s="96"/>
      <c r="F422" s="96"/>
      <c r="G422" s="96"/>
      <c r="H422" s="96"/>
      <c r="I422" s="96"/>
      <c r="J422" s="96"/>
      <c r="K422" s="8"/>
    </row>
    <row r="423" spans="1:11" ht="13.2" customHeight="1">
      <c r="A423" s="137"/>
      <c r="B423" s="138">
        <v>72</v>
      </c>
      <c r="C423" s="81" t="s">
        <v>403</v>
      </c>
      <c r="D423" s="19"/>
      <c r="E423" s="19"/>
      <c r="F423" s="19"/>
      <c r="G423" s="19"/>
      <c r="H423" s="19"/>
      <c r="I423" s="19"/>
      <c r="J423" s="19"/>
      <c r="K423" s="8"/>
    </row>
    <row r="424" spans="1:11" ht="13.2" customHeight="1">
      <c r="A424" s="202"/>
      <c r="B424" s="202" t="s">
        <v>404</v>
      </c>
      <c r="C424" s="130" t="s">
        <v>185</v>
      </c>
      <c r="D424" s="168">
        <v>0</v>
      </c>
      <c r="E424" s="168"/>
      <c r="F424" s="168">
        <v>0</v>
      </c>
      <c r="G424" s="168"/>
      <c r="H424" s="22">
        <v>5000</v>
      </c>
      <c r="I424" s="168"/>
      <c r="J424" s="168">
        <v>0</v>
      </c>
      <c r="K424" s="8"/>
    </row>
    <row r="425" spans="1:11" ht="13.35" customHeight="1">
      <c r="A425" s="101" t="s">
        <v>6</v>
      </c>
      <c r="B425" s="138">
        <v>72</v>
      </c>
      <c r="C425" s="81" t="s">
        <v>403</v>
      </c>
      <c r="D425" s="168">
        <f>D424</f>
        <v>0</v>
      </c>
      <c r="E425" s="168"/>
      <c r="F425" s="168">
        <f t="shared" ref="F425:H425" si="83">F424</f>
        <v>0</v>
      </c>
      <c r="G425" s="168"/>
      <c r="H425" s="22">
        <f t="shared" si="83"/>
        <v>5000</v>
      </c>
      <c r="I425" s="168"/>
      <c r="J425" s="168">
        <v>0</v>
      </c>
      <c r="K425" s="8"/>
    </row>
    <row r="426" spans="1:11" ht="13.35" customHeight="1">
      <c r="A426" s="5" t="s">
        <v>6</v>
      </c>
      <c r="B426" s="9">
        <v>2.8</v>
      </c>
      <c r="C426" s="10" t="s">
        <v>25</v>
      </c>
      <c r="D426" s="22">
        <f>D416+D412+D421+D425</f>
        <v>12940</v>
      </c>
      <c r="E426" s="168"/>
      <c r="F426" s="22">
        <f t="shared" ref="F426:H426" si="84">F416+F412+F421+F425</f>
        <v>10500</v>
      </c>
      <c r="G426" s="168"/>
      <c r="H426" s="22">
        <f t="shared" si="84"/>
        <v>15500</v>
      </c>
      <c r="I426" s="168"/>
      <c r="J426" s="22">
        <v>5251</v>
      </c>
      <c r="K426" s="8"/>
    </row>
    <row r="427" spans="1:11" ht="13.35" customHeight="1">
      <c r="A427" s="5" t="s">
        <v>6</v>
      </c>
      <c r="B427" s="20">
        <v>2</v>
      </c>
      <c r="C427" s="17" t="s">
        <v>38</v>
      </c>
      <c r="D427" s="21">
        <f>D426+D407+D401+D391+D355+D251+D237</f>
        <v>389929</v>
      </c>
      <c r="E427" s="169"/>
      <c r="F427" s="21">
        <f>F426+F407+F401+F391+F355+F251+F237</f>
        <v>535473</v>
      </c>
      <c r="G427" s="169"/>
      <c r="H427" s="21">
        <f>H426+H407+H401+H391+H355+H251+H237</f>
        <v>676117</v>
      </c>
      <c r="I427" s="169"/>
      <c r="J427" s="21">
        <v>845971</v>
      </c>
      <c r="K427" s="8"/>
    </row>
    <row r="428" spans="1:11" ht="13.35" customHeight="1">
      <c r="A428" s="5"/>
      <c r="B428" s="20"/>
      <c r="C428" s="17"/>
      <c r="D428" s="18"/>
      <c r="E428" s="18"/>
      <c r="F428" s="18"/>
      <c r="G428" s="18"/>
      <c r="H428" s="18"/>
      <c r="I428" s="18"/>
      <c r="J428" s="18"/>
      <c r="K428" s="8"/>
    </row>
    <row r="429" spans="1:11" ht="13.35" customHeight="1">
      <c r="A429" s="5"/>
      <c r="B429" s="20">
        <v>3</v>
      </c>
      <c r="C429" s="17" t="s">
        <v>73</v>
      </c>
      <c r="D429" s="19"/>
      <c r="E429" s="18"/>
      <c r="F429" s="18"/>
      <c r="G429" s="18"/>
      <c r="H429" s="18"/>
      <c r="I429" s="18"/>
      <c r="J429" s="18"/>
      <c r="K429" s="8"/>
    </row>
    <row r="430" spans="1:11" ht="13.35" customHeight="1">
      <c r="B430" s="9">
        <v>3.101</v>
      </c>
      <c r="C430" s="10" t="s">
        <v>74</v>
      </c>
      <c r="D430" s="18"/>
      <c r="E430" s="18"/>
      <c r="F430" s="18"/>
      <c r="G430" s="18"/>
      <c r="H430" s="18"/>
      <c r="I430" s="18"/>
      <c r="J430" s="18"/>
      <c r="K430" s="8"/>
    </row>
    <row r="431" spans="1:11" ht="13.35" customHeight="1">
      <c r="A431" s="5"/>
      <c r="B431" s="20">
        <v>60</v>
      </c>
      <c r="C431" s="17" t="s">
        <v>75</v>
      </c>
      <c r="D431" s="18"/>
      <c r="E431" s="18"/>
      <c r="F431" s="18"/>
      <c r="G431" s="18"/>
      <c r="H431" s="18"/>
      <c r="I431" s="18"/>
      <c r="J431" s="18"/>
      <c r="K431" s="8"/>
    </row>
    <row r="432" spans="1:11" ht="13.35" customHeight="1">
      <c r="A432" s="5"/>
      <c r="B432" s="20" t="s">
        <v>52</v>
      </c>
      <c r="C432" s="17" t="s">
        <v>332</v>
      </c>
      <c r="D432" s="18">
        <v>258277</v>
      </c>
      <c r="E432" s="170"/>
      <c r="F432" s="19">
        <v>312000</v>
      </c>
      <c r="G432" s="170"/>
      <c r="H432" s="18">
        <v>312000</v>
      </c>
      <c r="I432" s="170"/>
      <c r="J432" s="18">
        <v>270000</v>
      </c>
      <c r="K432" s="8"/>
    </row>
    <row r="433" spans="1:11" ht="13.35" customHeight="1">
      <c r="A433" s="71"/>
      <c r="B433" s="24" t="s">
        <v>246</v>
      </c>
      <c r="C433" s="17" t="s">
        <v>386</v>
      </c>
      <c r="D433" s="19">
        <v>90</v>
      </c>
      <c r="E433" s="170"/>
      <c r="F433" s="19">
        <v>100</v>
      </c>
      <c r="G433" s="170"/>
      <c r="H433" s="19">
        <v>100</v>
      </c>
      <c r="I433" s="170"/>
      <c r="J433" s="19">
        <v>3200</v>
      </c>
      <c r="K433" s="8"/>
    </row>
    <row r="434" spans="1:11" ht="13.35" customHeight="1">
      <c r="A434" s="71"/>
      <c r="B434" s="24" t="s">
        <v>280</v>
      </c>
      <c r="C434" s="17" t="s">
        <v>279</v>
      </c>
      <c r="D434" s="22">
        <v>41850</v>
      </c>
      <c r="E434" s="168"/>
      <c r="F434" s="22">
        <v>44768</v>
      </c>
      <c r="G434" s="168"/>
      <c r="H434" s="22">
        <v>44768</v>
      </c>
      <c r="I434" s="168"/>
      <c r="J434" s="22">
        <v>65000</v>
      </c>
      <c r="K434" s="8"/>
    </row>
    <row r="435" spans="1:11" ht="13.35" customHeight="1">
      <c r="A435" s="5" t="s">
        <v>6</v>
      </c>
      <c r="B435" s="20">
        <v>60</v>
      </c>
      <c r="C435" s="17" t="s">
        <v>75</v>
      </c>
      <c r="D435" s="77">
        <f t="shared" ref="D435:H435" si="85">SUM(D432:D434)</f>
        <v>300217</v>
      </c>
      <c r="E435" s="168"/>
      <c r="F435" s="77">
        <f t="shared" si="85"/>
        <v>356868</v>
      </c>
      <c r="G435" s="168"/>
      <c r="H435" s="77">
        <f t="shared" si="85"/>
        <v>356868</v>
      </c>
      <c r="I435" s="168"/>
      <c r="J435" s="77">
        <v>338200</v>
      </c>
      <c r="K435" s="8"/>
    </row>
    <row r="436" spans="1:11" ht="13.35" customHeight="1">
      <c r="A436" s="5" t="s">
        <v>6</v>
      </c>
      <c r="B436" s="9">
        <v>3.101</v>
      </c>
      <c r="C436" s="10" t="s">
        <v>74</v>
      </c>
      <c r="D436" s="72">
        <f t="shared" ref="D436:H436" si="86">D435</f>
        <v>300217</v>
      </c>
      <c r="E436" s="169"/>
      <c r="F436" s="72">
        <f t="shared" si="86"/>
        <v>356868</v>
      </c>
      <c r="G436" s="169"/>
      <c r="H436" s="72">
        <f t="shared" si="86"/>
        <v>356868</v>
      </c>
      <c r="I436" s="169"/>
      <c r="J436" s="72">
        <v>338200</v>
      </c>
      <c r="K436" s="8"/>
    </row>
    <row r="437" spans="1:11" ht="10.050000000000001" customHeight="1">
      <c r="A437" s="5"/>
      <c r="B437" s="9"/>
      <c r="C437" s="10"/>
      <c r="D437" s="18"/>
      <c r="E437" s="18"/>
      <c r="F437" s="18"/>
      <c r="G437" s="18"/>
      <c r="H437" s="18"/>
      <c r="I437" s="18"/>
      <c r="J437" s="18"/>
      <c r="K437" s="8"/>
    </row>
    <row r="438" spans="1:11" ht="13.95" customHeight="1">
      <c r="B438" s="9">
        <v>3.1019999999999999</v>
      </c>
      <c r="C438" s="10" t="s">
        <v>165</v>
      </c>
      <c r="D438" s="18"/>
      <c r="E438" s="18"/>
      <c r="F438" s="18"/>
      <c r="G438" s="18"/>
      <c r="H438" s="18"/>
      <c r="I438" s="18"/>
      <c r="J438" s="18"/>
      <c r="K438" s="8"/>
    </row>
    <row r="439" spans="1:11">
      <c r="B439" s="14">
        <v>61</v>
      </c>
      <c r="C439" s="15" t="s">
        <v>75</v>
      </c>
      <c r="D439" s="18"/>
      <c r="E439" s="18"/>
      <c r="F439" s="18"/>
      <c r="G439" s="18"/>
      <c r="H439" s="18"/>
      <c r="I439" s="18"/>
      <c r="J439" s="18"/>
      <c r="K439" s="8"/>
    </row>
    <row r="440" spans="1:11" ht="26.4">
      <c r="A440" s="5"/>
      <c r="B440" s="200" t="s">
        <v>22</v>
      </c>
      <c r="C440" s="17" t="s">
        <v>436</v>
      </c>
      <c r="D440" s="19">
        <v>20636</v>
      </c>
      <c r="E440" s="170"/>
      <c r="F440" s="19">
        <v>27500</v>
      </c>
      <c r="G440" s="170"/>
      <c r="H440" s="19">
        <v>27500</v>
      </c>
      <c r="I440" s="170"/>
      <c r="J440" s="19">
        <v>25000</v>
      </c>
      <c r="K440" s="8"/>
    </row>
    <row r="441" spans="1:11" ht="26.4">
      <c r="A441" s="5"/>
      <c r="B441" s="200" t="s">
        <v>29</v>
      </c>
      <c r="C441" s="17" t="s">
        <v>437</v>
      </c>
      <c r="D441" s="19">
        <v>8720</v>
      </c>
      <c r="E441" s="170"/>
      <c r="F441" s="19">
        <v>11100</v>
      </c>
      <c r="G441" s="170"/>
      <c r="H441" s="19">
        <v>11100</v>
      </c>
      <c r="I441" s="170"/>
      <c r="J441" s="19">
        <v>10000</v>
      </c>
      <c r="K441" s="8"/>
    </row>
    <row r="442" spans="1:11">
      <c r="A442" s="5"/>
      <c r="B442" s="200" t="s">
        <v>137</v>
      </c>
      <c r="C442" s="17" t="s">
        <v>321</v>
      </c>
      <c r="D442" s="19">
        <v>5778</v>
      </c>
      <c r="E442" s="170"/>
      <c r="F442" s="19">
        <v>11200</v>
      </c>
      <c r="G442" s="170"/>
      <c r="H442" s="19">
        <v>11200</v>
      </c>
      <c r="I442" s="170"/>
      <c r="J442" s="19">
        <v>5000</v>
      </c>
      <c r="K442" s="8"/>
    </row>
    <row r="443" spans="1:11" ht="13.95" customHeight="1">
      <c r="A443" s="5"/>
      <c r="B443" s="200" t="s">
        <v>184</v>
      </c>
      <c r="C443" s="17" t="s">
        <v>339</v>
      </c>
      <c r="D443" s="170">
        <v>0</v>
      </c>
      <c r="E443" s="170"/>
      <c r="F443" s="19">
        <v>1</v>
      </c>
      <c r="G443" s="170"/>
      <c r="H443" s="19">
        <v>1</v>
      </c>
      <c r="I443" s="170"/>
      <c r="J443" s="19">
        <v>1</v>
      </c>
      <c r="K443" s="8"/>
    </row>
    <row r="444" spans="1:11" ht="13.95" customHeight="1">
      <c r="A444" s="5"/>
      <c r="B444" s="200" t="s">
        <v>284</v>
      </c>
      <c r="C444" s="17" t="s">
        <v>281</v>
      </c>
      <c r="D444" s="19">
        <v>3210</v>
      </c>
      <c r="E444" s="170"/>
      <c r="F444" s="19">
        <v>2040</v>
      </c>
      <c r="G444" s="170"/>
      <c r="H444" s="19">
        <v>2040</v>
      </c>
      <c r="I444" s="170"/>
      <c r="J444" s="19">
        <v>5000</v>
      </c>
      <c r="K444" s="8"/>
    </row>
    <row r="445" spans="1:11" ht="13.95" customHeight="1">
      <c r="A445" s="5"/>
      <c r="B445" s="200" t="s">
        <v>285</v>
      </c>
      <c r="C445" s="17" t="s">
        <v>282</v>
      </c>
      <c r="D445" s="19">
        <v>4134</v>
      </c>
      <c r="E445" s="170"/>
      <c r="F445" s="19">
        <v>3614</v>
      </c>
      <c r="G445" s="170"/>
      <c r="H445" s="19">
        <v>3614</v>
      </c>
      <c r="I445" s="170"/>
      <c r="J445" s="19">
        <v>4000</v>
      </c>
      <c r="K445" s="8"/>
    </row>
    <row r="446" spans="1:11" ht="13.95" customHeight="1">
      <c r="A446" s="5"/>
      <c r="B446" s="200" t="s">
        <v>286</v>
      </c>
      <c r="C446" s="17" t="s">
        <v>283</v>
      </c>
      <c r="D446" s="22">
        <v>2534</v>
      </c>
      <c r="E446" s="168"/>
      <c r="F446" s="22">
        <v>2458</v>
      </c>
      <c r="G446" s="168"/>
      <c r="H446" s="22">
        <v>2458</v>
      </c>
      <c r="I446" s="168"/>
      <c r="J446" s="22">
        <v>2500</v>
      </c>
      <c r="K446" s="8"/>
    </row>
    <row r="447" spans="1:11" ht="13.95" customHeight="1">
      <c r="A447" s="5" t="s">
        <v>6</v>
      </c>
      <c r="B447" s="20">
        <v>61</v>
      </c>
      <c r="C447" s="17" t="s">
        <v>75</v>
      </c>
      <c r="D447" s="22">
        <f t="shared" ref="D447:H447" si="87">SUM(D440:D446)</f>
        <v>45012</v>
      </c>
      <c r="E447" s="168"/>
      <c r="F447" s="22">
        <f t="shared" si="87"/>
        <v>57913</v>
      </c>
      <c r="G447" s="168"/>
      <c r="H447" s="22">
        <f t="shared" si="87"/>
        <v>57913</v>
      </c>
      <c r="I447" s="168"/>
      <c r="J447" s="22">
        <v>51501</v>
      </c>
      <c r="K447" s="8"/>
    </row>
    <row r="448" spans="1:11" ht="13.95" customHeight="1">
      <c r="A448" s="5" t="s">
        <v>6</v>
      </c>
      <c r="B448" s="9">
        <v>3.1019999999999999</v>
      </c>
      <c r="C448" s="10" t="s">
        <v>165</v>
      </c>
      <c r="D448" s="22">
        <f t="shared" ref="D448:H448" si="88">D447</f>
        <v>45012</v>
      </c>
      <c r="E448" s="168"/>
      <c r="F448" s="22">
        <f t="shared" si="88"/>
        <v>57913</v>
      </c>
      <c r="G448" s="168"/>
      <c r="H448" s="22">
        <f t="shared" si="88"/>
        <v>57913</v>
      </c>
      <c r="I448" s="168"/>
      <c r="J448" s="22">
        <v>51501</v>
      </c>
      <c r="K448" s="8"/>
    </row>
    <row r="449" spans="1:11">
      <c r="A449" s="5" t="s">
        <v>6</v>
      </c>
      <c r="B449" s="20">
        <v>3</v>
      </c>
      <c r="C449" s="17" t="s">
        <v>73</v>
      </c>
      <c r="D449" s="72">
        <f t="shared" ref="D449:H449" si="89">D436+D448</f>
        <v>345229</v>
      </c>
      <c r="E449" s="169"/>
      <c r="F449" s="21">
        <f t="shared" si="89"/>
        <v>414781</v>
      </c>
      <c r="G449" s="169"/>
      <c r="H449" s="21">
        <f t="shared" si="89"/>
        <v>414781</v>
      </c>
      <c r="I449" s="169"/>
      <c r="J449" s="21">
        <v>389701</v>
      </c>
      <c r="K449" s="8"/>
    </row>
    <row r="450" spans="1:11">
      <c r="A450" s="5"/>
      <c r="B450" s="20"/>
      <c r="C450" s="17"/>
      <c r="D450" s="18"/>
      <c r="E450" s="18"/>
      <c r="F450" s="18"/>
      <c r="G450" s="18"/>
      <c r="H450" s="18"/>
      <c r="I450" s="18"/>
      <c r="J450" s="18"/>
      <c r="K450" s="8"/>
    </row>
    <row r="451" spans="1:11" ht="14.4" customHeight="1">
      <c r="A451" s="5"/>
      <c r="B451" s="24">
        <v>60</v>
      </c>
      <c r="C451" s="17" t="s">
        <v>333</v>
      </c>
      <c r="D451" s="11"/>
      <c r="E451" s="11"/>
      <c r="F451" s="11"/>
      <c r="G451" s="11"/>
      <c r="H451" s="11"/>
      <c r="I451" s="11"/>
      <c r="J451" s="11"/>
      <c r="K451" s="8"/>
    </row>
    <row r="452" spans="1:11" ht="14.4" customHeight="1">
      <c r="A452" s="5"/>
      <c r="B452" s="9">
        <v>60.101999999999997</v>
      </c>
      <c r="C452" s="10" t="s">
        <v>334</v>
      </c>
      <c r="D452" s="11"/>
      <c r="E452" s="11"/>
      <c r="F452" s="11"/>
      <c r="G452" s="11"/>
      <c r="H452" s="11"/>
      <c r="I452" s="11"/>
      <c r="J452" s="11"/>
      <c r="K452" s="8"/>
    </row>
    <row r="453" spans="1:11">
      <c r="A453" s="5"/>
      <c r="B453" s="20">
        <v>60</v>
      </c>
      <c r="C453" s="17" t="s">
        <v>75</v>
      </c>
      <c r="D453" s="11"/>
      <c r="E453" s="11"/>
      <c r="F453" s="11"/>
      <c r="G453" s="11"/>
      <c r="H453" s="11"/>
      <c r="I453" s="11"/>
      <c r="J453" s="11"/>
      <c r="K453" s="8"/>
    </row>
    <row r="454" spans="1:11" ht="27" customHeight="1">
      <c r="A454" s="69"/>
      <c r="B454" s="190" t="s">
        <v>53</v>
      </c>
      <c r="C454" s="70" t="s">
        <v>379</v>
      </c>
      <c r="D454" s="168">
        <v>0</v>
      </c>
      <c r="E454" s="168"/>
      <c r="F454" s="22">
        <v>200</v>
      </c>
      <c r="G454" s="168"/>
      <c r="H454" s="22">
        <v>200</v>
      </c>
      <c r="I454" s="168"/>
      <c r="J454" s="77">
        <v>200</v>
      </c>
      <c r="K454" s="8"/>
    </row>
    <row r="455" spans="1:11">
      <c r="A455" s="5"/>
      <c r="B455" s="16" t="s">
        <v>80</v>
      </c>
      <c r="C455" s="17" t="s">
        <v>361</v>
      </c>
      <c r="D455" s="168">
        <v>0</v>
      </c>
      <c r="E455" s="168"/>
      <c r="F455" s="22">
        <v>40000</v>
      </c>
      <c r="G455" s="168"/>
      <c r="H455" s="22">
        <v>40000</v>
      </c>
      <c r="I455" s="168"/>
      <c r="J455" s="170">
        <v>0</v>
      </c>
      <c r="K455" s="8"/>
    </row>
    <row r="456" spans="1:11" ht="15" customHeight="1">
      <c r="A456" s="5" t="s">
        <v>6</v>
      </c>
      <c r="B456" s="9">
        <v>60.101999999999997</v>
      </c>
      <c r="C456" s="10" t="s">
        <v>334</v>
      </c>
      <c r="D456" s="168">
        <f t="shared" ref="D456:H456" si="90">SUM(D454:D455)</f>
        <v>0</v>
      </c>
      <c r="E456" s="168"/>
      <c r="F456" s="22">
        <f t="shared" si="90"/>
        <v>40200</v>
      </c>
      <c r="G456" s="168"/>
      <c r="H456" s="22">
        <f t="shared" si="90"/>
        <v>40200</v>
      </c>
      <c r="I456" s="168"/>
      <c r="J456" s="21">
        <v>200</v>
      </c>
      <c r="K456" s="8"/>
    </row>
    <row r="457" spans="1:11" ht="15.6" customHeight="1">
      <c r="A457" s="5" t="s">
        <v>6</v>
      </c>
      <c r="B457" s="24">
        <v>60</v>
      </c>
      <c r="C457" s="17" t="s">
        <v>333</v>
      </c>
      <c r="D457" s="169">
        <f t="shared" ref="D457:H457" si="91">D456</f>
        <v>0</v>
      </c>
      <c r="E457" s="169"/>
      <c r="F457" s="21">
        <f t="shared" si="91"/>
        <v>40200</v>
      </c>
      <c r="G457" s="169"/>
      <c r="H457" s="21">
        <f t="shared" si="91"/>
        <v>40200</v>
      </c>
      <c r="I457" s="169"/>
      <c r="J457" s="21">
        <v>200</v>
      </c>
      <c r="K457" s="8"/>
    </row>
    <row r="458" spans="1:11">
      <c r="A458" s="5" t="s">
        <v>6</v>
      </c>
      <c r="B458" s="40">
        <v>2235</v>
      </c>
      <c r="C458" s="10" t="s">
        <v>0</v>
      </c>
      <c r="D458" s="72">
        <f t="shared" ref="D458:H458" si="92">D457+D449+D427</f>
        <v>735158</v>
      </c>
      <c r="E458" s="169"/>
      <c r="F458" s="72">
        <f t="shared" si="92"/>
        <v>990454</v>
      </c>
      <c r="G458" s="169"/>
      <c r="H458" s="72">
        <f t="shared" si="92"/>
        <v>1131098</v>
      </c>
      <c r="I458" s="169"/>
      <c r="J458" s="72">
        <v>1235872</v>
      </c>
      <c r="K458" s="8"/>
    </row>
    <row r="459" spans="1:11">
      <c r="A459" s="43"/>
      <c r="B459" s="42"/>
      <c r="C459" s="43"/>
      <c r="K459" s="8"/>
    </row>
    <row r="460" spans="1:11" ht="14.4" customHeight="1">
      <c r="A460" s="5" t="s">
        <v>8</v>
      </c>
      <c r="B460" s="40">
        <v>2236</v>
      </c>
      <c r="C460" s="10" t="s">
        <v>1</v>
      </c>
      <c r="D460" s="12"/>
      <c r="E460" s="12"/>
      <c r="F460" s="12"/>
      <c r="G460" s="12"/>
      <c r="H460" s="12"/>
      <c r="I460" s="12"/>
      <c r="J460" s="12"/>
      <c r="K460" s="8"/>
    </row>
    <row r="461" spans="1:11" ht="14.4" customHeight="1">
      <c r="A461" s="5"/>
      <c r="B461" s="20">
        <v>2</v>
      </c>
      <c r="C461" s="17" t="s">
        <v>335</v>
      </c>
      <c r="D461" s="11"/>
      <c r="E461" s="11"/>
      <c r="F461" s="11"/>
      <c r="G461" s="11"/>
      <c r="H461" s="11"/>
      <c r="I461" s="11"/>
      <c r="J461" s="11"/>
      <c r="K461" s="8"/>
    </row>
    <row r="462" spans="1:11" ht="14.4" customHeight="1">
      <c r="A462" s="5"/>
      <c r="B462" s="9">
        <v>2.101</v>
      </c>
      <c r="C462" s="10" t="s">
        <v>85</v>
      </c>
      <c r="D462" s="11"/>
      <c r="E462" s="11"/>
      <c r="F462" s="11"/>
      <c r="G462" s="11"/>
      <c r="H462" s="11"/>
      <c r="I462" s="11"/>
      <c r="J462" s="11"/>
      <c r="K462" s="8"/>
    </row>
    <row r="463" spans="1:11" ht="14.4" customHeight="1">
      <c r="A463" s="5"/>
      <c r="B463" s="191" t="s">
        <v>24</v>
      </c>
      <c r="C463" s="17" t="s">
        <v>76</v>
      </c>
      <c r="D463" s="19">
        <v>24998</v>
      </c>
      <c r="E463" s="170"/>
      <c r="F463" s="19">
        <v>20000</v>
      </c>
      <c r="G463" s="170"/>
      <c r="H463" s="18">
        <v>20000</v>
      </c>
      <c r="I463" s="170"/>
      <c r="J463" s="19">
        <v>20000</v>
      </c>
      <c r="K463" s="8"/>
    </row>
    <row r="464" spans="1:11" ht="14.4" customHeight="1">
      <c r="A464" s="5"/>
      <c r="B464" s="191" t="s">
        <v>26</v>
      </c>
      <c r="C464" s="17" t="s">
        <v>385</v>
      </c>
      <c r="D464" s="18">
        <v>29355</v>
      </c>
      <c r="E464" s="170"/>
      <c r="F464" s="18">
        <v>63499</v>
      </c>
      <c r="G464" s="170"/>
      <c r="H464" s="18">
        <v>63499</v>
      </c>
      <c r="I464" s="170"/>
      <c r="J464" s="19">
        <v>64758</v>
      </c>
      <c r="K464" s="8"/>
    </row>
    <row r="465" spans="1:11" ht="15" customHeight="1">
      <c r="A465" s="5"/>
      <c r="B465" s="191" t="s">
        <v>147</v>
      </c>
      <c r="C465" s="17" t="s">
        <v>148</v>
      </c>
      <c r="D465" s="19">
        <v>376</v>
      </c>
      <c r="E465" s="170"/>
      <c r="F465" s="19">
        <v>150</v>
      </c>
      <c r="G465" s="170"/>
      <c r="H465" s="19">
        <v>150</v>
      </c>
      <c r="I465" s="170"/>
      <c r="J465" s="19">
        <v>100</v>
      </c>
      <c r="K465" s="8"/>
    </row>
    <row r="466" spans="1:11" ht="27.6" customHeight="1">
      <c r="A466" s="5"/>
      <c r="B466" s="198" t="s">
        <v>395</v>
      </c>
      <c r="C466" s="81" t="s">
        <v>454</v>
      </c>
      <c r="D466" s="170">
        <v>0</v>
      </c>
      <c r="E466" s="170"/>
      <c r="F466" s="170">
        <v>0</v>
      </c>
      <c r="G466" s="170"/>
      <c r="H466" s="19">
        <v>18062</v>
      </c>
      <c r="I466" s="170"/>
      <c r="J466" s="19">
        <v>61846</v>
      </c>
      <c r="K466" s="8"/>
    </row>
    <row r="467" spans="1:11" ht="26.4">
      <c r="A467" s="5"/>
      <c r="B467" s="198" t="s">
        <v>442</v>
      </c>
      <c r="C467" s="81" t="s">
        <v>443</v>
      </c>
      <c r="D467" s="170">
        <v>0</v>
      </c>
      <c r="E467" s="170"/>
      <c r="F467" s="170">
        <v>0</v>
      </c>
      <c r="G467" s="170"/>
      <c r="H467" s="170">
        <v>0</v>
      </c>
      <c r="I467" s="170"/>
      <c r="J467" s="19">
        <v>1</v>
      </c>
      <c r="K467" s="8"/>
    </row>
    <row r="468" spans="1:11" ht="15" customHeight="1">
      <c r="A468" s="5" t="s">
        <v>6</v>
      </c>
      <c r="B468" s="9">
        <v>2.101</v>
      </c>
      <c r="C468" s="10" t="s">
        <v>85</v>
      </c>
      <c r="D468" s="72">
        <f>SUM(D463:D467)</f>
        <v>54729</v>
      </c>
      <c r="E468" s="169"/>
      <c r="F468" s="72">
        <f t="shared" ref="F468:H468" si="93">SUM(F463:F467)</f>
        <v>83649</v>
      </c>
      <c r="G468" s="169"/>
      <c r="H468" s="72">
        <f t="shared" si="93"/>
        <v>101711</v>
      </c>
      <c r="I468" s="169"/>
      <c r="J468" s="72">
        <v>146705</v>
      </c>
      <c r="K468" s="8"/>
    </row>
    <row r="469" spans="1:11" ht="15" customHeight="1">
      <c r="A469" s="5" t="s">
        <v>6</v>
      </c>
      <c r="B469" s="20">
        <v>2</v>
      </c>
      <c r="C469" s="17" t="s">
        <v>335</v>
      </c>
      <c r="D469" s="77">
        <f t="shared" ref="D469:H469" si="94">SUM(D468)</f>
        <v>54729</v>
      </c>
      <c r="E469" s="168"/>
      <c r="F469" s="77">
        <f t="shared" si="94"/>
        <v>83649</v>
      </c>
      <c r="G469" s="168"/>
      <c r="H469" s="77">
        <f t="shared" si="94"/>
        <v>101711</v>
      </c>
      <c r="I469" s="168"/>
      <c r="J469" s="77">
        <v>146705</v>
      </c>
      <c r="K469" s="8"/>
    </row>
    <row r="470" spans="1:11">
      <c r="B470" s="14"/>
      <c r="C470" s="15"/>
      <c r="D470" s="18"/>
      <c r="E470" s="18"/>
      <c r="F470" s="18"/>
      <c r="G470" s="18"/>
      <c r="H470" s="18"/>
      <c r="I470" s="18"/>
      <c r="J470" s="18"/>
      <c r="K470" s="8"/>
    </row>
    <row r="471" spans="1:11" ht="14.4" customHeight="1">
      <c r="B471" s="48">
        <v>80</v>
      </c>
      <c r="C471" s="15" t="s">
        <v>33</v>
      </c>
      <c r="D471" s="11"/>
      <c r="E471" s="11"/>
      <c r="F471" s="11"/>
      <c r="G471" s="11"/>
      <c r="H471" s="11"/>
      <c r="I471" s="11"/>
      <c r="J471" s="11"/>
      <c r="K471" s="8"/>
    </row>
    <row r="472" spans="1:11" ht="14.4" customHeight="1">
      <c r="A472" s="5"/>
      <c r="B472" s="9">
        <v>80.001000000000005</v>
      </c>
      <c r="C472" s="10" t="s">
        <v>11</v>
      </c>
      <c r="D472" s="11"/>
      <c r="E472" s="11"/>
      <c r="F472" s="11"/>
      <c r="G472" s="11"/>
      <c r="H472" s="11"/>
      <c r="I472" s="11"/>
      <c r="J472" s="11"/>
      <c r="K472" s="8"/>
    </row>
    <row r="473" spans="1:11" ht="14.4" customHeight="1">
      <c r="A473" s="5"/>
      <c r="B473" s="20">
        <v>60</v>
      </c>
      <c r="C473" s="17" t="s">
        <v>12</v>
      </c>
      <c r="D473" s="11"/>
      <c r="E473" s="11"/>
      <c r="F473" s="11"/>
      <c r="G473" s="11"/>
      <c r="H473" s="11"/>
      <c r="I473" s="11"/>
      <c r="J473" s="11"/>
      <c r="K473" s="8"/>
    </row>
    <row r="474" spans="1:11" ht="14.4" customHeight="1">
      <c r="A474" s="5"/>
      <c r="B474" s="16" t="s">
        <v>13</v>
      </c>
      <c r="C474" s="17" t="s">
        <v>14</v>
      </c>
      <c r="D474" s="18">
        <v>14125</v>
      </c>
      <c r="E474" s="170"/>
      <c r="F474" s="19">
        <v>14136</v>
      </c>
      <c r="G474" s="170"/>
      <c r="H474" s="18">
        <v>14136</v>
      </c>
      <c r="I474" s="170"/>
      <c r="J474" s="18">
        <v>23821</v>
      </c>
      <c r="K474" s="8"/>
    </row>
    <row r="475" spans="1:11" ht="14.4" customHeight="1">
      <c r="A475" s="5"/>
      <c r="B475" s="16" t="s">
        <v>15</v>
      </c>
      <c r="C475" s="17" t="s">
        <v>16</v>
      </c>
      <c r="D475" s="19">
        <v>162</v>
      </c>
      <c r="E475" s="170"/>
      <c r="F475" s="19">
        <v>162</v>
      </c>
      <c r="G475" s="170"/>
      <c r="H475" s="19">
        <v>162</v>
      </c>
      <c r="I475" s="170"/>
      <c r="J475" s="18">
        <v>122</v>
      </c>
      <c r="K475" s="8"/>
    </row>
    <row r="476" spans="1:11" ht="14.4" customHeight="1">
      <c r="A476" s="5"/>
      <c r="B476" s="16" t="s">
        <v>17</v>
      </c>
      <c r="C476" s="17" t="s">
        <v>18</v>
      </c>
      <c r="D476" s="19">
        <v>1820</v>
      </c>
      <c r="E476" s="170"/>
      <c r="F476" s="19">
        <v>1830</v>
      </c>
      <c r="G476" s="170"/>
      <c r="H476" s="19">
        <v>1830</v>
      </c>
      <c r="I476" s="170"/>
      <c r="J476" s="18">
        <v>1101</v>
      </c>
      <c r="K476" s="8"/>
    </row>
    <row r="477" spans="1:11" ht="14.4" customHeight="1">
      <c r="A477" s="5"/>
      <c r="B477" s="16" t="s">
        <v>77</v>
      </c>
      <c r="C477" s="17" t="s">
        <v>310</v>
      </c>
      <c r="D477" s="19">
        <v>72</v>
      </c>
      <c r="E477" s="170"/>
      <c r="F477" s="19">
        <v>75</v>
      </c>
      <c r="G477" s="170"/>
      <c r="H477" s="19">
        <v>75</v>
      </c>
      <c r="I477" s="170"/>
      <c r="J477" s="18">
        <v>56</v>
      </c>
      <c r="K477" s="8"/>
    </row>
    <row r="478" spans="1:11" ht="27" customHeight="1">
      <c r="A478" s="5"/>
      <c r="B478" s="16" t="s">
        <v>255</v>
      </c>
      <c r="C478" s="17" t="s">
        <v>256</v>
      </c>
      <c r="D478" s="22">
        <v>19562</v>
      </c>
      <c r="E478" s="168"/>
      <c r="F478" s="22">
        <v>17686</v>
      </c>
      <c r="G478" s="168"/>
      <c r="H478" s="22">
        <v>17686</v>
      </c>
      <c r="I478" s="168"/>
      <c r="J478" s="22">
        <v>14552</v>
      </c>
      <c r="K478" s="8"/>
    </row>
    <row r="479" spans="1:11" ht="14.4" customHeight="1">
      <c r="A479" s="13" t="s">
        <v>6</v>
      </c>
      <c r="B479" s="14">
        <v>60</v>
      </c>
      <c r="C479" s="15" t="s">
        <v>12</v>
      </c>
      <c r="D479" s="22">
        <f t="shared" ref="D479:H479" si="95">SUM(D474:D478)</f>
        <v>35741</v>
      </c>
      <c r="E479" s="168"/>
      <c r="F479" s="22">
        <f t="shared" si="95"/>
        <v>33889</v>
      </c>
      <c r="G479" s="168"/>
      <c r="H479" s="22">
        <f t="shared" si="95"/>
        <v>33889</v>
      </c>
      <c r="I479" s="168"/>
      <c r="J479" s="22">
        <v>39652</v>
      </c>
      <c r="K479" s="8"/>
    </row>
    <row r="480" spans="1:11" ht="14.4" customHeight="1">
      <c r="A480" s="13" t="s">
        <v>6</v>
      </c>
      <c r="B480" s="9">
        <v>80.001000000000005</v>
      </c>
      <c r="C480" s="23" t="s">
        <v>11</v>
      </c>
      <c r="D480" s="72">
        <f t="shared" ref="D480:H481" si="96">D479</f>
        <v>35741</v>
      </c>
      <c r="E480" s="169"/>
      <c r="F480" s="21">
        <f t="shared" si="96"/>
        <v>33889</v>
      </c>
      <c r="G480" s="169"/>
      <c r="H480" s="72">
        <f t="shared" si="96"/>
        <v>33889</v>
      </c>
      <c r="I480" s="169"/>
      <c r="J480" s="72">
        <v>39652</v>
      </c>
      <c r="K480" s="8"/>
    </row>
    <row r="481" spans="1:11" ht="14.4" customHeight="1">
      <c r="A481" s="5" t="s">
        <v>6</v>
      </c>
      <c r="B481" s="24">
        <v>80</v>
      </c>
      <c r="C481" s="17" t="s">
        <v>33</v>
      </c>
      <c r="D481" s="72">
        <f t="shared" si="96"/>
        <v>35741</v>
      </c>
      <c r="E481" s="169"/>
      <c r="F481" s="21">
        <f t="shared" si="96"/>
        <v>33889</v>
      </c>
      <c r="G481" s="169"/>
      <c r="H481" s="72">
        <f t="shared" si="96"/>
        <v>33889</v>
      </c>
      <c r="I481" s="169"/>
      <c r="J481" s="72">
        <v>39652</v>
      </c>
      <c r="K481" s="8"/>
    </row>
    <row r="482" spans="1:11" ht="14.4" customHeight="1">
      <c r="A482" s="69" t="s">
        <v>6</v>
      </c>
      <c r="B482" s="178">
        <v>2236</v>
      </c>
      <c r="C482" s="128" t="s">
        <v>1</v>
      </c>
      <c r="D482" s="72">
        <f t="shared" ref="D482:H482" si="97">D481+D469</f>
        <v>90470</v>
      </c>
      <c r="E482" s="169"/>
      <c r="F482" s="72">
        <f t="shared" si="97"/>
        <v>117538</v>
      </c>
      <c r="G482" s="169"/>
      <c r="H482" s="72">
        <f t="shared" si="97"/>
        <v>135600</v>
      </c>
      <c r="I482" s="169"/>
      <c r="J482" s="72">
        <v>186357</v>
      </c>
      <c r="K482" s="8"/>
    </row>
    <row r="483" spans="1:11">
      <c r="A483" s="8"/>
      <c r="B483" s="7"/>
      <c r="K483" s="8"/>
    </row>
    <row r="484" spans="1:11" ht="15" customHeight="1">
      <c r="A484" s="5" t="s">
        <v>8</v>
      </c>
      <c r="B484" s="40">
        <v>2515</v>
      </c>
      <c r="C484" s="10" t="s">
        <v>116</v>
      </c>
      <c r="D484" s="18"/>
      <c r="E484" s="18"/>
      <c r="F484" s="18"/>
      <c r="G484" s="18"/>
      <c r="H484" s="18"/>
      <c r="I484" s="18"/>
      <c r="J484" s="18"/>
      <c r="K484" s="8"/>
    </row>
    <row r="485" spans="1:11" ht="15" customHeight="1">
      <c r="A485" s="5"/>
      <c r="B485" s="9">
        <v>0.79600000000000004</v>
      </c>
      <c r="C485" s="10" t="s">
        <v>114</v>
      </c>
      <c r="D485" s="18"/>
      <c r="E485" s="18"/>
      <c r="F485" s="18"/>
      <c r="G485" s="18"/>
      <c r="H485" s="18"/>
      <c r="I485" s="18"/>
      <c r="J485" s="18"/>
      <c r="K485" s="8"/>
    </row>
    <row r="486" spans="1:11" ht="15" customHeight="1">
      <c r="A486" s="5"/>
      <c r="B486" s="16" t="s">
        <v>113</v>
      </c>
      <c r="C486" s="17" t="s">
        <v>19</v>
      </c>
      <c r="D486" s="168">
        <v>0</v>
      </c>
      <c r="E486" s="168"/>
      <c r="F486" s="22">
        <v>10000</v>
      </c>
      <c r="G486" s="168"/>
      <c r="H486" s="22">
        <v>10000</v>
      </c>
      <c r="I486" s="168"/>
      <c r="J486" s="22">
        <v>10000</v>
      </c>
      <c r="K486" s="8"/>
    </row>
    <row r="487" spans="1:11" ht="15" customHeight="1">
      <c r="A487" s="5" t="s">
        <v>6</v>
      </c>
      <c r="B487" s="9">
        <v>0.79600000000000004</v>
      </c>
      <c r="C487" s="10" t="s">
        <v>114</v>
      </c>
      <c r="D487" s="168">
        <f t="shared" ref="D487:H487" si="98">D486</f>
        <v>0</v>
      </c>
      <c r="E487" s="168"/>
      <c r="F487" s="22">
        <f t="shared" si="98"/>
        <v>10000</v>
      </c>
      <c r="G487" s="168"/>
      <c r="H487" s="22">
        <f t="shared" si="98"/>
        <v>10000</v>
      </c>
      <c r="I487" s="168"/>
      <c r="J487" s="22">
        <v>10000</v>
      </c>
      <c r="K487" s="8"/>
    </row>
    <row r="488" spans="1:11" ht="15" customHeight="1">
      <c r="A488" s="5" t="s">
        <v>6</v>
      </c>
      <c r="B488" s="40">
        <v>2515</v>
      </c>
      <c r="C488" s="10" t="s">
        <v>116</v>
      </c>
      <c r="D488" s="169">
        <f t="shared" ref="D488:H488" si="99">SUM(D485:D486)</f>
        <v>0</v>
      </c>
      <c r="E488" s="169"/>
      <c r="F488" s="21">
        <f t="shared" si="99"/>
        <v>10000</v>
      </c>
      <c r="G488" s="169"/>
      <c r="H488" s="21">
        <f t="shared" si="99"/>
        <v>10000</v>
      </c>
      <c r="I488" s="169"/>
      <c r="J488" s="21">
        <v>10000</v>
      </c>
      <c r="K488" s="8"/>
    </row>
    <row r="489" spans="1:11" ht="13.95" customHeight="1">
      <c r="A489" s="105" t="s">
        <v>6</v>
      </c>
      <c r="B489" s="106"/>
      <c r="C489" s="107" t="s">
        <v>7</v>
      </c>
      <c r="D489" s="72">
        <f>D488+D482+D458+D203+D38</f>
        <v>1184893</v>
      </c>
      <c r="E489" s="169"/>
      <c r="F489" s="72">
        <f>F488+F482+F458+F203+F38</f>
        <v>1694380</v>
      </c>
      <c r="G489" s="169"/>
      <c r="H489" s="72">
        <f>H488+H482+H458+H203+H38</f>
        <v>2063586</v>
      </c>
      <c r="I489" s="169"/>
      <c r="J489" s="72">
        <v>2475373</v>
      </c>
      <c r="K489" s="8"/>
    </row>
    <row r="490" spans="1:11">
      <c r="C490" s="108"/>
      <c r="D490" s="18"/>
      <c r="E490" s="170"/>
      <c r="F490" s="18"/>
      <c r="G490" s="170"/>
      <c r="H490" s="18"/>
      <c r="I490" s="170"/>
      <c r="J490" s="18"/>
      <c r="K490" s="8"/>
    </row>
    <row r="491" spans="1:11" ht="13.95" customHeight="1">
      <c r="C491" s="23" t="s">
        <v>78</v>
      </c>
      <c r="D491" s="11"/>
      <c r="E491" s="11"/>
      <c r="F491" s="11"/>
      <c r="G491" s="11"/>
      <c r="H491" s="11"/>
      <c r="I491" s="11"/>
      <c r="J491" s="11"/>
      <c r="K491" s="8"/>
    </row>
    <row r="492" spans="1:11" ht="13.95" customHeight="1">
      <c r="A492" s="109" t="s">
        <v>8</v>
      </c>
      <c r="B492" s="110">
        <v>4059</v>
      </c>
      <c r="C492" s="111" t="s">
        <v>130</v>
      </c>
      <c r="D492" s="11"/>
      <c r="E492" s="11"/>
      <c r="F492" s="11"/>
      <c r="G492" s="11"/>
      <c r="H492" s="11"/>
      <c r="I492" s="11"/>
      <c r="J492" s="11"/>
      <c r="K492" s="8"/>
    </row>
    <row r="493" spans="1:11" ht="13.95" customHeight="1">
      <c r="B493" s="48">
        <v>80</v>
      </c>
      <c r="C493" s="15" t="s">
        <v>33</v>
      </c>
      <c r="D493" s="11"/>
      <c r="E493" s="11"/>
      <c r="F493" s="11"/>
      <c r="G493" s="11"/>
      <c r="H493" s="11"/>
      <c r="I493" s="11"/>
      <c r="J493" s="11"/>
      <c r="K493" s="8"/>
    </row>
    <row r="494" spans="1:11" ht="13.95" customHeight="1">
      <c r="A494" s="5"/>
      <c r="B494" s="9">
        <v>80.789000000000001</v>
      </c>
      <c r="C494" s="10" t="s">
        <v>228</v>
      </c>
      <c r="D494" s="11"/>
      <c r="E494" s="11"/>
      <c r="F494" s="11"/>
      <c r="G494" s="11"/>
      <c r="H494" s="11"/>
      <c r="I494" s="11"/>
      <c r="J494" s="11"/>
      <c r="K494" s="8"/>
    </row>
    <row r="495" spans="1:11" ht="13.95" customHeight="1">
      <c r="A495" s="5"/>
      <c r="B495" s="16" t="s">
        <v>124</v>
      </c>
      <c r="C495" s="17" t="s">
        <v>122</v>
      </c>
      <c r="D495" s="174">
        <v>0</v>
      </c>
      <c r="E495" s="174"/>
      <c r="F495" s="28">
        <v>10000</v>
      </c>
      <c r="G495" s="174"/>
      <c r="H495" s="28">
        <v>10000</v>
      </c>
      <c r="I495" s="174"/>
      <c r="J495" s="174">
        <v>0</v>
      </c>
      <c r="K495" s="8"/>
    </row>
    <row r="496" spans="1:11" ht="13.95" customHeight="1">
      <c r="A496" s="112" t="s">
        <v>6</v>
      </c>
      <c r="B496" s="9">
        <v>80.789000000000001</v>
      </c>
      <c r="C496" s="10" t="s">
        <v>228</v>
      </c>
      <c r="D496" s="174">
        <f t="shared" ref="D496:H496" si="100">D495</f>
        <v>0</v>
      </c>
      <c r="E496" s="174"/>
      <c r="F496" s="28">
        <f t="shared" si="100"/>
        <v>10000</v>
      </c>
      <c r="G496" s="174"/>
      <c r="H496" s="28">
        <f t="shared" si="100"/>
        <v>10000</v>
      </c>
      <c r="I496" s="174"/>
      <c r="J496" s="174">
        <v>0</v>
      </c>
      <c r="K496" s="8"/>
    </row>
    <row r="497" spans="1:11" ht="13.95" customHeight="1">
      <c r="A497" s="5"/>
      <c r="B497" s="9"/>
      <c r="C497" s="10"/>
      <c r="D497" s="79"/>
      <c r="E497" s="79"/>
      <c r="F497" s="79"/>
      <c r="G497" s="79"/>
      <c r="H497" s="79"/>
      <c r="I497" s="79"/>
      <c r="J497" s="79"/>
      <c r="K497" s="8"/>
    </row>
    <row r="498" spans="1:11" ht="13.95" customHeight="1">
      <c r="A498" s="5"/>
      <c r="B498" s="9">
        <v>80.796000000000006</v>
      </c>
      <c r="C498" s="10" t="s">
        <v>114</v>
      </c>
      <c r="D498" s="11"/>
      <c r="E498" s="11"/>
      <c r="F498" s="11"/>
      <c r="G498" s="11"/>
      <c r="H498" s="11"/>
      <c r="I498" s="11"/>
      <c r="J498" s="11"/>
      <c r="K498" s="8"/>
    </row>
    <row r="499" spans="1:11" ht="13.95" customHeight="1">
      <c r="A499" s="5"/>
      <c r="B499" s="16" t="s">
        <v>124</v>
      </c>
      <c r="C499" s="17" t="s">
        <v>123</v>
      </c>
      <c r="D499" s="28">
        <v>15000</v>
      </c>
      <c r="E499" s="174"/>
      <c r="F499" s="174">
        <v>0</v>
      </c>
      <c r="G499" s="174"/>
      <c r="H499" s="174">
        <v>0</v>
      </c>
      <c r="I499" s="174"/>
      <c r="J499" s="174">
        <v>0</v>
      </c>
      <c r="K499" s="8"/>
    </row>
    <row r="500" spans="1:11" ht="13.95" customHeight="1">
      <c r="A500" s="71" t="s">
        <v>6</v>
      </c>
      <c r="B500" s="9">
        <v>80.796000000000006</v>
      </c>
      <c r="C500" s="10" t="s">
        <v>114</v>
      </c>
      <c r="D500" s="28">
        <f t="shared" ref="D500:H500" si="101">D499</f>
        <v>15000</v>
      </c>
      <c r="E500" s="174"/>
      <c r="F500" s="174">
        <f t="shared" si="101"/>
        <v>0</v>
      </c>
      <c r="G500" s="174"/>
      <c r="H500" s="174">
        <f t="shared" si="101"/>
        <v>0</v>
      </c>
      <c r="I500" s="174"/>
      <c r="J500" s="174">
        <v>0</v>
      </c>
      <c r="K500" s="8"/>
    </row>
    <row r="501" spans="1:11" ht="13.95" customHeight="1">
      <c r="A501" s="71" t="s">
        <v>6</v>
      </c>
      <c r="B501" s="24">
        <v>80</v>
      </c>
      <c r="C501" s="17" t="s">
        <v>33</v>
      </c>
      <c r="D501" s="28">
        <f t="shared" ref="D501:H501" si="102">D500+D496</f>
        <v>15000</v>
      </c>
      <c r="E501" s="174"/>
      <c r="F501" s="28">
        <f t="shared" si="102"/>
        <v>10000</v>
      </c>
      <c r="G501" s="174"/>
      <c r="H501" s="28">
        <f t="shared" si="102"/>
        <v>10000</v>
      </c>
      <c r="I501" s="174"/>
      <c r="J501" s="174">
        <v>0</v>
      </c>
      <c r="K501" s="8"/>
    </row>
    <row r="502" spans="1:11" ht="13.95" customHeight="1">
      <c r="A502" s="71" t="s">
        <v>6</v>
      </c>
      <c r="B502" s="131">
        <v>4059</v>
      </c>
      <c r="C502" s="113" t="s">
        <v>130</v>
      </c>
      <c r="D502" s="80">
        <f t="shared" ref="D502:H502" si="103">D495+D499</f>
        <v>15000</v>
      </c>
      <c r="E502" s="173"/>
      <c r="F502" s="80">
        <f t="shared" si="103"/>
        <v>10000</v>
      </c>
      <c r="G502" s="173"/>
      <c r="H502" s="80">
        <f t="shared" si="103"/>
        <v>10000</v>
      </c>
      <c r="I502" s="173"/>
      <c r="J502" s="173">
        <v>0</v>
      </c>
      <c r="K502" s="8"/>
    </row>
    <row r="503" spans="1:11" ht="13.95" customHeight="1">
      <c r="A503" s="5"/>
      <c r="B503" s="24"/>
      <c r="C503" s="10"/>
      <c r="D503" s="11"/>
      <c r="E503" s="11"/>
      <c r="F503" s="11"/>
      <c r="G503" s="11"/>
      <c r="H503" s="11"/>
      <c r="I503" s="11"/>
      <c r="J503" s="11"/>
      <c r="K503" s="8"/>
    </row>
    <row r="504" spans="1:11" ht="27" customHeight="1">
      <c r="A504" s="112" t="s">
        <v>8</v>
      </c>
      <c r="B504" s="114">
        <v>4202</v>
      </c>
      <c r="C504" s="113" t="s">
        <v>126</v>
      </c>
      <c r="D504" s="11"/>
      <c r="E504" s="11"/>
      <c r="F504" s="11"/>
      <c r="G504" s="11"/>
      <c r="H504" s="11"/>
      <c r="I504" s="11"/>
      <c r="J504" s="11"/>
      <c r="K504" s="8"/>
    </row>
    <row r="505" spans="1:11" ht="13.95" customHeight="1">
      <c r="A505" s="5"/>
      <c r="B505" s="115">
        <v>1</v>
      </c>
      <c r="C505" s="116" t="s">
        <v>119</v>
      </c>
      <c r="D505" s="11"/>
      <c r="E505" s="11"/>
      <c r="F505" s="11"/>
      <c r="G505" s="11"/>
      <c r="H505" s="11"/>
      <c r="I505" s="11"/>
      <c r="J505" s="11"/>
      <c r="K505" s="8"/>
    </row>
    <row r="506" spans="1:11" ht="13.95" customHeight="1">
      <c r="A506" s="5"/>
      <c r="B506" s="9">
        <v>1.7889999999999999</v>
      </c>
      <c r="C506" s="10" t="s">
        <v>228</v>
      </c>
      <c r="D506" s="11"/>
      <c r="E506" s="11"/>
      <c r="F506" s="11"/>
      <c r="G506" s="11"/>
      <c r="H506" s="11"/>
      <c r="I506" s="11"/>
      <c r="J506" s="11"/>
      <c r="K506" s="8"/>
    </row>
    <row r="507" spans="1:11" ht="13.95" customHeight="1">
      <c r="A507" s="5"/>
      <c r="B507" s="16" t="s">
        <v>124</v>
      </c>
      <c r="C507" s="17" t="s">
        <v>122</v>
      </c>
      <c r="D507" s="79">
        <v>2995</v>
      </c>
      <c r="E507" s="171"/>
      <c r="F507" s="171">
        <v>0</v>
      </c>
      <c r="G507" s="171"/>
      <c r="H507" s="171">
        <v>0</v>
      </c>
      <c r="I507" s="171"/>
      <c r="J507" s="171">
        <v>0</v>
      </c>
      <c r="K507" s="8"/>
    </row>
    <row r="508" spans="1:11" ht="13.95" customHeight="1">
      <c r="A508" s="5" t="s">
        <v>6</v>
      </c>
      <c r="B508" s="9">
        <v>1.7889999999999999</v>
      </c>
      <c r="C508" s="10" t="s">
        <v>228</v>
      </c>
      <c r="D508" s="80">
        <f t="shared" ref="D508:H508" si="104">SUM(D507:D507)</f>
        <v>2995</v>
      </c>
      <c r="E508" s="173"/>
      <c r="F508" s="173">
        <f t="shared" si="104"/>
        <v>0</v>
      </c>
      <c r="G508" s="173"/>
      <c r="H508" s="173">
        <f t="shared" si="104"/>
        <v>0</v>
      </c>
      <c r="I508" s="173"/>
      <c r="J508" s="173">
        <v>0</v>
      </c>
      <c r="K508" s="8"/>
    </row>
    <row r="509" spans="1:11" ht="13.95" customHeight="1">
      <c r="A509" s="5"/>
      <c r="B509" s="9"/>
      <c r="C509" s="10"/>
      <c r="D509" s="92"/>
      <c r="E509" s="92"/>
      <c r="F509" s="92"/>
      <c r="G509" s="92"/>
      <c r="H509" s="11"/>
      <c r="I509" s="92"/>
      <c r="J509" s="92"/>
      <c r="K509" s="8"/>
    </row>
    <row r="510" spans="1:11" ht="13.95" customHeight="1">
      <c r="A510" s="117"/>
      <c r="B510" s="9">
        <v>1.796</v>
      </c>
      <c r="C510" s="10" t="s">
        <v>114</v>
      </c>
      <c r="D510" s="11"/>
      <c r="E510" s="11"/>
      <c r="F510" s="11"/>
      <c r="G510" s="11"/>
      <c r="H510" s="11"/>
      <c r="I510" s="11"/>
      <c r="J510" s="11"/>
      <c r="K510" s="8"/>
    </row>
    <row r="511" spans="1:11" ht="13.95" customHeight="1">
      <c r="A511" s="5"/>
      <c r="B511" s="16" t="s">
        <v>124</v>
      </c>
      <c r="C511" s="17" t="s">
        <v>123</v>
      </c>
      <c r="D511" s="28">
        <v>20075</v>
      </c>
      <c r="E511" s="174"/>
      <c r="F511" s="28">
        <v>20000</v>
      </c>
      <c r="G511" s="174"/>
      <c r="H511" s="28">
        <v>20000</v>
      </c>
      <c r="I511" s="174"/>
      <c r="J511" s="174">
        <v>0</v>
      </c>
      <c r="K511" s="8"/>
    </row>
    <row r="512" spans="1:11" ht="13.95" customHeight="1">
      <c r="A512" s="5" t="s">
        <v>6</v>
      </c>
      <c r="B512" s="9">
        <v>1.796</v>
      </c>
      <c r="C512" s="10" t="s">
        <v>114</v>
      </c>
      <c r="D512" s="28">
        <f t="shared" ref="D512:H512" si="105">SUM(D511:D511)</f>
        <v>20075</v>
      </c>
      <c r="E512" s="174"/>
      <c r="F512" s="28">
        <f t="shared" si="105"/>
        <v>20000</v>
      </c>
      <c r="G512" s="174"/>
      <c r="H512" s="28">
        <f t="shared" si="105"/>
        <v>20000</v>
      </c>
      <c r="I512" s="174"/>
      <c r="J512" s="174">
        <v>0</v>
      </c>
      <c r="K512" s="8"/>
    </row>
    <row r="513" spans="1:11" ht="13.95" customHeight="1">
      <c r="A513" s="69" t="s">
        <v>6</v>
      </c>
      <c r="B513" s="180">
        <v>1</v>
      </c>
      <c r="C513" s="181" t="s">
        <v>119</v>
      </c>
      <c r="D513" s="80">
        <f t="shared" ref="D513:H513" si="106">D512+D508</f>
        <v>23070</v>
      </c>
      <c r="E513" s="173"/>
      <c r="F513" s="80">
        <f t="shared" si="106"/>
        <v>20000</v>
      </c>
      <c r="G513" s="173"/>
      <c r="H513" s="80">
        <f t="shared" si="106"/>
        <v>20000</v>
      </c>
      <c r="I513" s="173"/>
      <c r="J513" s="173">
        <v>0</v>
      </c>
      <c r="K513" s="8"/>
    </row>
    <row r="514" spans="1:11" ht="13.95" customHeight="1">
      <c r="A514" s="5"/>
      <c r="B514" s="115"/>
      <c r="C514" s="116"/>
      <c r="D514" s="79"/>
      <c r="E514" s="79"/>
      <c r="F514" s="79"/>
      <c r="G514" s="79"/>
      <c r="H514" s="79"/>
      <c r="I514" s="79"/>
      <c r="J514" s="79"/>
      <c r="K514" s="8"/>
    </row>
    <row r="515" spans="1:11" ht="13.95" customHeight="1">
      <c r="A515" s="5"/>
      <c r="B515" s="115">
        <v>4</v>
      </c>
      <c r="C515" s="116" t="s">
        <v>120</v>
      </c>
      <c r="D515" s="11"/>
      <c r="E515" s="11"/>
      <c r="F515" s="11"/>
      <c r="G515" s="11"/>
      <c r="H515" s="11"/>
      <c r="I515" s="11"/>
      <c r="J515" s="11"/>
      <c r="K515" s="8"/>
    </row>
    <row r="516" spans="1:11" ht="13.95" customHeight="1">
      <c r="A516" s="5"/>
      <c r="B516" s="9">
        <v>4.7960000000000003</v>
      </c>
      <c r="C516" s="10" t="s">
        <v>114</v>
      </c>
      <c r="D516" s="11"/>
      <c r="E516" s="11"/>
      <c r="F516" s="11"/>
      <c r="G516" s="11"/>
      <c r="H516" s="11"/>
      <c r="I516" s="11"/>
      <c r="J516" s="11"/>
      <c r="K516" s="8"/>
    </row>
    <row r="517" spans="1:11" ht="13.95" customHeight="1">
      <c r="A517" s="5"/>
      <c r="B517" s="16" t="s">
        <v>149</v>
      </c>
      <c r="C517" s="17" t="s">
        <v>123</v>
      </c>
      <c r="D517" s="28">
        <v>8087</v>
      </c>
      <c r="E517" s="174"/>
      <c r="F517" s="174">
        <v>0</v>
      </c>
      <c r="G517" s="174"/>
      <c r="H517" s="174">
        <v>0</v>
      </c>
      <c r="I517" s="174"/>
      <c r="J517" s="174">
        <v>0</v>
      </c>
      <c r="K517" s="8"/>
    </row>
    <row r="518" spans="1:11" ht="13.95" customHeight="1">
      <c r="A518" s="5" t="s">
        <v>6</v>
      </c>
      <c r="B518" s="9">
        <v>4.7960000000000003</v>
      </c>
      <c r="C518" s="10" t="s">
        <v>114</v>
      </c>
      <c r="D518" s="28">
        <f t="shared" ref="D518:H518" si="107">SUM(D517:D517)</f>
        <v>8087</v>
      </c>
      <c r="E518" s="174"/>
      <c r="F518" s="174">
        <f t="shared" si="107"/>
        <v>0</v>
      </c>
      <c r="G518" s="174"/>
      <c r="H518" s="174">
        <f t="shared" si="107"/>
        <v>0</v>
      </c>
      <c r="I518" s="174"/>
      <c r="J518" s="174">
        <v>0</v>
      </c>
      <c r="K518" s="8"/>
    </row>
    <row r="519" spans="1:11" ht="13.95" customHeight="1">
      <c r="A519" s="5" t="s">
        <v>6</v>
      </c>
      <c r="B519" s="115">
        <v>4</v>
      </c>
      <c r="C519" s="116" t="s">
        <v>120</v>
      </c>
      <c r="D519" s="28">
        <f t="shared" ref="D519:H519" si="108">D518</f>
        <v>8087</v>
      </c>
      <c r="E519" s="174"/>
      <c r="F519" s="174">
        <f t="shared" si="108"/>
        <v>0</v>
      </c>
      <c r="G519" s="174"/>
      <c r="H519" s="174">
        <f t="shared" si="108"/>
        <v>0</v>
      </c>
      <c r="I519" s="174"/>
      <c r="J519" s="174">
        <v>0</v>
      </c>
      <c r="K519" s="8"/>
    </row>
    <row r="520" spans="1:11" ht="26.4">
      <c r="A520" s="112" t="s">
        <v>6</v>
      </c>
      <c r="B520" s="114">
        <v>4202</v>
      </c>
      <c r="C520" s="113" t="s">
        <v>126</v>
      </c>
      <c r="D520" s="80">
        <f>D519+D513</f>
        <v>31157</v>
      </c>
      <c r="E520" s="173"/>
      <c r="F520" s="80">
        <f t="shared" ref="F520:H520" si="109">F519+F513</f>
        <v>20000</v>
      </c>
      <c r="G520" s="173"/>
      <c r="H520" s="80">
        <f t="shared" si="109"/>
        <v>20000</v>
      </c>
      <c r="I520" s="173"/>
      <c r="J520" s="173">
        <v>0</v>
      </c>
      <c r="K520" s="8"/>
    </row>
    <row r="521" spans="1:11">
      <c r="A521" s="5"/>
      <c r="B521" s="24"/>
      <c r="C521" s="10"/>
      <c r="D521" s="12"/>
      <c r="E521" s="12"/>
      <c r="F521" s="12"/>
      <c r="G521" s="12"/>
      <c r="H521" s="12"/>
      <c r="I521" s="12"/>
      <c r="J521" s="12"/>
      <c r="K521" s="8"/>
    </row>
    <row r="522" spans="1:11" ht="13.95" customHeight="1">
      <c r="A522" s="118" t="s">
        <v>8</v>
      </c>
      <c r="B522" s="65">
        <v>4217</v>
      </c>
      <c r="C522" s="66" t="s">
        <v>128</v>
      </c>
      <c r="D522" s="11"/>
      <c r="E522" s="11"/>
      <c r="F522" s="11"/>
      <c r="G522" s="11"/>
      <c r="H522" s="11"/>
      <c r="I522" s="11"/>
      <c r="J522" s="11"/>
      <c r="K522" s="8"/>
    </row>
    <row r="523" spans="1:11" ht="13.95" customHeight="1">
      <c r="A523" s="118"/>
      <c r="B523" s="67">
        <v>3</v>
      </c>
      <c r="C523" s="68" t="s">
        <v>129</v>
      </c>
      <c r="D523" s="11"/>
      <c r="E523" s="11"/>
      <c r="F523" s="11"/>
      <c r="G523" s="11"/>
      <c r="H523" s="11"/>
      <c r="I523" s="11"/>
      <c r="J523" s="11"/>
      <c r="K523" s="8"/>
    </row>
    <row r="524" spans="1:11" ht="13.95" customHeight="1">
      <c r="A524" s="5"/>
      <c r="B524" s="9">
        <v>3.7890000000000001</v>
      </c>
      <c r="C524" s="10" t="s">
        <v>228</v>
      </c>
      <c r="D524" s="11"/>
      <c r="E524" s="11"/>
      <c r="F524" s="11"/>
      <c r="G524" s="11"/>
      <c r="H524" s="11"/>
      <c r="I524" s="11"/>
      <c r="J524" s="11"/>
      <c r="K524" s="8"/>
    </row>
    <row r="525" spans="1:11" ht="13.95" customHeight="1">
      <c r="A525" s="5"/>
      <c r="B525" s="16" t="s">
        <v>124</v>
      </c>
      <c r="C525" s="17" t="s">
        <v>122</v>
      </c>
      <c r="D525" s="79">
        <v>5000</v>
      </c>
      <c r="E525" s="171"/>
      <c r="F525" s="79">
        <v>5000</v>
      </c>
      <c r="G525" s="171"/>
      <c r="H525" s="79">
        <v>5000</v>
      </c>
      <c r="I525" s="171"/>
      <c r="J525" s="171">
        <v>0</v>
      </c>
      <c r="K525" s="8"/>
    </row>
    <row r="526" spans="1:11" ht="13.95" customHeight="1">
      <c r="A526" s="118" t="s">
        <v>6</v>
      </c>
      <c r="B526" s="9">
        <v>3.7890000000000001</v>
      </c>
      <c r="C526" s="10" t="s">
        <v>228</v>
      </c>
      <c r="D526" s="80">
        <f t="shared" ref="D526:H526" si="110">D525</f>
        <v>5000</v>
      </c>
      <c r="E526" s="173"/>
      <c r="F526" s="80">
        <f t="shared" si="110"/>
        <v>5000</v>
      </c>
      <c r="G526" s="173"/>
      <c r="H526" s="80">
        <f t="shared" si="110"/>
        <v>5000</v>
      </c>
      <c r="I526" s="173"/>
      <c r="J526" s="173">
        <v>0</v>
      </c>
      <c r="K526" s="8"/>
    </row>
    <row r="527" spans="1:11">
      <c r="A527" s="5"/>
      <c r="B527" s="16"/>
      <c r="C527" s="17"/>
      <c r="D527" s="79"/>
      <c r="E527" s="79"/>
      <c r="F527" s="79"/>
      <c r="G527" s="79"/>
      <c r="H527" s="79"/>
      <c r="I527" s="79"/>
      <c r="J527" s="79"/>
      <c r="K527" s="8"/>
    </row>
    <row r="528" spans="1:11" ht="13.95" customHeight="1">
      <c r="A528" s="5"/>
      <c r="B528" s="9">
        <v>3.7959999999999998</v>
      </c>
      <c r="C528" s="10" t="s">
        <v>114</v>
      </c>
      <c r="D528" s="11"/>
      <c r="E528" s="11"/>
      <c r="F528" s="11"/>
      <c r="G528" s="11"/>
      <c r="H528" s="11"/>
      <c r="I528" s="11"/>
      <c r="J528" s="11"/>
      <c r="K528" s="8"/>
    </row>
    <row r="529" spans="1:11" ht="13.95" customHeight="1">
      <c r="A529" s="5"/>
      <c r="B529" s="16" t="s">
        <v>124</v>
      </c>
      <c r="C529" s="17" t="s">
        <v>123</v>
      </c>
      <c r="D529" s="79">
        <v>5000</v>
      </c>
      <c r="E529" s="171"/>
      <c r="F529" s="79">
        <v>5000</v>
      </c>
      <c r="G529" s="171"/>
      <c r="H529" s="79">
        <v>5000</v>
      </c>
      <c r="I529" s="171"/>
      <c r="J529" s="171">
        <v>0</v>
      </c>
      <c r="K529" s="8"/>
    </row>
    <row r="530" spans="1:11" ht="13.95" customHeight="1">
      <c r="A530" s="118" t="s">
        <v>6</v>
      </c>
      <c r="B530" s="9">
        <v>3.7959999999999998</v>
      </c>
      <c r="C530" s="10" t="s">
        <v>114</v>
      </c>
      <c r="D530" s="80">
        <f t="shared" ref="D530:H530" si="111">SUM(D529:D529)</f>
        <v>5000</v>
      </c>
      <c r="E530" s="173"/>
      <c r="F530" s="80">
        <f t="shared" si="111"/>
        <v>5000</v>
      </c>
      <c r="G530" s="173"/>
      <c r="H530" s="80">
        <f t="shared" si="111"/>
        <v>5000</v>
      </c>
      <c r="I530" s="173"/>
      <c r="J530" s="173">
        <v>0</v>
      </c>
      <c r="K530" s="8"/>
    </row>
    <row r="531" spans="1:11" ht="13.95" customHeight="1">
      <c r="A531" s="118" t="s">
        <v>6</v>
      </c>
      <c r="B531" s="67">
        <v>3</v>
      </c>
      <c r="C531" s="68" t="s">
        <v>129</v>
      </c>
      <c r="D531" s="79">
        <f t="shared" ref="D531:H531" si="112">D530+D526</f>
        <v>10000</v>
      </c>
      <c r="E531" s="171"/>
      <c r="F531" s="79">
        <f t="shared" si="112"/>
        <v>10000</v>
      </c>
      <c r="G531" s="171"/>
      <c r="H531" s="79">
        <f t="shared" si="112"/>
        <v>10000</v>
      </c>
      <c r="I531" s="171"/>
      <c r="J531" s="171">
        <v>0</v>
      </c>
      <c r="K531" s="8"/>
    </row>
    <row r="532" spans="1:11" ht="13.95" customHeight="1">
      <c r="A532" s="118" t="s">
        <v>6</v>
      </c>
      <c r="B532" s="65">
        <v>4217</v>
      </c>
      <c r="C532" s="66" t="s">
        <v>128</v>
      </c>
      <c r="D532" s="80">
        <f t="shared" ref="D532:H532" si="113">D531</f>
        <v>10000</v>
      </c>
      <c r="E532" s="173"/>
      <c r="F532" s="80">
        <f t="shared" si="113"/>
        <v>10000</v>
      </c>
      <c r="G532" s="173"/>
      <c r="H532" s="80">
        <f t="shared" si="113"/>
        <v>10000</v>
      </c>
      <c r="I532" s="173"/>
      <c r="J532" s="173">
        <v>0</v>
      </c>
      <c r="K532" s="8"/>
    </row>
    <row r="533" spans="1:11">
      <c r="A533" s="5"/>
      <c r="B533" s="24"/>
      <c r="C533" s="10"/>
      <c r="D533" s="12"/>
      <c r="E533" s="12"/>
      <c r="F533" s="12"/>
      <c r="G533" s="12"/>
      <c r="H533" s="12"/>
      <c r="I533" s="12"/>
      <c r="J533" s="12"/>
      <c r="K533" s="8"/>
    </row>
    <row r="534" spans="1:11" ht="27" customHeight="1">
      <c r="A534" s="5" t="s">
        <v>8</v>
      </c>
      <c r="B534" s="40">
        <v>4225</v>
      </c>
      <c r="C534" s="10" t="s">
        <v>79</v>
      </c>
      <c r="D534" s="11"/>
      <c r="E534" s="11"/>
      <c r="F534" s="11"/>
      <c r="G534" s="11"/>
      <c r="H534" s="11"/>
      <c r="I534" s="11"/>
      <c r="J534" s="11"/>
      <c r="K534" s="8"/>
    </row>
    <row r="535" spans="1:11" ht="13.95" customHeight="1">
      <c r="A535" s="5"/>
      <c r="B535" s="20">
        <v>1</v>
      </c>
      <c r="C535" s="17" t="s">
        <v>10</v>
      </c>
      <c r="D535" s="11"/>
      <c r="E535" s="11"/>
      <c r="F535" s="11"/>
      <c r="G535" s="11"/>
      <c r="H535" s="11"/>
      <c r="I535" s="11"/>
      <c r="J535" s="11"/>
      <c r="K535" s="8"/>
    </row>
    <row r="536" spans="1:11" ht="13.95" customHeight="1">
      <c r="A536" s="5"/>
      <c r="B536" s="9">
        <v>1.8</v>
      </c>
      <c r="C536" s="10" t="s">
        <v>25</v>
      </c>
      <c r="D536" s="11"/>
      <c r="E536" s="11"/>
      <c r="F536" s="11"/>
      <c r="G536" s="11"/>
      <c r="H536" s="11"/>
      <c r="I536" s="11"/>
      <c r="J536" s="11"/>
      <c r="K536" s="8"/>
    </row>
    <row r="537" spans="1:11" ht="13.95" customHeight="1">
      <c r="A537" s="5"/>
      <c r="B537" s="20">
        <v>60</v>
      </c>
      <c r="C537" s="17" t="s">
        <v>164</v>
      </c>
      <c r="D537" s="11"/>
      <c r="E537" s="11"/>
      <c r="F537" s="11"/>
      <c r="G537" s="11"/>
      <c r="H537" s="11"/>
      <c r="I537" s="11"/>
      <c r="J537" s="11"/>
      <c r="K537" s="8"/>
    </row>
    <row r="538" spans="1:11" ht="25.95" customHeight="1">
      <c r="A538" s="5"/>
      <c r="B538" s="20" t="s">
        <v>52</v>
      </c>
      <c r="C538" s="167" t="s">
        <v>287</v>
      </c>
      <c r="D538" s="79">
        <v>17252</v>
      </c>
      <c r="E538" s="171"/>
      <c r="F538" s="79">
        <v>15000</v>
      </c>
      <c r="G538" s="171"/>
      <c r="H538" s="79">
        <v>15000</v>
      </c>
      <c r="I538" s="171"/>
      <c r="J538" s="11">
        <v>10269</v>
      </c>
      <c r="K538" s="8"/>
    </row>
    <row r="539" spans="1:11" ht="25.95" customHeight="1">
      <c r="A539" s="5"/>
      <c r="B539" s="20" t="s">
        <v>53</v>
      </c>
      <c r="C539" s="167" t="s">
        <v>288</v>
      </c>
      <c r="D539" s="79">
        <v>4833</v>
      </c>
      <c r="E539" s="171"/>
      <c r="F539" s="79">
        <v>19116</v>
      </c>
      <c r="G539" s="171"/>
      <c r="H539" s="79">
        <v>19116</v>
      </c>
      <c r="I539" s="171"/>
      <c r="J539" s="11">
        <v>20315</v>
      </c>
      <c r="K539" s="8"/>
    </row>
    <row r="540" spans="1:11" ht="25.95" customHeight="1">
      <c r="A540" s="5"/>
      <c r="B540" s="20" t="s">
        <v>80</v>
      </c>
      <c r="C540" s="167" t="s">
        <v>431</v>
      </c>
      <c r="D540" s="171">
        <v>0</v>
      </c>
      <c r="E540" s="171"/>
      <c r="F540" s="171">
        <v>0</v>
      </c>
      <c r="G540" s="171"/>
      <c r="H540" s="171">
        <v>0</v>
      </c>
      <c r="I540" s="171"/>
      <c r="J540" s="11">
        <v>6000</v>
      </c>
      <c r="K540" s="8"/>
    </row>
    <row r="541" spans="1:11" ht="13.95" customHeight="1">
      <c r="A541" s="69" t="s">
        <v>6</v>
      </c>
      <c r="B541" s="129">
        <v>1.8</v>
      </c>
      <c r="C541" s="128" t="s">
        <v>25</v>
      </c>
      <c r="D541" s="80">
        <f>SUM(D538:D540)</f>
        <v>22085</v>
      </c>
      <c r="E541" s="173"/>
      <c r="F541" s="80">
        <f t="shared" ref="F541:H541" si="114">SUM(F538:F540)</f>
        <v>34116</v>
      </c>
      <c r="G541" s="173"/>
      <c r="H541" s="80">
        <f t="shared" si="114"/>
        <v>34116</v>
      </c>
      <c r="I541" s="173"/>
      <c r="J541" s="80">
        <v>36584</v>
      </c>
      <c r="K541" s="8"/>
    </row>
    <row r="542" spans="1:11" ht="13.95" customHeight="1">
      <c r="A542" s="5" t="s">
        <v>6</v>
      </c>
      <c r="B542" s="20">
        <v>1</v>
      </c>
      <c r="C542" s="17" t="s">
        <v>10</v>
      </c>
      <c r="D542" s="28">
        <f t="shared" ref="D542:H542" si="115">D541</f>
        <v>22085</v>
      </c>
      <c r="E542" s="174"/>
      <c r="F542" s="124">
        <f t="shared" si="115"/>
        <v>34116</v>
      </c>
      <c r="G542" s="174"/>
      <c r="H542" s="124">
        <f t="shared" si="115"/>
        <v>34116</v>
      </c>
      <c r="I542" s="174"/>
      <c r="J542" s="124">
        <v>36584</v>
      </c>
      <c r="K542" s="8"/>
    </row>
    <row r="543" spans="1:11">
      <c r="A543" s="5"/>
      <c r="B543" s="40"/>
      <c r="C543" s="10"/>
      <c r="D543" s="11"/>
      <c r="E543" s="11"/>
      <c r="F543" s="11"/>
      <c r="G543" s="11"/>
      <c r="H543" s="11"/>
      <c r="I543" s="11"/>
      <c r="J543" s="11"/>
      <c r="K543" s="8"/>
    </row>
    <row r="544" spans="1:11" ht="15" customHeight="1">
      <c r="A544" s="5"/>
      <c r="B544" s="20">
        <v>2</v>
      </c>
      <c r="C544" s="17" t="s">
        <v>28</v>
      </c>
      <c r="D544" s="11"/>
      <c r="E544" s="11"/>
      <c r="F544" s="11"/>
      <c r="G544" s="11"/>
      <c r="H544" s="11"/>
      <c r="I544" s="11"/>
      <c r="J544" s="11"/>
      <c r="K544" s="8"/>
    </row>
    <row r="545" spans="1:11" ht="15" customHeight="1">
      <c r="A545" s="5"/>
      <c r="B545" s="9">
        <v>2.8</v>
      </c>
      <c r="C545" s="10" t="s">
        <v>25</v>
      </c>
      <c r="D545" s="11"/>
      <c r="E545" s="11"/>
      <c r="F545" s="11"/>
      <c r="G545" s="11"/>
      <c r="H545" s="11"/>
      <c r="I545" s="11"/>
      <c r="J545" s="11"/>
      <c r="K545" s="8"/>
    </row>
    <row r="546" spans="1:11" ht="15" customHeight="1">
      <c r="A546" s="5"/>
      <c r="B546" s="20">
        <v>51</v>
      </c>
      <c r="C546" s="119" t="s">
        <v>248</v>
      </c>
      <c r="D546" s="19"/>
      <c r="E546" s="19"/>
      <c r="F546" s="19"/>
      <c r="G546" s="19"/>
      <c r="H546" s="19"/>
      <c r="I546" s="19"/>
      <c r="J546" s="19"/>
      <c r="K546" s="8"/>
    </row>
    <row r="547" spans="1:11" ht="27.75" customHeight="1">
      <c r="A547" s="5"/>
      <c r="B547" s="24" t="s">
        <v>221</v>
      </c>
      <c r="C547" s="161" t="s">
        <v>380</v>
      </c>
      <c r="D547" s="19">
        <v>17393</v>
      </c>
      <c r="E547" s="170"/>
      <c r="F547" s="19">
        <v>57528</v>
      </c>
      <c r="G547" s="170"/>
      <c r="H547" s="19">
        <v>57528</v>
      </c>
      <c r="I547" s="170"/>
      <c r="J547" s="19">
        <v>30546</v>
      </c>
      <c r="K547" s="8"/>
    </row>
    <row r="548" spans="1:11" ht="41.7" customHeight="1">
      <c r="A548" s="5"/>
      <c r="B548" s="201" t="s">
        <v>318</v>
      </c>
      <c r="C548" s="161" t="s">
        <v>319</v>
      </c>
      <c r="D548" s="22">
        <v>18707</v>
      </c>
      <c r="E548" s="168"/>
      <c r="F548" s="168">
        <v>0</v>
      </c>
      <c r="G548" s="168"/>
      <c r="H548" s="168">
        <v>0</v>
      </c>
      <c r="I548" s="168"/>
      <c r="J548" s="168">
        <v>0</v>
      </c>
      <c r="K548" s="8"/>
    </row>
    <row r="549" spans="1:11" ht="13.95" customHeight="1">
      <c r="A549" s="5" t="s">
        <v>6</v>
      </c>
      <c r="B549" s="20">
        <v>51</v>
      </c>
      <c r="C549" s="17" t="s">
        <v>248</v>
      </c>
      <c r="D549" s="22">
        <f t="shared" ref="D549:H549" si="116">SUM(D547:D548)</f>
        <v>36100</v>
      </c>
      <c r="E549" s="168"/>
      <c r="F549" s="22">
        <f t="shared" si="116"/>
        <v>57528</v>
      </c>
      <c r="G549" s="168"/>
      <c r="H549" s="22">
        <f t="shared" si="116"/>
        <v>57528</v>
      </c>
      <c r="I549" s="168"/>
      <c r="J549" s="22">
        <v>30546</v>
      </c>
      <c r="K549" s="8"/>
    </row>
    <row r="550" spans="1:11">
      <c r="A550" s="5"/>
      <c r="B550" s="9"/>
      <c r="C550" s="10"/>
      <c r="D550" s="11"/>
      <c r="E550" s="11"/>
      <c r="F550" s="11"/>
      <c r="G550" s="11"/>
      <c r="H550" s="11"/>
      <c r="I550" s="11"/>
      <c r="J550" s="11"/>
      <c r="K550" s="8"/>
    </row>
    <row r="551" spans="1:11" ht="13.95" customHeight="1">
      <c r="A551" s="5"/>
      <c r="B551" s="20">
        <v>60</v>
      </c>
      <c r="C551" s="17" t="s">
        <v>164</v>
      </c>
      <c r="D551" s="12"/>
      <c r="E551" s="12"/>
      <c r="F551" s="12"/>
      <c r="G551" s="12"/>
      <c r="H551" s="12"/>
      <c r="I551" s="12"/>
      <c r="J551" s="12"/>
      <c r="K551" s="8"/>
    </row>
    <row r="552" spans="1:11" ht="41.4" customHeight="1">
      <c r="A552" s="5"/>
      <c r="B552" s="24" t="s">
        <v>180</v>
      </c>
      <c r="C552" s="161" t="s">
        <v>463</v>
      </c>
      <c r="D552" s="19">
        <v>7192</v>
      </c>
      <c r="E552" s="170"/>
      <c r="F552" s="19">
        <v>2906</v>
      </c>
      <c r="G552" s="170"/>
      <c r="H552" s="19">
        <v>2906</v>
      </c>
      <c r="I552" s="170"/>
      <c r="J552" s="19">
        <v>922</v>
      </c>
      <c r="K552" s="8"/>
    </row>
    <row r="553" spans="1:11" ht="27" customHeight="1">
      <c r="B553" s="48" t="s">
        <v>181</v>
      </c>
      <c r="C553" s="161" t="s">
        <v>381</v>
      </c>
      <c r="D553" s="170">
        <v>0</v>
      </c>
      <c r="E553" s="170"/>
      <c r="F553" s="19">
        <v>5000</v>
      </c>
      <c r="G553" s="170"/>
      <c r="H553" s="19">
        <v>5000</v>
      </c>
      <c r="I553" s="170"/>
      <c r="J553" s="19">
        <v>5000</v>
      </c>
      <c r="K553" s="8"/>
    </row>
    <row r="554" spans="1:11" ht="40.799999999999997" customHeight="1">
      <c r="B554" s="48" t="s">
        <v>182</v>
      </c>
      <c r="C554" s="161" t="s">
        <v>346</v>
      </c>
      <c r="D554" s="19">
        <v>4960</v>
      </c>
      <c r="E554" s="170"/>
      <c r="F554" s="19">
        <v>10000</v>
      </c>
      <c r="G554" s="170"/>
      <c r="H554" s="19">
        <v>10000</v>
      </c>
      <c r="I554" s="170"/>
      <c r="J554" s="19">
        <v>22566</v>
      </c>
      <c r="K554" s="8"/>
    </row>
    <row r="555" spans="1:11" ht="15" customHeight="1">
      <c r="A555" s="13" t="s">
        <v>6</v>
      </c>
      <c r="B555" s="14">
        <v>60</v>
      </c>
      <c r="C555" s="15" t="s">
        <v>164</v>
      </c>
      <c r="D555" s="21">
        <f t="shared" ref="D555:H555" si="117">SUM(D552:D554)</f>
        <v>12152</v>
      </c>
      <c r="E555" s="169"/>
      <c r="F555" s="21">
        <f t="shared" si="117"/>
        <v>17906</v>
      </c>
      <c r="G555" s="169"/>
      <c r="H555" s="21">
        <f t="shared" si="117"/>
        <v>17906</v>
      </c>
      <c r="I555" s="169"/>
      <c r="J555" s="21">
        <v>28488</v>
      </c>
      <c r="K555" s="8"/>
    </row>
    <row r="556" spans="1:11" ht="15" customHeight="1">
      <c r="A556" s="5" t="s">
        <v>6</v>
      </c>
      <c r="B556" s="9">
        <v>2.8</v>
      </c>
      <c r="C556" s="10" t="s">
        <v>25</v>
      </c>
      <c r="D556" s="21">
        <f t="shared" ref="D556:H556" si="118">D555+D549</f>
        <v>48252</v>
      </c>
      <c r="E556" s="169"/>
      <c r="F556" s="21">
        <f t="shared" si="118"/>
        <v>75434</v>
      </c>
      <c r="G556" s="169"/>
      <c r="H556" s="21">
        <f t="shared" si="118"/>
        <v>75434</v>
      </c>
      <c r="I556" s="169"/>
      <c r="J556" s="21">
        <v>59034</v>
      </c>
      <c r="K556" s="8"/>
    </row>
    <row r="557" spans="1:11" ht="15" customHeight="1">
      <c r="A557" s="5" t="s">
        <v>6</v>
      </c>
      <c r="B557" s="20">
        <v>2</v>
      </c>
      <c r="C557" s="17" t="s">
        <v>28</v>
      </c>
      <c r="D557" s="21">
        <f t="shared" ref="D557:H557" si="119">D556</f>
        <v>48252</v>
      </c>
      <c r="E557" s="169"/>
      <c r="F557" s="21">
        <f t="shared" si="119"/>
        <v>75434</v>
      </c>
      <c r="G557" s="169"/>
      <c r="H557" s="21">
        <f t="shared" si="119"/>
        <v>75434</v>
      </c>
      <c r="I557" s="169"/>
      <c r="J557" s="21">
        <v>59034</v>
      </c>
      <c r="K557" s="8"/>
    </row>
    <row r="558" spans="1:11">
      <c r="A558" s="5"/>
      <c r="B558" s="20"/>
      <c r="C558" s="17"/>
      <c r="D558" s="19"/>
      <c r="E558" s="96"/>
      <c r="F558" s="96"/>
      <c r="G558" s="96"/>
      <c r="H558" s="96"/>
      <c r="I558" s="96"/>
      <c r="J558" s="96"/>
      <c r="K558" s="8"/>
    </row>
    <row r="559" spans="1:11" ht="13.95" customHeight="1">
      <c r="A559" s="5"/>
      <c r="B559" s="20">
        <v>3</v>
      </c>
      <c r="C559" s="17" t="s">
        <v>32</v>
      </c>
      <c r="D559" s="19"/>
      <c r="E559" s="19"/>
      <c r="F559" s="19"/>
      <c r="G559" s="19"/>
      <c r="H559" s="19"/>
      <c r="I559" s="19"/>
      <c r="J559" s="19"/>
      <c r="K559" s="8"/>
    </row>
    <row r="560" spans="1:11" ht="13.95" customHeight="1">
      <c r="A560" s="5"/>
      <c r="B560" s="9">
        <v>3.8</v>
      </c>
      <c r="C560" s="10" t="s">
        <v>25</v>
      </c>
      <c r="D560" s="19"/>
      <c r="E560" s="19"/>
      <c r="F560" s="19"/>
      <c r="G560" s="19"/>
      <c r="H560" s="19"/>
      <c r="I560" s="19"/>
      <c r="J560" s="19"/>
      <c r="K560" s="8"/>
    </row>
    <row r="561" spans="1:11" ht="25.95" customHeight="1">
      <c r="A561" s="5"/>
      <c r="B561" s="20">
        <v>43</v>
      </c>
      <c r="C561" s="17" t="s">
        <v>247</v>
      </c>
      <c r="D561" s="19"/>
      <c r="E561" s="19"/>
      <c r="F561" s="19"/>
      <c r="G561" s="19"/>
      <c r="H561" s="19"/>
      <c r="I561" s="19"/>
      <c r="J561" s="19"/>
      <c r="K561" s="8"/>
    </row>
    <row r="562" spans="1:11" ht="25.95" customHeight="1">
      <c r="A562" s="69"/>
      <c r="B562" s="126" t="s">
        <v>290</v>
      </c>
      <c r="C562" s="70" t="s">
        <v>289</v>
      </c>
      <c r="D562" s="22">
        <v>15041</v>
      </c>
      <c r="E562" s="168"/>
      <c r="F562" s="22">
        <v>35000</v>
      </c>
      <c r="G562" s="168"/>
      <c r="H562" s="22">
        <v>35000</v>
      </c>
      <c r="I562" s="168"/>
      <c r="J562" s="22">
        <v>18940</v>
      </c>
      <c r="K562" s="8"/>
    </row>
    <row r="563" spans="1:11" ht="31.95" customHeight="1">
      <c r="A563" s="5"/>
      <c r="B563" s="20" t="s">
        <v>291</v>
      </c>
      <c r="C563" s="17" t="s">
        <v>455</v>
      </c>
      <c r="D563" s="19">
        <v>12699</v>
      </c>
      <c r="E563" s="170"/>
      <c r="F563" s="19">
        <v>15750</v>
      </c>
      <c r="G563" s="170"/>
      <c r="H563" s="19">
        <v>15750</v>
      </c>
      <c r="I563" s="170"/>
      <c r="J563" s="19">
        <v>2190</v>
      </c>
      <c r="K563" s="8"/>
    </row>
    <row r="564" spans="1:11" ht="31.95" customHeight="1">
      <c r="A564" s="5"/>
      <c r="B564" s="20" t="s">
        <v>292</v>
      </c>
      <c r="C564" s="17" t="s">
        <v>293</v>
      </c>
      <c r="D564" s="19">
        <v>7657</v>
      </c>
      <c r="E564" s="170"/>
      <c r="F564" s="19">
        <v>16750</v>
      </c>
      <c r="G564" s="170"/>
      <c r="H564" s="19">
        <v>16750</v>
      </c>
      <c r="I564" s="170"/>
      <c r="J564" s="19">
        <v>14165</v>
      </c>
      <c r="K564" s="8"/>
    </row>
    <row r="565" spans="1:11" ht="31.95" customHeight="1">
      <c r="A565" s="5"/>
      <c r="B565" s="139" t="s">
        <v>294</v>
      </c>
      <c r="C565" s="81" t="s">
        <v>383</v>
      </c>
      <c r="D565" s="19">
        <v>94</v>
      </c>
      <c r="E565" s="170"/>
      <c r="F565" s="19">
        <v>15750</v>
      </c>
      <c r="G565" s="170"/>
      <c r="H565" s="19">
        <v>15750</v>
      </c>
      <c r="I565" s="170"/>
      <c r="J565" s="19">
        <v>15744</v>
      </c>
      <c r="K565" s="8"/>
    </row>
    <row r="566" spans="1:11" ht="31.95" customHeight="1">
      <c r="A566" s="5"/>
      <c r="B566" s="139" t="s">
        <v>295</v>
      </c>
      <c r="C566" s="81" t="s">
        <v>382</v>
      </c>
      <c r="D566" s="19">
        <v>9305</v>
      </c>
      <c r="E566" s="170"/>
      <c r="F566" s="19">
        <v>15750</v>
      </c>
      <c r="G566" s="170"/>
      <c r="H566" s="19">
        <v>15750</v>
      </c>
      <c r="I566" s="170"/>
      <c r="J566" s="19">
        <v>10956</v>
      </c>
      <c r="K566" s="8"/>
    </row>
    <row r="567" spans="1:11" ht="31.95" customHeight="1">
      <c r="A567" s="5" t="s">
        <v>6</v>
      </c>
      <c r="B567" s="20">
        <v>43</v>
      </c>
      <c r="C567" s="17" t="s">
        <v>247</v>
      </c>
      <c r="D567" s="22">
        <f t="shared" ref="D567:H567" si="120">SUM(D562:D566)</f>
        <v>44796</v>
      </c>
      <c r="E567" s="168"/>
      <c r="F567" s="22">
        <f t="shared" si="120"/>
        <v>99000</v>
      </c>
      <c r="G567" s="168"/>
      <c r="H567" s="22">
        <f t="shared" si="120"/>
        <v>99000</v>
      </c>
      <c r="I567" s="168"/>
      <c r="J567" s="22">
        <v>61995</v>
      </c>
      <c r="K567" s="8"/>
    </row>
    <row r="568" spans="1:11" ht="15" customHeight="1">
      <c r="A568" s="5" t="s">
        <v>6</v>
      </c>
      <c r="B568" s="9">
        <v>3.8</v>
      </c>
      <c r="C568" s="10" t="s">
        <v>25</v>
      </c>
      <c r="D568" s="22">
        <f t="shared" ref="D568:H569" si="121">D567</f>
        <v>44796</v>
      </c>
      <c r="E568" s="168"/>
      <c r="F568" s="22">
        <f t="shared" si="121"/>
        <v>99000</v>
      </c>
      <c r="G568" s="168"/>
      <c r="H568" s="22">
        <f t="shared" si="121"/>
        <v>99000</v>
      </c>
      <c r="I568" s="168"/>
      <c r="J568" s="22">
        <v>61995</v>
      </c>
      <c r="K568" s="8"/>
    </row>
    <row r="569" spans="1:11" ht="15" customHeight="1">
      <c r="A569" s="5" t="s">
        <v>6</v>
      </c>
      <c r="B569" s="20">
        <v>3</v>
      </c>
      <c r="C569" s="17" t="s">
        <v>32</v>
      </c>
      <c r="D569" s="22">
        <f t="shared" si="121"/>
        <v>44796</v>
      </c>
      <c r="E569" s="168"/>
      <c r="F569" s="22">
        <f t="shared" si="121"/>
        <v>99000</v>
      </c>
      <c r="G569" s="168"/>
      <c r="H569" s="22">
        <f t="shared" si="121"/>
        <v>99000</v>
      </c>
      <c r="I569" s="168"/>
      <c r="J569" s="22">
        <v>61995</v>
      </c>
      <c r="K569" s="8"/>
    </row>
    <row r="570" spans="1:11" ht="15" customHeight="1">
      <c r="A570" s="5"/>
      <c r="B570" s="20"/>
      <c r="C570" s="17"/>
      <c r="D570" s="19"/>
      <c r="E570" s="19"/>
      <c r="F570" s="19"/>
      <c r="G570" s="19"/>
      <c r="H570" s="19"/>
      <c r="I570" s="19"/>
      <c r="J570" s="19"/>
      <c r="K570" s="8"/>
    </row>
    <row r="571" spans="1:11" ht="15" customHeight="1">
      <c r="A571" s="5"/>
      <c r="B571" s="20">
        <v>80</v>
      </c>
      <c r="C571" s="17" t="s">
        <v>33</v>
      </c>
      <c r="D571" s="19"/>
      <c r="E571" s="19"/>
      <c r="F571" s="19"/>
      <c r="G571" s="19"/>
      <c r="H571" s="19"/>
      <c r="I571" s="19"/>
      <c r="J571" s="19"/>
      <c r="K571" s="8"/>
    </row>
    <row r="572" spans="1:11" ht="15" customHeight="1">
      <c r="A572" s="104"/>
      <c r="B572" s="133" t="s">
        <v>396</v>
      </c>
      <c r="C572" s="102" t="s">
        <v>397</v>
      </c>
      <c r="D572" s="19"/>
      <c r="E572" s="19"/>
      <c r="F572" s="19"/>
      <c r="G572" s="19"/>
      <c r="H572" s="19"/>
      <c r="I572" s="19"/>
      <c r="J572" s="19"/>
      <c r="K572" s="8"/>
    </row>
    <row r="573" spans="1:11" ht="15" customHeight="1">
      <c r="A573" s="101"/>
      <c r="B573" s="134">
        <v>60</v>
      </c>
      <c r="C573" s="166" t="s">
        <v>398</v>
      </c>
      <c r="D573" s="19"/>
      <c r="E573" s="19"/>
      <c r="F573" s="19"/>
      <c r="G573" s="19"/>
      <c r="H573" s="19"/>
      <c r="I573" s="19"/>
      <c r="J573" s="19"/>
      <c r="K573" s="8"/>
    </row>
    <row r="574" spans="1:11" ht="15" customHeight="1">
      <c r="A574" s="104"/>
      <c r="B574" s="134" t="s">
        <v>399</v>
      </c>
      <c r="C574" s="135" t="s">
        <v>400</v>
      </c>
      <c r="D574" s="168">
        <v>0</v>
      </c>
      <c r="E574" s="168"/>
      <c r="F574" s="168">
        <v>0</v>
      </c>
      <c r="G574" s="168"/>
      <c r="H574" s="22">
        <v>4100</v>
      </c>
      <c r="I574" s="168"/>
      <c r="J574" s="22">
        <v>10000</v>
      </c>
      <c r="K574" s="8"/>
    </row>
    <row r="575" spans="1:11" ht="15" customHeight="1">
      <c r="A575" s="101" t="s">
        <v>6</v>
      </c>
      <c r="B575" s="134">
        <v>60</v>
      </c>
      <c r="C575" s="135" t="s">
        <v>398</v>
      </c>
      <c r="D575" s="168">
        <f>D574</f>
        <v>0</v>
      </c>
      <c r="E575" s="168"/>
      <c r="F575" s="168">
        <f t="shared" ref="F575:H576" si="122">F574</f>
        <v>0</v>
      </c>
      <c r="G575" s="168"/>
      <c r="H575" s="22">
        <f t="shared" si="122"/>
        <v>4100</v>
      </c>
      <c r="I575" s="168"/>
      <c r="J575" s="22">
        <v>10000</v>
      </c>
      <c r="K575" s="8"/>
    </row>
    <row r="576" spans="1:11" ht="15" customHeight="1">
      <c r="A576" s="101" t="s">
        <v>6</v>
      </c>
      <c r="B576" s="133" t="s">
        <v>396</v>
      </c>
      <c r="C576" s="102" t="s">
        <v>397</v>
      </c>
      <c r="D576" s="168">
        <f>D575</f>
        <v>0</v>
      </c>
      <c r="E576" s="168"/>
      <c r="F576" s="168">
        <f t="shared" si="122"/>
        <v>0</v>
      </c>
      <c r="G576" s="168"/>
      <c r="H576" s="22">
        <f t="shared" si="122"/>
        <v>4100</v>
      </c>
      <c r="I576" s="168"/>
      <c r="J576" s="22">
        <v>10000</v>
      </c>
      <c r="K576" s="8"/>
    </row>
    <row r="577" spans="1:11" ht="15" customHeight="1">
      <c r="A577" s="5"/>
      <c r="B577" s="20"/>
      <c r="C577" s="17"/>
      <c r="D577" s="19"/>
      <c r="E577" s="19"/>
      <c r="F577" s="19"/>
      <c r="G577" s="19"/>
      <c r="H577" s="19"/>
      <c r="I577" s="19"/>
      <c r="J577" s="19"/>
      <c r="K577" s="8"/>
    </row>
    <row r="578" spans="1:11" ht="15" customHeight="1">
      <c r="A578" s="5"/>
      <c r="B578" s="9">
        <v>80.8</v>
      </c>
      <c r="C578" s="10" t="s">
        <v>25</v>
      </c>
      <c r="D578" s="19"/>
      <c r="E578" s="19"/>
      <c r="F578" s="19"/>
      <c r="G578" s="19"/>
      <c r="H578" s="19"/>
      <c r="I578" s="19"/>
      <c r="J578" s="19"/>
      <c r="K578" s="8"/>
    </row>
    <row r="579" spans="1:11" ht="15" customHeight="1">
      <c r="A579" s="5"/>
      <c r="B579" s="20" t="s">
        <v>316</v>
      </c>
      <c r="C579" s="17" t="s">
        <v>317</v>
      </c>
      <c r="D579" s="19">
        <v>15000</v>
      </c>
      <c r="E579" s="170"/>
      <c r="F579" s="19">
        <v>10000</v>
      </c>
      <c r="G579" s="170"/>
      <c r="H579" s="19">
        <v>10000</v>
      </c>
      <c r="I579" s="170"/>
      <c r="J579" s="19">
        <v>5000</v>
      </c>
      <c r="K579" s="8"/>
    </row>
    <row r="580" spans="1:11" ht="15" customHeight="1">
      <c r="A580" s="5"/>
      <c r="B580" s="20" t="s">
        <v>24</v>
      </c>
      <c r="C580" s="17" t="s">
        <v>320</v>
      </c>
      <c r="D580" s="19">
        <v>5499</v>
      </c>
      <c r="E580" s="170"/>
      <c r="F580" s="170">
        <v>0</v>
      </c>
      <c r="G580" s="170"/>
      <c r="H580" s="170">
        <v>0</v>
      </c>
      <c r="I580" s="170"/>
      <c r="J580" s="170">
        <v>0</v>
      </c>
      <c r="K580" s="8"/>
    </row>
    <row r="581" spans="1:11" ht="15" customHeight="1">
      <c r="A581" s="5" t="s">
        <v>6</v>
      </c>
      <c r="B581" s="9">
        <v>80.8</v>
      </c>
      <c r="C581" s="10" t="s">
        <v>25</v>
      </c>
      <c r="D581" s="21">
        <f t="shared" ref="D581:H581" si="123">D579+D580</f>
        <v>20499</v>
      </c>
      <c r="E581" s="169"/>
      <c r="F581" s="21">
        <f t="shared" si="123"/>
        <v>10000</v>
      </c>
      <c r="G581" s="169"/>
      <c r="H581" s="21">
        <f t="shared" si="123"/>
        <v>10000</v>
      </c>
      <c r="I581" s="169"/>
      <c r="J581" s="21">
        <v>5000</v>
      </c>
      <c r="K581" s="8"/>
    </row>
    <row r="582" spans="1:11" ht="15" customHeight="1">
      <c r="A582" s="5" t="s">
        <v>6</v>
      </c>
      <c r="B582" s="20">
        <v>80</v>
      </c>
      <c r="C582" s="17" t="s">
        <v>33</v>
      </c>
      <c r="D582" s="22">
        <f>D581+D576</f>
        <v>20499</v>
      </c>
      <c r="E582" s="168"/>
      <c r="F582" s="22">
        <f t="shared" ref="F582:H582" si="124">F581+F576</f>
        <v>10000</v>
      </c>
      <c r="G582" s="168"/>
      <c r="H582" s="22">
        <f t="shared" si="124"/>
        <v>14100</v>
      </c>
      <c r="I582" s="168"/>
      <c r="J582" s="22">
        <v>15000</v>
      </c>
      <c r="K582" s="8"/>
    </row>
    <row r="583" spans="1:11" ht="28.2" customHeight="1">
      <c r="A583" s="69" t="s">
        <v>6</v>
      </c>
      <c r="B583" s="178">
        <v>4225</v>
      </c>
      <c r="C583" s="128" t="s">
        <v>81</v>
      </c>
      <c r="D583" s="77">
        <f t="shared" ref="D583:H583" si="125">D557+D569+D542+D582</f>
        <v>135632</v>
      </c>
      <c r="E583" s="168"/>
      <c r="F583" s="77">
        <f t="shared" si="125"/>
        <v>218550</v>
      </c>
      <c r="G583" s="168"/>
      <c r="H583" s="77">
        <f t="shared" si="125"/>
        <v>222650</v>
      </c>
      <c r="I583" s="168"/>
      <c r="J583" s="77">
        <v>172613</v>
      </c>
      <c r="K583" s="8"/>
    </row>
    <row r="584" spans="1:11" ht="15" customHeight="1">
      <c r="A584" s="5"/>
      <c r="B584" s="40"/>
      <c r="C584" s="10"/>
      <c r="D584" s="18"/>
      <c r="E584" s="19"/>
      <c r="F584" s="18"/>
      <c r="G584" s="19"/>
      <c r="H584" s="18"/>
      <c r="I584" s="19"/>
      <c r="J584" s="18"/>
      <c r="K584" s="8"/>
    </row>
    <row r="585" spans="1:11" ht="15" customHeight="1">
      <c r="A585" s="5" t="s">
        <v>8</v>
      </c>
      <c r="B585" s="40">
        <v>4235</v>
      </c>
      <c r="C585" s="10" t="s">
        <v>337</v>
      </c>
      <c r="D585" s="18"/>
      <c r="E585" s="18"/>
      <c r="F585" s="18"/>
      <c r="G585" s="18"/>
      <c r="H585" s="18"/>
      <c r="I585" s="18"/>
      <c r="J585" s="18"/>
      <c r="K585" s="8"/>
    </row>
    <row r="586" spans="1:11" ht="15" customHeight="1">
      <c r="B586" s="14">
        <v>2</v>
      </c>
      <c r="C586" s="15" t="s">
        <v>38</v>
      </c>
      <c r="D586" s="18"/>
      <c r="E586" s="18"/>
      <c r="F586" s="18"/>
      <c r="G586" s="18"/>
      <c r="H586" s="18"/>
      <c r="I586" s="18"/>
      <c r="J586" s="18"/>
      <c r="K586" s="8"/>
    </row>
    <row r="587" spans="1:11" ht="15" customHeight="1">
      <c r="B587" s="73">
        <v>2.101</v>
      </c>
      <c r="C587" s="23" t="s">
        <v>49</v>
      </c>
      <c r="D587" s="18"/>
      <c r="E587" s="18"/>
      <c r="F587" s="18"/>
      <c r="G587" s="18"/>
      <c r="H587" s="18"/>
      <c r="I587" s="18"/>
      <c r="J587" s="18"/>
      <c r="K587" s="8"/>
    </row>
    <row r="588" spans="1:11" ht="15" customHeight="1">
      <c r="A588" s="5"/>
      <c r="B588" s="24">
        <v>39</v>
      </c>
      <c r="C588" s="17" t="s">
        <v>38</v>
      </c>
      <c r="D588" s="18"/>
      <c r="E588" s="18"/>
      <c r="F588" s="18"/>
      <c r="G588" s="18"/>
      <c r="H588" s="18"/>
      <c r="I588" s="18"/>
      <c r="J588" s="18"/>
      <c r="K588" s="8"/>
    </row>
    <row r="589" spans="1:11" ht="15" customHeight="1">
      <c r="A589" s="5"/>
      <c r="B589" s="24">
        <v>66</v>
      </c>
      <c r="C589" s="17" t="s">
        <v>164</v>
      </c>
      <c r="D589" s="18"/>
      <c r="E589" s="18"/>
      <c r="F589" s="18"/>
      <c r="G589" s="18"/>
      <c r="H589" s="18"/>
      <c r="I589" s="18"/>
      <c r="J589" s="18"/>
      <c r="K589" s="8"/>
    </row>
    <row r="590" spans="1:11" ht="13.95" customHeight="1">
      <c r="A590" s="5"/>
      <c r="B590" s="24" t="s">
        <v>322</v>
      </c>
      <c r="C590" s="17" t="s">
        <v>336</v>
      </c>
      <c r="D590" s="170">
        <v>0</v>
      </c>
      <c r="E590" s="170"/>
      <c r="F590" s="19">
        <v>10000</v>
      </c>
      <c r="G590" s="170"/>
      <c r="H590" s="19">
        <v>10000</v>
      </c>
      <c r="I590" s="170"/>
      <c r="J590" s="170">
        <v>0</v>
      </c>
      <c r="K590" s="8"/>
    </row>
    <row r="591" spans="1:11" ht="40.799999999999997" customHeight="1">
      <c r="A591" s="5"/>
      <c r="B591" s="24" t="s">
        <v>188</v>
      </c>
      <c r="C591" s="81" t="s">
        <v>306</v>
      </c>
      <c r="D591" s="19">
        <v>57</v>
      </c>
      <c r="E591" s="170"/>
      <c r="F591" s="19">
        <v>10000</v>
      </c>
      <c r="G591" s="170"/>
      <c r="H591" s="18">
        <v>30000</v>
      </c>
      <c r="I591" s="170"/>
      <c r="J591" s="19">
        <v>30000</v>
      </c>
      <c r="K591" s="8"/>
    </row>
    <row r="592" spans="1:11" ht="28.8" customHeight="1">
      <c r="A592" s="5"/>
      <c r="B592" s="24" t="s">
        <v>370</v>
      </c>
      <c r="C592" s="81" t="s">
        <v>389</v>
      </c>
      <c r="D592" s="170">
        <v>0</v>
      </c>
      <c r="E592" s="170"/>
      <c r="F592" s="19">
        <v>5000</v>
      </c>
      <c r="G592" s="170"/>
      <c r="H592" s="19">
        <v>5000</v>
      </c>
      <c r="I592" s="170"/>
      <c r="J592" s="170">
        <v>0</v>
      </c>
      <c r="K592" s="8"/>
    </row>
    <row r="593" spans="1:11" ht="14.4" customHeight="1">
      <c r="A593" s="5" t="s">
        <v>6</v>
      </c>
      <c r="B593" s="24">
        <v>66</v>
      </c>
      <c r="C593" s="17" t="s">
        <v>164</v>
      </c>
      <c r="D593" s="21">
        <f t="shared" ref="D593:H593" si="126">D591+D590+D592</f>
        <v>57</v>
      </c>
      <c r="E593" s="169"/>
      <c r="F593" s="21">
        <f t="shared" si="126"/>
        <v>25000</v>
      </c>
      <c r="G593" s="169"/>
      <c r="H593" s="21">
        <f t="shared" si="126"/>
        <v>45000</v>
      </c>
      <c r="I593" s="169"/>
      <c r="J593" s="21">
        <v>30000</v>
      </c>
      <c r="K593" s="8"/>
    </row>
    <row r="594" spans="1:11" s="43" customFormat="1" ht="14.4" customHeight="1">
      <c r="A594" s="5" t="s">
        <v>6</v>
      </c>
      <c r="B594" s="9">
        <v>2.101</v>
      </c>
      <c r="C594" s="10" t="s">
        <v>49</v>
      </c>
      <c r="D594" s="22">
        <f t="shared" ref="D594:H594" si="127">D593</f>
        <v>57</v>
      </c>
      <c r="E594" s="168"/>
      <c r="F594" s="22">
        <f t="shared" si="127"/>
        <v>25000</v>
      </c>
      <c r="G594" s="168"/>
      <c r="H594" s="22">
        <f t="shared" si="127"/>
        <v>45000</v>
      </c>
      <c r="I594" s="168"/>
      <c r="J594" s="22">
        <v>30000</v>
      </c>
    </row>
    <row r="595" spans="1:11" ht="13.35" customHeight="1">
      <c r="A595" s="5"/>
      <c r="B595" s="24"/>
      <c r="C595" s="17"/>
      <c r="D595" s="18"/>
      <c r="E595" s="18"/>
      <c r="F595" s="18"/>
      <c r="G595" s="18"/>
      <c r="H595" s="18"/>
      <c r="I595" s="18"/>
      <c r="J595" s="18"/>
      <c r="K595" s="8"/>
    </row>
    <row r="596" spans="1:11" ht="13.35" customHeight="1">
      <c r="A596" s="5"/>
      <c r="B596" s="9">
        <v>2.1019999999999999</v>
      </c>
      <c r="C596" s="10" t="s">
        <v>55</v>
      </c>
      <c r="D596" s="18"/>
      <c r="E596" s="18"/>
      <c r="F596" s="18"/>
      <c r="G596" s="18"/>
      <c r="H596" s="18"/>
      <c r="I596" s="18"/>
      <c r="J596" s="18"/>
      <c r="K596" s="8"/>
    </row>
    <row r="597" spans="1:11" ht="13.35" customHeight="1">
      <c r="A597" s="5"/>
      <c r="B597" s="24">
        <v>39</v>
      </c>
      <c r="C597" s="17" t="s">
        <v>38</v>
      </c>
      <c r="D597" s="18"/>
      <c r="E597" s="18"/>
      <c r="F597" s="18"/>
      <c r="G597" s="18"/>
      <c r="H597" s="18"/>
      <c r="I597" s="18"/>
      <c r="J597" s="18"/>
      <c r="K597" s="8"/>
    </row>
    <row r="598" spans="1:11" ht="13.35" customHeight="1">
      <c r="A598" s="5"/>
      <c r="B598" s="24">
        <v>66</v>
      </c>
      <c r="C598" s="17" t="s">
        <v>82</v>
      </c>
      <c r="D598" s="18"/>
      <c r="E598" s="18"/>
      <c r="F598" s="18"/>
      <c r="G598" s="18"/>
      <c r="H598" s="18"/>
      <c r="I598" s="18"/>
      <c r="J598" s="18"/>
      <c r="K598" s="8"/>
    </row>
    <row r="599" spans="1:11" ht="13.35" customHeight="1">
      <c r="A599" s="5"/>
      <c r="B599" s="24" t="s">
        <v>83</v>
      </c>
      <c r="C599" s="17" t="s">
        <v>304</v>
      </c>
      <c r="D599" s="170">
        <v>0</v>
      </c>
      <c r="E599" s="170"/>
      <c r="F599" s="19">
        <v>1</v>
      </c>
      <c r="G599" s="170"/>
      <c r="H599" s="19">
        <v>1</v>
      </c>
      <c r="I599" s="170"/>
      <c r="J599" s="19">
        <v>3384</v>
      </c>
      <c r="K599" s="8"/>
    </row>
    <row r="600" spans="1:11" ht="26.4">
      <c r="A600" s="5"/>
      <c r="B600" s="104" t="s">
        <v>296</v>
      </c>
      <c r="C600" s="81" t="s">
        <v>456</v>
      </c>
      <c r="D600" s="22">
        <v>10500</v>
      </c>
      <c r="E600" s="168"/>
      <c r="F600" s="168">
        <v>0</v>
      </c>
      <c r="G600" s="168"/>
      <c r="H600" s="168">
        <v>0</v>
      </c>
      <c r="I600" s="168"/>
      <c r="J600" s="170">
        <v>0</v>
      </c>
      <c r="K600" s="8"/>
    </row>
    <row r="601" spans="1:11">
      <c r="A601" s="5" t="s">
        <v>6</v>
      </c>
      <c r="B601" s="24">
        <v>66</v>
      </c>
      <c r="C601" s="17" t="s">
        <v>82</v>
      </c>
      <c r="D601" s="21">
        <f t="shared" ref="D601:H601" si="128">SUM(D599:D600)</f>
        <v>10500</v>
      </c>
      <c r="E601" s="169"/>
      <c r="F601" s="21">
        <f t="shared" si="128"/>
        <v>1</v>
      </c>
      <c r="G601" s="169"/>
      <c r="H601" s="21">
        <f t="shared" si="128"/>
        <v>1</v>
      </c>
      <c r="I601" s="169"/>
      <c r="J601" s="21">
        <v>3384</v>
      </c>
      <c r="K601" s="8"/>
    </row>
    <row r="602" spans="1:11">
      <c r="A602" s="5"/>
      <c r="B602" s="24"/>
      <c r="C602" s="17"/>
      <c r="D602" s="19"/>
      <c r="E602" s="19"/>
      <c r="F602" s="19"/>
      <c r="G602" s="19"/>
      <c r="H602" s="19"/>
      <c r="I602" s="19"/>
      <c r="J602" s="19"/>
      <c r="K602" s="8"/>
    </row>
    <row r="603" spans="1:11" ht="27" customHeight="1">
      <c r="A603" s="104"/>
      <c r="B603" s="104">
        <v>69</v>
      </c>
      <c r="C603" s="81" t="s">
        <v>356</v>
      </c>
      <c r="D603" s="19"/>
      <c r="E603" s="19"/>
      <c r="F603" s="19"/>
      <c r="G603" s="19"/>
      <c r="H603" s="19"/>
      <c r="I603" s="19"/>
      <c r="J603" s="19"/>
      <c r="K603" s="8"/>
    </row>
    <row r="604" spans="1:11">
      <c r="A604" s="101"/>
      <c r="B604" s="104" t="s">
        <v>357</v>
      </c>
      <c r="C604" s="81" t="s">
        <v>304</v>
      </c>
      <c r="D604" s="168">
        <v>0</v>
      </c>
      <c r="E604" s="168"/>
      <c r="F604" s="22">
        <v>12500</v>
      </c>
      <c r="G604" s="168"/>
      <c r="H604" s="22">
        <v>12500</v>
      </c>
      <c r="I604" s="168"/>
      <c r="J604" s="22">
        <v>10682</v>
      </c>
      <c r="K604" s="8"/>
    </row>
    <row r="605" spans="1:11" ht="27" customHeight="1">
      <c r="A605" s="101" t="s">
        <v>6</v>
      </c>
      <c r="B605" s="104">
        <v>69</v>
      </c>
      <c r="C605" s="81" t="s">
        <v>356</v>
      </c>
      <c r="D605" s="169">
        <f t="shared" ref="D605:H605" si="129">D604</f>
        <v>0</v>
      </c>
      <c r="E605" s="169"/>
      <c r="F605" s="21">
        <f t="shared" si="129"/>
        <v>12500</v>
      </c>
      <c r="G605" s="169"/>
      <c r="H605" s="21">
        <f t="shared" si="129"/>
        <v>12500</v>
      </c>
      <c r="I605" s="169"/>
      <c r="J605" s="21">
        <v>10682</v>
      </c>
      <c r="K605" s="8"/>
    </row>
    <row r="606" spans="1:11">
      <c r="A606" s="101"/>
      <c r="B606" s="104"/>
      <c r="C606" s="81"/>
      <c r="D606" s="19"/>
      <c r="E606" s="19"/>
      <c r="F606" s="19"/>
      <c r="G606" s="19"/>
      <c r="H606" s="19"/>
      <c r="I606" s="19"/>
      <c r="J606" s="19"/>
      <c r="K606" s="8"/>
    </row>
    <row r="607" spans="1:11" ht="26.4">
      <c r="A607" s="101"/>
      <c r="B607" s="104">
        <v>70</v>
      </c>
      <c r="C607" s="81" t="s">
        <v>391</v>
      </c>
      <c r="D607" s="19"/>
      <c r="E607" s="19"/>
      <c r="F607" s="19"/>
      <c r="G607" s="19"/>
      <c r="H607" s="19"/>
      <c r="I607" s="19"/>
      <c r="J607" s="19"/>
      <c r="K607" s="8"/>
    </row>
    <row r="608" spans="1:11">
      <c r="A608" s="179"/>
      <c r="B608" s="202" t="s">
        <v>392</v>
      </c>
      <c r="C608" s="130" t="s">
        <v>390</v>
      </c>
      <c r="D608" s="168">
        <v>0</v>
      </c>
      <c r="E608" s="168"/>
      <c r="F608" s="22">
        <v>1000</v>
      </c>
      <c r="G608" s="168"/>
      <c r="H608" s="22">
        <v>1000</v>
      </c>
      <c r="I608" s="168"/>
      <c r="J608" s="168">
        <v>0</v>
      </c>
      <c r="K608" s="8"/>
    </row>
    <row r="609" spans="1:11" ht="28.8" customHeight="1">
      <c r="A609" s="101" t="s">
        <v>6</v>
      </c>
      <c r="B609" s="104">
        <v>70</v>
      </c>
      <c r="C609" s="81" t="s">
        <v>384</v>
      </c>
      <c r="D609" s="168">
        <f t="shared" ref="D609:H609" si="130">D608</f>
        <v>0</v>
      </c>
      <c r="E609" s="168"/>
      <c r="F609" s="22">
        <f t="shared" si="130"/>
        <v>1000</v>
      </c>
      <c r="G609" s="168"/>
      <c r="H609" s="22">
        <f t="shared" si="130"/>
        <v>1000</v>
      </c>
      <c r="I609" s="168"/>
      <c r="J609" s="168">
        <v>0</v>
      </c>
      <c r="K609" s="8"/>
    </row>
    <row r="610" spans="1:11" ht="15" customHeight="1">
      <c r="A610" s="5" t="s">
        <v>6</v>
      </c>
      <c r="B610" s="9">
        <v>2.1019999999999999</v>
      </c>
      <c r="C610" s="10" t="s">
        <v>55</v>
      </c>
      <c r="D610" s="22">
        <f t="shared" ref="D610:H610" si="131">D601+D605+D609</f>
        <v>10500</v>
      </c>
      <c r="E610" s="168"/>
      <c r="F610" s="22">
        <f t="shared" si="131"/>
        <v>13501</v>
      </c>
      <c r="G610" s="168"/>
      <c r="H610" s="22">
        <f t="shared" si="131"/>
        <v>13501</v>
      </c>
      <c r="I610" s="168"/>
      <c r="J610" s="22">
        <v>14066</v>
      </c>
      <c r="K610" s="8"/>
    </row>
    <row r="611" spans="1:11" ht="15" customHeight="1">
      <c r="A611" s="5"/>
      <c r="B611" s="9"/>
      <c r="C611" s="10"/>
      <c r="D611" s="19"/>
      <c r="E611" s="19"/>
      <c r="F611" s="19"/>
      <c r="G611" s="19"/>
      <c r="H611" s="19"/>
      <c r="I611" s="19"/>
      <c r="J611" s="19"/>
      <c r="K611" s="8"/>
    </row>
    <row r="612" spans="1:11" ht="15" customHeight="1">
      <c r="A612" s="5"/>
      <c r="B612" s="103">
        <v>2.1040000000000001</v>
      </c>
      <c r="C612" s="102" t="s">
        <v>66</v>
      </c>
      <c r="D612" s="19"/>
      <c r="E612" s="19"/>
      <c r="F612" s="19"/>
      <c r="G612" s="19"/>
      <c r="H612" s="19"/>
      <c r="I612" s="19"/>
      <c r="J612" s="19"/>
      <c r="K612" s="8"/>
    </row>
    <row r="613" spans="1:11" ht="15" customHeight="1">
      <c r="A613" s="5"/>
      <c r="B613" s="104">
        <v>39</v>
      </c>
      <c r="C613" s="81" t="s">
        <v>38</v>
      </c>
      <c r="D613" s="19"/>
      <c r="E613" s="19"/>
      <c r="F613" s="19"/>
      <c r="G613" s="19"/>
      <c r="H613" s="19"/>
      <c r="I613" s="19"/>
      <c r="J613" s="19"/>
      <c r="K613" s="8"/>
    </row>
    <row r="614" spans="1:11" ht="15" customHeight="1">
      <c r="A614" s="5"/>
      <c r="B614" s="104">
        <v>66</v>
      </c>
      <c r="C614" s="81" t="s">
        <v>257</v>
      </c>
      <c r="D614" s="19"/>
      <c r="E614" s="19"/>
      <c r="F614" s="19"/>
      <c r="G614" s="19"/>
      <c r="H614" s="19"/>
      <c r="I614" s="19"/>
      <c r="J614" s="19"/>
      <c r="K614" s="8"/>
    </row>
    <row r="615" spans="1:11" ht="28.95" customHeight="1">
      <c r="A615" s="5"/>
      <c r="B615" s="198" t="s">
        <v>83</v>
      </c>
      <c r="C615" s="81" t="s">
        <v>258</v>
      </c>
      <c r="D615" s="19">
        <v>9412</v>
      </c>
      <c r="E615" s="170"/>
      <c r="F615" s="19">
        <v>20000</v>
      </c>
      <c r="G615" s="170"/>
      <c r="H615" s="19">
        <v>20000</v>
      </c>
      <c r="I615" s="170"/>
      <c r="J615" s="19">
        <v>23418</v>
      </c>
      <c r="K615" s="8"/>
    </row>
    <row r="616" spans="1:11" ht="28.95" customHeight="1">
      <c r="A616" s="5"/>
      <c r="B616" s="198" t="s">
        <v>296</v>
      </c>
      <c r="C616" s="81" t="s">
        <v>297</v>
      </c>
      <c r="D616" s="170">
        <v>0</v>
      </c>
      <c r="E616" s="170"/>
      <c r="F616" s="19">
        <v>5000</v>
      </c>
      <c r="G616" s="170"/>
      <c r="H616" s="19">
        <v>5000</v>
      </c>
      <c r="I616" s="170"/>
      <c r="J616" s="170">
        <v>0</v>
      </c>
      <c r="K616" s="8"/>
    </row>
    <row r="617" spans="1:11" ht="28.95" customHeight="1">
      <c r="A617" s="5"/>
      <c r="B617" s="198" t="s">
        <v>369</v>
      </c>
      <c r="C617" s="81" t="s">
        <v>374</v>
      </c>
      <c r="D617" s="170">
        <v>0</v>
      </c>
      <c r="E617" s="170"/>
      <c r="F617" s="19">
        <v>5000</v>
      </c>
      <c r="G617" s="170"/>
      <c r="H617" s="19">
        <v>5000</v>
      </c>
      <c r="I617" s="170"/>
      <c r="J617" s="170">
        <v>0</v>
      </c>
      <c r="K617" s="8"/>
    </row>
    <row r="618" spans="1:11" ht="15" customHeight="1">
      <c r="A618" s="5"/>
      <c r="B618" s="139" t="s">
        <v>322</v>
      </c>
      <c r="C618" s="81" t="s">
        <v>405</v>
      </c>
      <c r="D618" s="170">
        <v>0</v>
      </c>
      <c r="E618" s="170"/>
      <c r="F618" s="170">
        <v>0</v>
      </c>
      <c r="G618" s="170"/>
      <c r="H618" s="19">
        <v>3000</v>
      </c>
      <c r="I618" s="170"/>
      <c r="J618" s="19">
        <v>1</v>
      </c>
      <c r="K618" s="8"/>
    </row>
    <row r="619" spans="1:11" ht="27" customHeight="1">
      <c r="A619" s="5"/>
      <c r="B619" s="139" t="s">
        <v>432</v>
      </c>
      <c r="C619" s="81" t="s">
        <v>433</v>
      </c>
      <c r="D619" s="168">
        <v>0</v>
      </c>
      <c r="E619" s="168"/>
      <c r="F619" s="168">
        <v>0</v>
      </c>
      <c r="G619" s="168"/>
      <c r="H619" s="168">
        <v>0</v>
      </c>
      <c r="I619" s="168"/>
      <c r="J619" s="22">
        <v>10000</v>
      </c>
      <c r="K619" s="8"/>
    </row>
    <row r="620" spans="1:11" ht="15.45" customHeight="1">
      <c r="A620" s="5" t="s">
        <v>6</v>
      </c>
      <c r="B620" s="103">
        <v>2.1040000000000001</v>
      </c>
      <c r="C620" s="102" t="s">
        <v>66</v>
      </c>
      <c r="D620" s="22">
        <f>SUM(D615:D619)</f>
        <v>9412</v>
      </c>
      <c r="E620" s="168"/>
      <c r="F620" s="22">
        <f t="shared" ref="F620:H620" si="132">SUM(F615:F619)</f>
        <v>30000</v>
      </c>
      <c r="G620" s="168"/>
      <c r="H620" s="22">
        <f t="shared" si="132"/>
        <v>33000</v>
      </c>
      <c r="I620" s="168"/>
      <c r="J620" s="22">
        <v>33419</v>
      </c>
      <c r="K620" s="8"/>
    </row>
    <row r="621" spans="1:11" ht="15.45" customHeight="1">
      <c r="A621" s="5" t="s">
        <v>6</v>
      </c>
      <c r="B621" s="20">
        <v>2</v>
      </c>
      <c r="C621" s="17" t="s">
        <v>38</v>
      </c>
      <c r="D621" s="22">
        <f>D610+D594+D620</f>
        <v>19969</v>
      </c>
      <c r="E621" s="168"/>
      <c r="F621" s="22">
        <f t="shared" ref="F621:H621" si="133">F610+F594+F620</f>
        <v>68501</v>
      </c>
      <c r="G621" s="168"/>
      <c r="H621" s="22">
        <f t="shared" si="133"/>
        <v>91501</v>
      </c>
      <c r="I621" s="168"/>
      <c r="J621" s="22">
        <v>77485</v>
      </c>
      <c r="K621" s="8"/>
    </row>
    <row r="622" spans="1:11" ht="15.45" customHeight="1">
      <c r="A622" s="5" t="s">
        <v>6</v>
      </c>
      <c r="B622" s="40">
        <v>4235</v>
      </c>
      <c r="C622" s="10" t="s">
        <v>337</v>
      </c>
      <c r="D622" s="22">
        <f t="shared" ref="D622:H622" si="134">D621</f>
        <v>19969</v>
      </c>
      <c r="E622" s="168"/>
      <c r="F622" s="77">
        <f t="shared" si="134"/>
        <v>68501</v>
      </c>
      <c r="G622" s="168"/>
      <c r="H622" s="22">
        <f t="shared" si="134"/>
        <v>91501</v>
      </c>
      <c r="I622" s="168"/>
      <c r="J622" s="22">
        <v>77485</v>
      </c>
      <c r="K622" s="8"/>
    </row>
    <row r="623" spans="1:11" ht="15.45" customHeight="1">
      <c r="A623" s="5"/>
      <c r="B623" s="24"/>
      <c r="C623" s="10"/>
      <c r="D623" s="12"/>
      <c r="E623" s="12"/>
      <c r="F623" s="12"/>
      <c r="G623" s="12"/>
      <c r="H623" s="12"/>
      <c r="I623" s="12"/>
      <c r="J623" s="12"/>
      <c r="K623" s="8"/>
    </row>
    <row r="624" spans="1:11" ht="15.45" customHeight="1">
      <c r="A624" s="13" t="s">
        <v>8</v>
      </c>
      <c r="B624" s="100">
        <v>4801</v>
      </c>
      <c r="C624" s="23" t="s">
        <v>125</v>
      </c>
      <c r="D624" s="11"/>
      <c r="E624" s="11"/>
      <c r="F624" s="11"/>
      <c r="G624" s="11"/>
      <c r="H624" s="11"/>
      <c r="I624" s="11"/>
      <c r="J624" s="11"/>
      <c r="K624" s="8"/>
    </row>
    <row r="625" spans="1:11" ht="15.45" customHeight="1">
      <c r="A625" s="5"/>
      <c r="B625" s="20">
        <v>1</v>
      </c>
      <c r="C625" s="17" t="s">
        <v>118</v>
      </c>
      <c r="D625" s="11"/>
      <c r="E625" s="11"/>
      <c r="F625" s="11"/>
      <c r="G625" s="11"/>
      <c r="H625" s="11"/>
      <c r="I625" s="11"/>
      <c r="J625" s="11"/>
      <c r="K625" s="8"/>
    </row>
    <row r="626" spans="1:11" ht="15.45" customHeight="1">
      <c r="A626" s="5"/>
      <c r="B626" s="9">
        <v>1.796</v>
      </c>
      <c r="C626" s="23" t="s">
        <v>114</v>
      </c>
      <c r="D626" s="91"/>
      <c r="E626" s="11"/>
      <c r="F626" s="11"/>
      <c r="G626" s="11"/>
      <c r="H626" s="12"/>
      <c r="I626" s="11"/>
      <c r="J626" s="11"/>
      <c r="K626" s="8"/>
    </row>
    <row r="627" spans="1:11" ht="15.45" customHeight="1">
      <c r="A627" s="5"/>
      <c r="B627" s="16" t="s">
        <v>124</v>
      </c>
      <c r="C627" s="17" t="s">
        <v>123</v>
      </c>
      <c r="D627" s="79">
        <v>4939</v>
      </c>
      <c r="E627" s="171"/>
      <c r="F627" s="175">
        <v>0</v>
      </c>
      <c r="G627" s="171"/>
      <c r="H627" s="171">
        <v>0</v>
      </c>
      <c r="I627" s="171"/>
      <c r="J627" s="175">
        <v>0</v>
      </c>
      <c r="K627" s="8"/>
    </row>
    <row r="628" spans="1:11" ht="15.45" customHeight="1">
      <c r="A628" s="5" t="s">
        <v>6</v>
      </c>
      <c r="B628" s="9">
        <v>1.796</v>
      </c>
      <c r="C628" s="10" t="s">
        <v>114</v>
      </c>
      <c r="D628" s="80">
        <f t="shared" ref="D628:H628" si="135">D627</f>
        <v>4939</v>
      </c>
      <c r="E628" s="173"/>
      <c r="F628" s="173">
        <f t="shared" si="135"/>
        <v>0</v>
      </c>
      <c r="G628" s="173"/>
      <c r="H628" s="173">
        <f t="shared" si="135"/>
        <v>0</v>
      </c>
      <c r="I628" s="173"/>
      <c r="J628" s="173">
        <v>0</v>
      </c>
      <c r="K628" s="8"/>
    </row>
    <row r="629" spans="1:11" ht="15.45" customHeight="1">
      <c r="A629" s="5" t="s">
        <v>6</v>
      </c>
      <c r="B629" s="20">
        <v>1</v>
      </c>
      <c r="C629" s="17" t="s">
        <v>118</v>
      </c>
      <c r="D629" s="80">
        <f t="shared" ref="D629:H629" si="136">D627</f>
        <v>4939</v>
      </c>
      <c r="E629" s="173"/>
      <c r="F629" s="173">
        <f t="shared" si="136"/>
        <v>0</v>
      </c>
      <c r="G629" s="173"/>
      <c r="H629" s="173">
        <f t="shared" si="136"/>
        <v>0</v>
      </c>
      <c r="I629" s="173"/>
      <c r="J629" s="173">
        <v>0</v>
      </c>
      <c r="K629" s="8"/>
    </row>
    <row r="630" spans="1:11" ht="15.45" customHeight="1">
      <c r="A630" s="69" t="s">
        <v>6</v>
      </c>
      <c r="B630" s="178">
        <v>4801</v>
      </c>
      <c r="C630" s="128" t="s">
        <v>125</v>
      </c>
      <c r="D630" s="80">
        <f t="shared" ref="D630:H630" si="137">D627</f>
        <v>4939</v>
      </c>
      <c r="E630" s="173"/>
      <c r="F630" s="173">
        <f t="shared" si="137"/>
        <v>0</v>
      </c>
      <c r="G630" s="173"/>
      <c r="H630" s="173">
        <f t="shared" si="137"/>
        <v>0</v>
      </c>
      <c r="I630" s="173"/>
      <c r="J630" s="173">
        <v>0</v>
      </c>
      <c r="K630" s="8"/>
    </row>
    <row r="631" spans="1:11" ht="15.45" customHeight="1">
      <c r="A631" s="5"/>
      <c r="B631" s="24"/>
      <c r="C631" s="10"/>
      <c r="D631" s="12"/>
      <c r="E631" s="12"/>
      <c r="F631" s="12"/>
      <c r="G631" s="12"/>
      <c r="H631" s="12"/>
      <c r="I631" s="12"/>
      <c r="J631" s="12"/>
      <c r="K631" s="8"/>
    </row>
    <row r="632" spans="1:11" ht="15.45" customHeight="1">
      <c r="A632" s="5" t="s">
        <v>8</v>
      </c>
      <c r="B632" s="40">
        <v>5054</v>
      </c>
      <c r="C632" s="10" t="s">
        <v>141</v>
      </c>
      <c r="D632" s="11"/>
      <c r="E632" s="11"/>
      <c r="F632" s="11"/>
      <c r="G632" s="11"/>
      <c r="H632" s="11"/>
      <c r="I632" s="11"/>
      <c r="J632" s="11"/>
      <c r="K632" s="8"/>
    </row>
    <row r="633" spans="1:11" ht="15.45" customHeight="1">
      <c r="A633" s="5"/>
      <c r="B633" s="20">
        <v>4</v>
      </c>
      <c r="C633" s="17" t="s">
        <v>117</v>
      </c>
      <c r="D633" s="11"/>
      <c r="E633" s="11"/>
      <c r="F633" s="11"/>
      <c r="G633" s="11"/>
      <c r="H633" s="11"/>
      <c r="I633" s="11"/>
      <c r="J633" s="11"/>
      <c r="K633" s="8"/>
    </row>
    <row r="634" spans="1:11" ht="15.45" customHeight="1">
      <c r="A634" s="5"/>
      <c r="B634" s="9">
        <v>4.7889999999999997</v>
      </c>
      <c r="C634" s="10" t="s">
        <v>228</v>
      </c>
      <c r="D634" s="11"/>
      <c r="E634" s="11"/>
      <c r="F634" s="11"/>
      <c r="G634" s="11"/>
      <c r="H634" s="11"/>
      <c r="I634" s="11"/>
      <c r="J634" s="11"/>
      <c r="K634" s="8"/>
    </row>
    <row r="635" spans="1:11" ht="15.45" customHeight="1">
      <c r="A635" s="5"/>
      <c r="B635" s="16" t="s">
        <v>124</v>
      </c>
      <c r="C635" s="17" t="s">
        <v>122</v>
      </c>
      <c r="D635" s="174">
        <v>0</v>
      </c>
      <c r="E635" s="174"/>
      <c r="F635" s="28">
        <v>100</v>
      </c>
      <c r="G635" s="174"/>
      <c r="H635" s="28">
        <v>100</v>
      </c>
      <c r="I635" s="174"/>
      <c r="J635" s="174">
        <v>0</v>
      </c>
      <c r="K635" s="8"/>
    </row>
    <row r="636" spans="1:11" ht="15.45" customHeight="1">
      <c r="A636" s="5" t="s">
        <v>6</v>
      </c>
      <c r="B636" s="9">
        <v>4.7889999999999997</v>
      </c>
      <c r="C636" s="10" t="s">
        <v>228</v>
      </c>
      <c r="D636" s="174">
        <f t="shared" ref="D636:H636" si="138">D635</f>
        <v>0</v>
      </c>
      <c r="E636" s="174"/>
      <c r="F636" s="28">
        <f t="shared" si="138"/>
        <v>100</v>
      </c>
      <c r="G636" s="174"/>
      <c r="H636" s="28">
        <f t="shared" si="138"/>
        <v>100</v>
      </c>
      <c r="I636" s="174"/>
      <c r="J636" s="174">
        <v>0</v>
      </c>
      <c r="K636" s="8"/>
    </row>
    <row r="637" spans="1:11" ht="13.35" customHeight="1">
      <c r="A637" s="5"/>
      <c r="B637" s="9"/>
      <c r="C637" s="10"/>
      <c r="D637" s="79"/>
      <c r="E637" s="79"/>
      <c r="F637" s="79"/>
      <c r="G637" s="79"/>
      <c r="H637" s="79"/>
      <c r="I637" s="79"/>
      <c r="J637" s="79"/>
      <c r="K637" s="8"/>
    </row>
    <row r="638" spans="1:11" ht="13.35" customHeight="1">
      <c r="A638" s="5"/>
      <c r="B638" s="9">
        <v>4.7960000000000003</v>
      </c>
      <c r="C638" s="182" t="s">
        <v>114</v>
      </c>
      <c r="D638" s="26"/>
      <c r="E638" s="79"/>
      <c r="F638" s="79"/>
      <c r="G638" s="79"/>
      <c r="H638" s="79"/>
      <c r="I638" s="79"/>
      <c r="J638" s="79"/>
      <c r="K638" s="8"/>
    </row>
    <row r="639" spans="1:11" ht="13.35" customHeight="1">
      <c r="A639" s="5"/>
      <c r="B639" s="7" t="s">
        <v>124</v>
      </c>
      <c r="C639" s="8" t="s">
        <v>123</v>
      </c>
      <c r="D639" s="79">
        <v>29999</v>
      </c>
      <c r="E639" s="171"/>
      <c r="F639" s="79">
        <v>9900</v>
      </c>
      <c r="G639" s="171"/>
      <c r="H639" s="79">
        <v>9900</v>
      </c>
      <c r="I639" s="171"/>
      <c r="J639" s="174">
        <v>0</v>
      </c>
      <c r="K639" s="8"/>
    </row>
    <row r="640" spans="1:11" ht="13.35" customHeight="1">
      <c r="A640" s="5" t="s">
        <v>6</v>
      </c>
      <c r="B640" s="9">
        <v>4.7960000000000003</v>
      </c>
      <c r="C640" s="120" t="s">
        <v>114</v>
      </c>
      <c r="D640" s="80">
        <f t="shared" ref="D640:H640" si="139">D639</f>
        <v>29999</v>
      </c>
      <c r="E640" s="173"/>
      <c r="F640" s="80">
        <f t="shared" si="139"/>
        <v>9900</v>
      </c>
      <c r="G640" s="173"/>
      <c r="H640" s="80">
        <f t="shared" si="139"/>
        <v>9900</v>
      </c>
      <c r="I640" s="173"/>
      <c r="J640" s="173">
        <v>0</v>
      </c>
      <c r="K640" s="8"/>
    </row>
    <row r="641" spans="1:11" ht="13.35" customHeight="1">
      <c r="A641" s="5" t="s">
        <v>6</v>
      </c>
      <c r="B641" s="20">
        <v>4</v>
      </c>
      <c r="C641" s="17" t="s">
        <v>117</v>
      </c>
      <c r="D641" s="80">
        <f t="shared" ref="D641:H641" si="140">D640+D636</f>
        <v>29999</v>
      </c>
      <c r="E641" s="173"/>
      <c r="F641" s="80">
        <f t="shared" si="140"/>
        <v>10000</v>
      </c>
      <c r="G641" s="173"/>
      <c r="H641" s="80">
        <f t="shared" si="140"/>
        <v>10000</v>
      </c>
      <c r="I641" s="173"/>
      <c r="J641" s="173">
        <v>0</v>
      </c>
      <c r="K641" s="8"/>
    </row>
    <row r="642" spans="1:11" ht="13.35" customHeight="1">
      <c r="A642" s="5" t="s">
        <v>6</v>
      </c>
      <c r="B642" s="40">
        <v>5054</v>
      </c>
      <c r="C642" s="10" t="s">
        <v>141</v>
      </c>
      <c r="D642" s="28">
        <f t="shared" ref="D642:H642" si="141">D641</f>
        <v>29999</v>
      </c>
      <c r="E642" s="174"/>
      <c r="F642" s="28">
        <f t="shared" si="141"/>
        <v>10000</v>
      </c>
      <c r="G642" s="174"/>
      <c r="H642" s="28">
        <f t="shared" si="141"/>
        <v>10000</v>
      </c>
      <c r="I642" s="174"/>
      <c r="J642" s="174">
        <v>0</v>
      </c>
      <c r="K642" s="8"/>
    </row>
    <row r="643" spans="1:11" ht="13.35" customHeight="1">
      <c r="A643" s="105" t="s">
        <v>6</v>
      </c>
      <c r="B643" s="106"/>
      <c r="C643" s="107" t="s">
        <v>78</v>
      </c>
      <c r="D643" s="93">
        <f t="shared" ref="D643:H643" si="142">D622+D583+D502+D532+D520+D630+D642</f>
        <v>246696</v>
      </c>
      <c r="E643" s="172"/>
      <c r="F643" s="93">
        <f t="shared" si="142"/>
        <v>337051</v>
      </c>
      <c r="G643" s="172"/>
      <c r="H643" s="93">
        <f t="shared" si="142"/>
        <v>364151</v>
      </c>
      <c r="I643" s="172"/>
      <c r="J643" s="93">
        <v>250098</v>
      </c>
      <c r="K643" s="8"/>
    </row>
    <row r="644" spans="1:11" ht="13.35" customHeight="1">
      <c r="A644" s="105" t="s">
        <v>6</v>
      </c>
      <c r="B644" s="106"/>
      <c r="C644" s="107" t="s">
        <v>3</v>
      </c>
      <c r="D644" s="72">
        <f t="shared" ref="D644:H644" si="143">D643+D489</f>
        <v>1431589</v>
      </c>
      <c r="E644" s="169"/>
      <c r="F644" s="72">
        <f t="shared" si="143"/>
        <v>2031431</v>
      </c>
      <c r="G644" s="169"/>
      <c r="H644" s="72">
        <f t="shared" si="143"/>
        <v>2427737</v>
      </c>
      <c r="I644" s="169"/>
      <c r="J644" s="72">
        <v>2725471</v>
      </c>
      <c r="K644" s="8"/>
    </row>
    <row r="645" spans="1:11">
      <c r="A645" s="5"/>
      <c r="B645" s="24"/>
      <c r="C645" s="10"/>
      <c r="D645" s="18"/>
      <c r="E645" s="18"/>
      <c r="F645" s="18"/>
      <c r="G645" s="18"/>
      <c r="H645" s="18"/>
      <c r="I645" s="18"/>
      <c r="J645" s="18"/>
      <c r="K645" s="8"/>
    </row>
    <row r="646" spans="1:11" ht="42" customHeight="1">
      <c r="A646" s="162" t="s">
        <v>347</v>
      </c>
      <c r="B646" s="24">
        <v>2225</v>
      </c>
      <c r="C646" s="17" t="s">
        <v>406</v>
      </c>
      <c r="D646" s="18">
        <v>35</v>
      </c>
      <c r="E646" s="18"/>
      <c r="F646" s="170">
        <v>0</v>
      </c>
      <c r="G646" s="170"/>
      <c r="H646" s="170">
        <v>0</v>
      </c>
      <c r="I646" s="170"/>
      <c r="J646" s="170">
        <v>0</v>
      </c>
      <c r="K646" s="8"/>
    </row>
    <row r="647" spans="1:11" ht="27.6" customHeight="1">
      <c r="A647" s="162" t="s">
        <v>347</v>
      </c>
      <c r="B647" s="24">
        <v>2235</v>
      </c>
      <c r="C647" s="17" t="s">
        <v>407</v>
      </c>
      <c r="D647" s="18">
        <v>2</v>
      </c>
      <c r="E647" s="18"/>
      <c r="F647" s="170">
        <v>0</v>
      </c>
      <c r="G647" s="170"/>
      <c r="H647" s="170">
        <v>0</v>
      </c>
      <c r="I647" s="170"/>
      <c r="J647" s="170">
        <v>0</v>
      </c>
      <c r="K647" s="8"/>
    </row>
    <row r="648" spans="1:11" ht="28.8" customHeight="1">
      <c r="A648" s="162" t="s">
        <v>347</v>
      </c>
      <c r="B648" s="24">
        <v>2236</v>
      </c>
      <c r="C648" s="17" t="s">
        <v>462</v>
      </c>
      <c r="D648" s="140">
        <v>3</v>
      </c>
      <c r="E648" s="79"/>
      <c r="F648" s="171">
        <v>0</v>
      </c>
      <c r="G648" s="171"/>
      <c r="H648" s="171">
        <v>0</v>
      </c>
      <c r="I648" s="171"/>
      <c r="J648" s="171">
        <v>0</v>
      </c>
      <c r="K648" s="8"/>
    </row>
    <row r="649" spans="1:11">
      <c r="A649" s="5"/>
      <c r="B649" s="24"/>
      <c r="C649" s="43"/>
      <c r="D649" s="26"/>
      <c r="E649" s="26"/>
      <c r="F649" s="26"/>
      <c r="G649" s="26"/>
      <c r="H649" s="26"/>
      <c r="I649" s="26"/>
      <c r="J649" s="26"/>
      <c r="K649" s="8"/>
    </row>
    <row r="650" spans="1:11">
      <c r="A650" s="8"/>
      <c r="B650" s="8"/>
      <c r="D650" s="26"/>
      <c r="E650" s="26"/>
      <c r="F650" s="26"/>
      <c r="G650" s="26"/>
      <c r="H650" s="26"/>
      <c r="I650" s="26"/>
      <c r="J650" s="26"/>
      <c r="K650" s="8"/>
    </row>
    <row r="651" spans="1:11">
      <c r="A651" s="8"/>
      <c r="B651" s="8"/>
      <c r="D651" s="18"/>
      <c r="E651" s="18"/>
      <c r="F651" s="18"/>
      <c r="G651" s="18"/>
      <c r="H651" s="18"/>
      <c r="I651" s="18"/>
      <c r="J651" s="18"/>
      <c r="K651" s="8"/>
    </row>
    <row r="652" spans="1:11">
      <c r="A652" s="8"/>
      <c r="B652" s="8"/>
      <c r="D652" s="121"/>
      <c r="E652" s="121"/>
      <c r="F652" s="121"/>
      <c r="G652" s="121"/>
      <c r="H652" s="121"/>
      <c r="I652" s="121"/>
      <c r="K652" s="8"/>
    </row>
    <row r="653" spans="1:11">
      <c r="A653" s="8"/>
      <c r="B653" s="8"/>
      <c r="D653" s="122"/>
      <c r="E653" s="122"/>
      <c r="F653" s="122"/>
      <c r="G653" s="122"/>
      <c r="H653" s="122"/>
      <c r="I653" s="122"/>
      <c r="K653" s="8"/>
    </row>
    <row r="654" spans="1:11">
      <c r="A654" s="8"/>
      <c r="B654" s="8"/>
      <c r="C654" s="7"/>
      <c r="D654" s="125"/>
      <c r="E654" s="125"/>
      <c r="F654" s="125"/>
      <c r="G654" s="125"/>
      <c r="H654" s="125"/>
      <c r="I654" s="125"/>
      <c r="K654" s="8"/>
    </row>
    <row r="655" spans="1:11">
      <c r="A655" s="8"/>
      <c r="B655" s="8"/>
      <c r="C655" s="7"/>
      <c r="K655" s="8"/>
    </row>
    <row r="656" spans="1:11">
      <c r="A656" s="8"/>
      <c r="B656" s="8"/>
      <c r="C656" s="7"/>
      <c r="K656" s="8"/>
    </row>
    <row r="657" spans="1:11">
      <c r="A657" s="8"/>
      <c r="B657" s="8"/>
      <c r="C657" s="7"/>
      <c r="K657" s="8"/>
    </row>
    <row r="658" spans="1:11">
      <c r="A658" s="8"/>
      <c r="B658" s="8"/>
      <c r="C658" s="7"/>
      <c r="K658" s="8"/>
    </row>
    <row r="659" spans="1:11">
      <c r="A659" s="8"/>
      <c r="B659" s="8"/>
      <c r="C659" s="7"/>
      <c r="K659" s="8"/>
    </row>
    <row r="660" spans="1:11">
      <c r="A660" s="8"/>
      <c r="B660" s="8"/>
      <c r="C660" s="7"/>
      <c r="K660" s="8"/>
    </row>
    <row r="661" spans="1:11">
      <c r="A661" s="8"/>
      <c r="B661" s="8"/>
      <c r="C661" s="7"/>
      <c r="K661" s="8"/>
    </row>
    <row r="662" spans="1:11">
      <c r="A662" s="8"/>
      <c r="B662" s="8"/>
      <c r="C662" s="7"/>
      <c r="K662" s="8"/>
    </row>
    <row r="663" spans="1:11">
      <c r="A663" s="8"/>
      <c r="B663" s="8"/>
      <c r="C663" s="7"/>
      <c r="K663" s="8"/>
    </row>
    <row r="664" spans="1:11">
      <c r="A664" s="8"/>
      <c r="B664" s="8"/>
      <c r="C664" s="7"/>
      <c r="K664" s="8"/>
    </row>
    <row r="665" spans="1:11">
      <c r="A665" s="8"/>
      <c r="B665" s="8"/>
      <c r="K665" s="8"/>
    </row>
    <row r="666" spans="1:11">
      <c r="A666" s="8"/>
      <c r="B666" s="8"/>
      <c r="C666" s="43"/>
      <c r="D666" s="26"/>
      <c r="E666" s="26"/>
      <c r="F666" s="26"/>
      <c r="G666" s="26"/>
      <c r="H666" s="26"/>
      <c r="I666" s="26"/>
      <c r="K666" s="8"/>
    </row>
    <row r="667" spans="1:11">
      <c r="A667" s="8"/>
      <c r="B667" s="8"/>
      <c r="C667" s="43"/>
      <c r="D667" s="26"/>
      <c r="E667" s="26"/>
      <c r="F667" s="26"/>
      <c r="G667" s="26"/>
      <c r="H667" s="26"/>
      <c r="I667" s="26"/>
      <c r="K667" s="8"/>
    </row>
    <row r="668" spans="1:11">
      <c r="A668" s="8"/>
      <c r="B668" s="8"/>
      <c r="C668" s="43"/>
      <c r="D668" s="26"/>
      <c r="E668" s="26"/>
      <c r="F668" s="26"/>
      <c r="G668" s="26"/>
      <c r="H668" s="26"/>
      <c r="I668" s="26"/>
      <c r="K668" s="8"/>
    </row>
    <row r="669" spans="1:11">
      <c r="A669" s="8"/>
      <c r="B669" s="8"/>
      <c r="C669" s="43"/>
      <c r="D669" s="26"/>
      <c r="E669" s="26"/>
      <c r="F669" s="26"/>
      <c r="G669" s="26"/>
      <c r="H669" s="26"/>
      <c r="I669" s="26"/>
      <c r="K669" s="8"/>
    </row>
    <row r="670" spans="1:11">
      <c r="A670" s="8"/>
      <c r="B670" s="8"/>
      <c r="C670" s="43"/>
      <c r="D670" s="26"/>
      <c r="E670" s="26"/>
      <c r="F670" s="26"/>
      <c r="G670" s="26"/>
      <c r="H670" s="26"/>
      <c r="I670" s="26"/>
      <c r="K670" s="8"/>
    </row>
    <row r="671" spans="1:11">
      <c r="A671" s="8"/>
      <c r="B671" s="8"/>
      <c r="C671" s="43"/>
      <c r="D671" s="26"/>
      <c r="E671" s="26"/>
      <c r="F671" s="26"/>
      <c r="G671" s="26"/>
      <c r="H671" s="26"/>
      <c r="I671" s="26"/>
      <c r="K671" s="8"/>
    </row>
    <row r="672" spans="1:11">
      <c r="A672" s="8"/>
      <c r="B672" s="8"/>
      <c r="C672" s="43"/>
      <c r="D672" s="26"/>
      <c r="E672" s="26"/>
      <c r="F672" s="26"/>
      <c r="G672" s="26"/>
      <c r="H672" s="26"/>
      <c r="I672" s="26"/>
      <c r="K672" s="8"/>
    </row>
    <row r="673" spans="1:11">
      <c r="A673" s="8"/>
      <c r="B673" s="8"/>
      <c r="D673" s="26"/>
      <c r="E673" s="26"/>
      <c r="F673" s="26"/>
      <c r="G673" s="26"/>
      <c r="H673" s="26"/>
      <c r="I673" s="26"/>
      <c r="K673" s="8"/>
    </row>
    <row r="674" spans="1:11">
      <c r="A674" s="8"/>
      <c r="B674" s="8"/>
      <c r="D674" s="26"/>
      <c r="E674" s="26"/>
      <c r="F674" s="26"/>
      <c r="G674" s="26"/>
      <c r="H674" s="26"/>
      <c r="I674" s="26"/>
      <c r="K674" s="8"/>
    </row>
    <row r="675" spans="1:11">
      <c r="A675" s="8"/>
      <c r="B675" s="8"/>
      <c r="D675" s="26"/>
      <c r="E675" s="26"/>
      <c r="F675" s="26"/>
      <c r="G675" s="26"/>
      <c r="H675" s="26"/>
      <c r="I675" s="26"/>
      <c r="K675" s="8"/>
    </row>
    <row r="676" spans="1:11">
      <c r="A676" s="8"/>
      <c r="B676" s="8"/>
      <c r="D676" s="26"/>
      <c r="E676" s="26"/>
      <c r="F676" s="26"/>
      <c r="G676" s="26"/>
      <c r="H676" s="26"/>
      <c r="I676" s="26"/>
      <c r="K676" s="8"/>
    </row>
    <row r="677" spans="1:11">
      <c r="A677" s="8"/>
      <c r="B677" s="8"/>
      <c r="C677" s="163"/>
      <c r="D677" s="123"/>
      <c r="E677" s="26"/>
      <c r="F677" s="26"/>
      <c r="G677" s="26"/>
      <c r="H677" s="26"/>
      <c r="I677" s="26"/>
      <c r="K677" s="8"/>
    </row>
    <row r="678" spans="1:11">
      <c r="A678" s="8"/>
      <c r="B678" s="8"/>
      <c r="C678" s="43"/>
      <c r="D678" s="26"/>
      <c r="E678" s="26"/>
      <c r="F678" s="26"/>
      <c r="G678" s="26"/>
      <c r="H678" s="26"/>
      <c r="I678" s="26"/>
      <c r="K678" s="8"/>
    </row>
    <row r="679" spans="1:11">
      <c r="A679" s="8"/>
      <c r="B679" s="8"/>
      <c r="C679" s="43"/>
      <c r="D679" s="26"/>
      <c r="E679" s="26"/>
      <c r="F679" s="26"/>
      <c r="G679" s="26"/>
      <c r="H679" s="26"/>
      <c r="I679" s="26"/>
      <c r="K679" s="8"/>
    </row>
    <row r="680" spans="1:11">
      <c r="A680" s="8"/>
      <c r="B680" s="8"/>
      <c r="C680" s="43"/>
      <c r="D680" s="26"/>
      <c r="E680" s="26"/>
      <c r="F680" s="26"/>
      <c r="G680" s="26"/>
      <c r="H680" s="26"/>
      <c r="I680" s="26"/>
      <c r="K680" s="8"/>
    </row>
    <row r="681" spans="1:11">
      <c r="A681" s="8"/>
      <c r="B681" s="8"/>
      <c r="C681" s="43"/>
      <c r="D681" s="26"/>
      <c r="E681" s="26"/>
      <c r="F681" s="26"/>
      <c r="G681" s="26"/>
      <c r="H681" s="26"/>
      <c r="I681" s="26"/>
      <c r="K681" s="8"/>
    </row>
    <row r="682" spans="1:11">
      <c r="A682" s="8"/>
      <c r="B682" s="8"/>
      <c r="C682" s="43"/>
      <c r="D682" s="26"/>
      <c r="E682" s="26"/>
      <c r="F682" s="26"/>
      <c r="G682" s="26"/>
      <c r="H682" s="26"/>
      <c r="I682" s="26"/>
      <c r="K682" s="8"/>
    </row>
    <row r="683" spans="1:11">
      <c r="A683" s="8"/>
      <c r="B683" s="8"/>
      <c r="C683" s="43"/>
      <c r="D683" s="26"/>
      <c r="E683" s="26"/>
      <c r="F683" s="26"/>
      <c r="G683" s="26"/>
      <c r="H683" s="26"/>
      <c r="I683" s="26"/>
      <c r="K683" s="8"/>
    </row>
    <row r="684" spans="1:11">
      <c r="A684" s="8"/>
      <c r="B684" s="8"/>
      <c r="C684" s="43"/>
      <c r="D684" s="26"/>
      <c r="E684" s="26"/>
      <c r="F684" s="26"/>
      <c r="G684" s="26"/>
      <c r="H684" s="26"/>
      <c r="I684" s="26"/>
      <c r="K684" s="8"/>
    </row>
    <row r="685" spans="1:11">
      <c r="A685" s="8"/>
      <c r="B685" s="8"/>
      <c r="C685" s="43"/>
      <c r="D685" s="26"/>
      <c r="E685" s="26"/>
      <c r="F685" s="26"/>
      <c r="G685" s="26"/>
      <c r="H685" s="26"/>
      <c r="I685" s="26"/>
      <c r="K685" s="8"/>
    </row>
    <row r="686" spans="1:11">
      <c r="A686" s="8"/>
      <c r="B686" s="8"/>
      <c r="C686" s="43"/>
      <c r="D686" s="26"/>
      <c r="E686" s="26"/>
      <c r="F686" s="26"/>
      <c r="G686" s="26"/>
      <c r="H686" s="26"/>
      <c r="I686" s="26"/>
      <c r="K686" s="8"/>
    </row>
    <row r="687" spans="1:11">
      <c r="A687" s="8"/>
      <c r="B687" s="8"/>
      <c r="C687" s="43"/>
      <c r="D687" s="26"/>
      <c r="E687" s="26"/>
      <c r="F687" s="26"/>
      <c r="G687" s="26"/>
      <c r="H687" s="26"/>
      <c r="I687" s="26"/>
      <c r="K687" s="8"/>
    </row>
    <row r="688" spans="1:11">
      <c r="A688" s="8"/>
      <c r="B688" s="8"/>
      <c r="C688" s="43"/>
      <c r="D688" s="26"/>
      <c r="E688" s="26"/>
      <c r="F688" s="26"/>
      <c r="G688" s="26"/>
      <c r="H688" s="26"/>
      <c r="I688" s="26"/>
      <c r="K688" s="8"/>
    </row>
    <row r="689" spans="1:11">
      <c r="A689" s="8"/>
      <c r="B689" s="8"/>
      <c r="C689" s="43"/>
      <c r="D689" s="26"/>
      <c r="E689" s="26"/>
      <c r="F689" s="26"/>
      <c r="G689" s="26"/>
      <c r="H689" s="26"/>
      <c r="I689" s="26"/>
      <c r="K689" s="8"/>
    </row>
    <row r="690" spans="1:11">
      <c r="A690" s="8"/>
      <c r="B690" s="8"/>
      <c r="C690" s="43"/>
      <c r="D690" s="26"/>
      <c r="E690" s="26"/>
      <c r="F690" s="26"/>
      <c r="G690" s="26"/>
      <c r="H690" s="26"/>
      <c r="I690" s="26"/>
      <c r="K690" s="8"/>
    </row>
    <row r="691" spans="1:11">
      <c r="A691" s="8"/>
      <c r="B691" s="8"/>
      <c r="K691" s="8"/>
    </row>
    <row r="692" spans="1:11">
      <c r="A692" s="8"/>
      <c r="B692" s="8"/>
      <c r="K692" s="8"/>
    </row>
    <row r="693" spans="1:11">
      <c r="A693" s="8"/>
      <c r="B693" s="8"/>
      <c r="K693" s="8"/>
    </row>
    <row r="694" spans="1:11">
      <c r="A694" s="8"/>
      <c r="B694" s="8" t="s">
        <v>240</v>
      </c>
      <c r="K694" s="8"/>
    </row>
    <row r="695" spans="1:11">
      <c r="A695" s="8"/>
      <c r="B695" s="8"/>
      <c r="K695" s="8"/>
    </row>
    <row r="696" spans="1:11">
      <c r="A696" s="8" t="s">
        <v>169</v>
      </c>
      <c r="B696" s="8">
        <f>338287+39478</f>
        <v>377765</v>
      </c>
      <c r="K696" s="8"/>
    </row>
    <row r="697" spans="1:11">
      <c r="A697" s="8" t="s">
        <v>241</v>
      </c>
      <c r="B697" s="8"/>
      <c r="K697" s="8"/>
    </row>
    <row r="698" spans="1:11">
      <c r="A698" s="8" t="s">
        <v>5</v>
      </c>
      <c r="B698" s="8">
        <v>43139</v>
      </c>
      <c r="K698" s="8"/>
    </row>
    <row r="699" spans="1:11">
      <c r="A699" s="8"/>
      <c r="B699" s="8"/>
      <c r="K699" s="8"/>
    </row>
    <row r="700" spans="1:11">
      <c r="A700" s="8" t="s">
        <v>6</v>
      </c>
      <c r="B700" s="8">
        <f>SUM(B696:B698)</f>
        <v>420904</v>
      </c>
      <c r="K700" s="8"/>
    </row>
    <row r="701" spans="1:11">
      <c r="A701" s="8"/>
      <c r="B701" s="8"/>
      <c r="K701" s="8"/>
    </row>
    <row r="702" spans="1:11">
      <c r="A702" s="8"/>
      <c r="B702" s="8"/>
      <c r="K702" s="8"/>
    </row>
    <row r="703" spans="1:11">
      <c r="A703" s="8"/>
      <c r="B703" s="8"/>
      <c r="K703" s="8"/>
    </row>
    <row r="704" spans="1:11">
      <c r="A704" s="8"/>
      <c r="B704" s="8"/>
      <c r="K704" s="8"/>
    </row>
    <row r="705" spans="1:11">
      <c r="A705" s="8"/>
      <c r="B705" s="8"/>
      <c r="K705" s="8"/>
    </row>
    <row r="706" spans="1:11">
      <c r="A706" s="8"/>
      <c r="B706" s="8"/>
      <c r="K706" s="8"/>
    </row>
    <row r="707" spans="1:11">
      <c r="A707" s="8"/>
      <c r="B707" s="8"/>
      <c r="K707" s="8"/>
    </row>
    <row r="708" spans="1:11">
      <c r="A708" s="8"/>
      <c r="B708" s="8"/>
      <c r="K708" s="8"/>
    </row>
    <row r="709" spans="1:11">
      <c r="A709" s="8"/>
      <c r="B709" s="8"/>
      <c r="K709" s="8"/>
    </row>
    <row r="710" spans="1:11">
      <c r="A710" s="8"/>
      <c r="B710" s="8"/>
      <c r="K710" s="8"/>
    </row>
    <row r="711" spans="1:11">
      <c r="A711" s="8"/>
      <c r="B711" s="8"/>
      <c r="K711" s="8"/>
    </row>
    <row r="712" spans="1:11">
      <c r="A712" s="8"/>
      <c r="B712" s="8"/>
      <c r="K712" s="8"/>
    </row>
    <row r="713" spans="1:11">
      <c r="A713" s="8"/>
      <c r="B713" s="8"/>
      <c r="K713" s="8"/>
    </row>
    <row r="714" spans="1:11">
      <c r="A714" s="8"/>
      <c r="B714" s="8"/>
      <c r="K714" s="8"/>
    </row>
    <row r="715" spans="1:11">
      <c r="A715" s="8"/>
      <c r="B715" s="8"/>
      <c r="K715" s="8"/>
    </row>
    <row r="716" spans="1:11">
      <c r="A716" s="8"/>
      <c r="B716" s="8"/>
      <c r="K716" s="8"/>
    </row>
    <row r="717" spans="1:11">
      <c r="A717" s="8"/>
      <c r="B717" s="8"/>
      <c r="K717" s="8"/>
    </row>
    <row r="718" spans="1:11">
      <c r="A718" s="8"/>
      <c r="B718" s="8"/>
      <c r="K718" s="8"/>
    </row>
    <row r="719" spans="1:11">
      <c r="A719" s="8"/>
      <c r="B719" s="8"/>
      <c r="K719" s="8"/>
    </row>
    <row r="720" spans="1:11">
      <c r="A720" s="8"/>
      <c r="B720" s="8"/>
      <c r="K720" s="8"/>
    </row>
    <row r="721" spans="1:11">
      <c r="A721" s="8"/>
      <c r="B721" s="8"/>
      <c r="K721" s="8"/>
    </row>
    <row r="722" spans="1:11">
      <c r="A722" s="8"/>
      <c r="B722" s="8"/>
      <c r="K722" s="8"/>
    </row>
    <row r="723" spans="1:11">
      <c r="A723" s="8"/>
      <c r="B723" s="8"/>
      <c r="K723" s="8"/>
    </row>
    <row r="724" spans="1:11">
      <c r="A724" s="8"/>
      <c r="B724" s="8"/>
      <c r="K724" s="8"/>
    </row>
    <row r="725" spans="1:11">
      <c r="A725" s="8"/>
      <c r="B725" s="8"/>
      <c r="K725" s="8"/>
    </row>
    <row r="726" spans="1:11">
      <c r="A726" s="8"/>
      <c r="B726" s="8"/>
      <c r="K726" s="8"/>
    </row>
    <row r="727" spans="1:11">
      <c r="A727" s="8"/>
      <c r="B727" s="8"/>
      <c r="K727" s="8"/>
    </row>
    <row r="728" spans="1:11">
      <c r="A728" s="8"/>
      <c r="B728" s="8"/>
      <c r="K728" s="8"/>
    </row>
    <row r="729" spans="1:11">
      <c r="A729" s="8"/>
      <c r="B729" s="8"/>
      <c r="K729" s="8"/>
    </row>
    <row r="730" spans="1:11">
      <c r="A730" s="8"/>
      <c r="B730" s="8"/>
      <c r="K730" s="8"/>
    </row>
    <row r="731" spans="1:11">
      <c r="A731" s="8"/>
      <c r="B731" s="8"/>
      <c r="K731" s="8"/>
    </row>
    <row r="732" spans="1:11">
      <c r="A732" s="8"/>
      <c r="B732" s="8"/>
      <c r="K732" s="8"/>
    </row>
    <row r="733" spans="1:11">
      <c r="A733" s="8"/>
      <c r="B733" s="8"/>
      <c r="K733" s="8"/>
    </row>
    <row r="734" spans="1:11">
      <c r="A734" s="8"/>
      <c r="B734" s="8"/>
      <c r="K734" s="8"/>
    </row>
    <row r="735" spans="1:11">
      <c r="A735" s="8"/>
      <c r="B735" s="8"/>
      <c r="K735" s="8"/>
    </row>
    <row r="736" spans="1:11">
      <c r="A736" s="8"/>
      <c r="B736" s="8"/>
      <c r="K736" s="8"/>
    </row>
    <row r="737" spans="1:11">
      <c r="A737" s="8"/>
      <c r="B737" s="8"/>
      <c r="K737" s="8"/>
    </row>
    <row r="738" spans="1:11">
      <c r="A738" s="8"/>
      <c r="B738" s="8"/>
      <c r="K738" s="8"/>
    </row>
    <row r="739" spans="1:11">
      <c r="A739" s="8"/>
      <c r="B739" s="8"/>
      <c r="K739" s="8"/>
    </row>
    <row r="740" spans="1:11">
      <c r="A740" s="8"/>
      <c r="B740" s="8"/>
      <c r="K740" s="8"/>
    </row>
    <row r="741" spans="1:11">
      <c r="A741" s="8"/>
      <c r="B741" s="8"/>
      <c r="K741" s="8"/>
    </row>
    <row r="742" spans="1:11">
      <c r="A742" s="8"/>
      <c r="B742" s="8"/>
      <c r="K742" s="8"/>
    </row>
    <row r="743" spans="1:11">
      <c r="A743" s="8"/>
      <c r="B743" s="8"/>
      <c r="K743" s="8"/>
    </row>
    <row r="744" spans="1:11">
      <c r="A744" s="8"/>
      <c r="B744" s="8"/>
      <c r="K744" s="8"/>
    </row>
    <row r="745" spans="1:11">
      <c r="A745" s="8"/>
      <c r="B745" s="8"/>
      <c r="K745" s="8"/>
    </row>
    <row r="746" spans="1:11">
      <c r="A746" s="8"/>
      <c r="B746" s="8"/>
      <c r="K746" s="8"/>
    </row>
    <row r="747" spans="1:11">
      <c r="A747" s="8"/>
      <c r="B747" s="8"/>
      <c r="K747" s="8"/>
    </row>
    <row r="748" spans="1:11">
      <c r="A748" s="8"/>
      <c r="B748" s="8"/>
      <c r="K748" s="8"/>
    </row>
    <row r="749" spans="1:11">
      <c r="A749" s="8"/>
      <c r="B749" s="8"/>
      <c r="K749" s="8"/>
    </row>
    <row r="750" spans="1:11">
      <c r="A750" s="8"/>
      <c r="B750" s="8"/>
      <c r="K750" s="8"/>
    </row>
    <row r="751" spans="1:11">
      <c r="A751" s="8"/>
      <c r="B751" s="8"/>
      <c r="K751" s="8"/>
    </row>
    <row r="752" spans="1:11">
      <c r="A752" s="8"/>
      <c r="B752" s="8"/>
      <c r="K752" s="8"/>
    </row>
    <row r="753" spans="1:11">
      <c r="A753" s="8"/>
      <c r="B753" s="8"/>
      <c r="K753" s="8"/>
    </row>
    <row r="754" spans="1:11">
      <c r="A754" s="8"/>
      <c r="B754" s="8"/>
      <c r="K754" s="8"/>
    </row>
    <row r="755" spans="1:11">
      <c r="A755" s="8"/>
      <c r="B755" s="8"/>
      <c r="K755" s="8"/>
    </row>
    <row r="756" spans="1:11">
      <c r="A756" s="8"/>
      <c r="B756" s="8"/>
      <c r="K756" s="8"/>
    </row>
    <row r="757" spans="1:11">
      <c r="A757" s="8"/>
      <c r="B757" s="8"/>
      <c r="K757" s="8"/>
    </row>
    <row r="758" spans="1:11">
      <c r="A758" s="8"/>
      <c r="B758" s="8"/>
      <c r="K758" s="8"/>
    </row>
    <row r="759" spans="1:11">
      <c r="A759" s="8"/>
      <c r="B759" s="8"/>
      <c r="K759" s="8"/>
    </row>
    <row r="760" spans="1:11">
      <c r="A760" s="8"/>
      <c r="B760" s="8"/>
      <c r="K760" s="8"/>
    </row>
    <row r="761" spans="1:11">
      <c r="A761" s="8"/>
      <c r="B761" s="8"/>
      <c r="K761" s="8"/>
    </row>
    <row r="762" spans="1:11">
      <c r="A762" s="8"/>
      <c r="B762" s="8"/>
      <c r="K762" s="8"/>
    </row>
    <row r="763" spans="1:11">
      <c r="A763" s="8"/>
      <c r="B763" s="8"/>
      <c r="K763" s="8"/>
    </row>
    <row r="764" spans="1:11">
      <c r="A764" s="8"/>
      <c r="B764" s="8"/>
      <c r="K764" s="8"/>
    </row>
    <row r="765" spans="1:11">
      <c r="A765" s="8"/>
      <c r="B765" s="8"/>
      <c r="K765" s="8"/>
    </row>
    <row r="766" spans="1:11">
      <c r="A766" s="8"/>
      <c r="B766" s="8"/>
      <c r="K766" s="8"/>
    </row>
    <row r="767" spans="1:11">
      <c r="A767" s="8"/>
      <c r="B767" s="8"/>
      <c r="K767" s="8"/>
    </row>
    <row r="768" spans="1:11">
      <c r="A768" s="8"/>
      <c r="B768" s="8"/>
      <c r="K768" s="8"/>
    </row>
    <row r="769" spans="1:11">
      <c r="A769" s="8"/>
      <c r="B769" s="8"/>
      <c r="K769" s="8"/>
    </row>
    <row r="770" spans="1:11">
      <c r="A770" s="8"/>
      <c r="B770" s="8"/>
      <c r="K770" s="8"/>
    </row>
    <row r="771" spans="1:11">
      <c r="A771" s="8"/>
      <c r="B771" s="8"/>
      <c r="K771" s="8"/>
    </row>
    <row r="772" spans="1:11">
      <c r="A772" s="8"/>
      <c r="B772" s="8"/>
      <c r="K772" s="8"/>
    </row>
    <row r="773" spans="1:11">
      <c r="A773" s="8"/>
      <c r="B773" s="8"/>
      <c r="K773" s="8"/>
    </row>
    <row r="774" spans="1:11">
      <c r="A774" s="8"/>
      <c r="B774" s="8"/>
      <c r="K774" s="8"/>
    </row>
    <row r="775" spans="1:11">
      <c r="A775" s="8"/>
      <c r="B775" s="8"/>
      <c r="K775" s="8"/>
    </row>
    <row r="776" spans="1:11">
      <c r="A776" s="8"/>
      <c r="B776" s="8"/>
      <c r="K776" s="8"/>
    </row>
    <row r="777" spans="1:11">
      <c r="A777" s="8"/>
      <c r="B777" s="8"/>
      <c r="K777" s="8"/>
    </row>
    <row r="778" spans="1:11">
      <c r="A778" s="8"/>
      <c r="B778" s="8"/>
      <c r="K778" s="8"/>
    </row>
    <row r="779" spans="1:11">
      <c r="A779" s="8"/>
      <c r="B779" s="8"/>
      <c r="K779" s="8"/>
    </row>
    <row r="780" spans="1:11">
      <c r="A780" s="8"/>
      <c r="B780" s="8"/>
      <c r="K780" s="8"/>
    </row>
    <row r="781" spans="1:11">
      <c r="A781" s="8"/>
      <c r="B781" s="8"/>
      <c r="K781" s="8"/>
    </row>
    <row r="782" spans="1:11">
      <c r="A782" s="8"/>
      <c r="B782" s="8"/>
      <c r="K782" s="8"/>
    </row>
    <row r="783" spans="1:11">
      <c r="A783" s="8"/>
      <c r="B783" s="8"/>
      <c r="K783" s="8"/>
    </row>
    <row r="784" spans="1:11">
      <c r="A784" s="8"/>
      <c r="B784" s="8"/>
      <c r="K784" s="8"/>
    </row>
    <row r="785" spans="1:11">
      <c r="A785" s="8"/>
      <c r="B785" s="8"/>
      <c r="K785" s="8"/>
    </row>
    <row r="786" spans="1:11">
      <c r="A786" s="8"/>
      <c r="B786" s="8"/>
      <c r="K786" s="8"/>
    </row>
    <row r="787" spans="1:11">
      <c r="A787" s="8"/>
      <c r="B787" s="8"/>
      <c r="K787" s="8"/>
    </row>
    <row r="788" spans="1:11">
      <c r="A788" s="8"/>
      <c r="B788" s="8"/>
      <c r="K788" s="8"/>
    </row>
    <row r="789" spans="1:11">
      <c r="A789" s="8"/>
      <c r="B789" s="8"/>
      <c r="K789" s="8"/>
    </row>
    <row r="790" spans="1:11">
      <c r="A790" s="8"/>
      <c r="B790" s="8"/>
      <c r="K790" s="8"/>
    </row>
    <row r="791" spans="1:11">
      <c r="A791" s="8"/>
      <c r="B791" s="8"/>
      <c r="K791" s="8"/>
    </row>
    <row r="792" spans="1:11">
      <c r="A792" s="8"/>
      <c r="B792" s="8"/>
      <c r="K792" s="8"/>
    </row>
    <row r="793" spans="1:11">
      <c r="A793" s="8"/>
      <c r="B793" s="8"/>
      <c r="K793" s="8"/>
    </row>
    <row r="794" spans="1:11">
      <c r="A794" s="8"/>
      <c r="B794" s="8"/>
      <c r="K794" s="8"/>
    </row>
    <row r="795" spans="1:11">
      <c r="A795" s="8"/>
      <c r="B795" s="8"/>
      <c r="K795" s="8"/>
    </row>
    <row r="796" spans="1:11">
      <c r="A796" s="8"/>
      <c r="B796" s="8"/>
      <c r="K796" s="8"/>
    </row>
    <row r="797" spans="1:11">
      <c r="A797" s="8"/>
      <c r="B797" s="8"/>
      <c r="K797" s="8"/>
    </row>
    <row r="798" spans="1:11">
      <c r="A798" s="8"/>
      <c r="B798" s="8"/>
      <c r="K798" s="8"/>
    </row>
    <row r="799" spans="1:11">
      <c r="A799" s="8"/>
      <c r="B799" s="8"/>
      <c r="K799" s="8"/>
    </row>
    <row r="800" spans="1:11">
      <c r="A800" s="8"/>
      <c r="B800" s="8"/>
      <c r="K800" s="8"/>
    </row>
    <row r="801" spans="1:11">
      <c r="A801" s="8"/>
      <c r="B801" s="8"/>
      <c r="K801" s="8"/>
    </row>
    <row r="802" spans="1:11">
      <c r="A802" s="8"/>
      <c r="B802" s="8"/>
      <c r="K802" s="8"/>
    </row>
    <row r="803" spans="1:11">
      <c r="A803" s="8"/>
      <c r="B803" s="8"/>
      <c r="K803" s="8"/>
    </row>
    <row r="804" spans="1:11">
      <c r="A804" s="8"/>
      <c r="B804" s="8"/>
      <c r="K804" s="8"/>
    </row>
    <row r="805" spans="1:11">
      <c r="A805" s="8"/>
      <c r="B805" s="8"/>
      <c r="K805" s="8"/>
    </row>
    <row r="806" spans="1:11">
      <c r="A806" s="8"/>
      <c r="B806" s="8"/>
      <c r="K806" s="8"/>
    </row>
  </sheetData>
  <autoFilter ref="A30:K649"/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05" fitToHeight="42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5" manualBreakCount="5">
    <brk id="138" max="11" man="1"/>
    <brk id="391" max="11" man="1"/>
    <brk id="562" max="11" man="1"/>
    <brk id="584" max="11" man="1"/>
    <brk id="63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dem38</vt:lpstr>
      <vt:lpstr>'dem38'!capedu</vt:lpstr>
      <vt:lpstr>'dem38'!cappower</vt:lpstr>
      <vt:lpstr>'dem38'!cappw</vt:lpstr>
      <vt:lpstr>'dem38'!caproad</vt:lpstr>
      <vt:lpstr>'dem38'!capUD</vt:lpstr>
      <vt:lpstr>'dem38'!Nutrition</vt:lpstr>
      <vt:lpstr>'dem38'!ordp</vt:lpstr>
      <vt:lpstr>'dem38'!Print_Area</vt:lpstr>
      <vt:lpstr>'dem38'!Print_Titles</vt:lpstr>
      <vt:lpstr>'dem38'!revise</vt:lpstr>
      <vt:lpstr>'dem38'!scst</vt:lpstr>
      <vt:lpstr>'dem38'!SocialSecurity</vt:lpstr>
      <vt:lpstr>'dem38'!socialwelfare</vt:lpstr>
      <vt:lpstr>'dem38'!summary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2019-07-19T07:57:31Z</cp:lastPrinted>
  <dcterms:created xsi:type="dcterms:W3CDTF">2004-06-02T16:26:47Z</dcterms:created>
  <dcterms:modified xsi:type="dcterms:W3CDTF">2019-08-05T10:15:01Z</dcterms:modified>
</cp:coreProperties>
</file>